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etras\Desktop\Automobiliai\CVPIS\"/>
    </mc:Choice>
  </mc:AlternateContent>
  <xr:revisionPtr revIDLastSave="0" documentId="13_ncr:1_{A42968AB-6E5A-4449-883C-5246F00062BC}" xr6:coauthVersionLast="47" xr6:coauthVersionMax="47" xr10:uidLastSave="{00000000-0000-0000-0000-000000000000}"/>
  <workbookProtection workbookAlgorithmName="SHA-512" workbookHashValue="pwwKZUWBQ6gCPg9HpRa8nYivsjbSeWgzveHmCHXZyDkbe7fomUd5vHWy3jPWa4mHvhUgoBpmuj2WGhZBbpXLLA==" workbookSaltValue="DrryoMYbW6zo+6tax1NTTA==" workbookSpinCount="100000" lockStructure="1"/>
  <bookViews>
    <workbookView xWindow="-108" yWindow="-108" windowWidth="23256" windowHeight="13176" xr2:uid="{00000000-000D-0000-FFFF-FFFF00000000}"/>
  </bookViews>
  <sheets>
    <sheet name="Sheet1" sheetId="1" r:id="rId1"/>
  </sheets>
  <definedNames>
    <definedName name="_Hlk93667814"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1" i="1" l="1"/>
  <c r="G6" i="1"/>
  <c r="G7" i="1"/>
  <c r="G8" i="1"/>
  <c r="G9" i="1"/>
  <c r="G10" i="1"/>
  <c r="G5" i="1"/>
  <c r="G12" i="1" l="1"/>
  <c r="G14" i="1" s="1"/>
  <c r="G13" i="1" s="1"/>
</calcChain>
</file>

<file path=xl/sharedStrings.xml><?xml version="1.0" encoding="utf-8"?>
<sst xmlns="http://schemas.openxmlformats.org/spreadsheetml/2006/main" count="39" uniqueCount="38">
  <si>
    <t>Eil. Nr.</t>
  </si>
  <si>
    <t>Reikalaujami matmenys (plotis x gylis x aukštis, mm) siūlomiems baldams (leidžiama +/-10mm paklaida, jeigu nenurodyta kitaip)</t>
  </si>
  <si>
    <t>Baro kėdė</t>
  </si>
  <si>
    <t>565x545x1070H; aukštis iki sėdimosios dalies - 760mm; sėdimosios dalies plotis - 425mm; sėdimosios kėdės gylis - 390mm; atlošo plotis - 380mm</t>
  </si>
  <si>
    <t>Stalas su apvalia baze</t>
  </si>
  <si>
    <t>D800x740H</t>
  </si>
  <si>
    <t>Stalviršis turi būti gaminamas iš ne plonesnės kaip 18mm LMDP, briauna PVC arba ABS klijuojamas PUR klijais. Stalo bazė apvali - metalinė, dažyta milteliniu būdu ar lygiaverčiai. Stalo bazė turi užtikrinti stalo stabilumą D500-600mm, koja jungianti bazę su stalviršiu ne plonesnė kaip D60mm. Užsakovas turi turėti galimybę rinktis iš  (RAL - metalo dažų spalvų paletė arba lygiavertė) ne mažiau kaip 3 spalvų variantų ir LMDP ne mažiau kaip iš 10 spalvų variantų.</t>
  </si>
  <si>
    <t>535x610x830H; aukštis iki sėdimosios dalies - 450mm; sėdimosios dalies plotis - 450mm; sėdimosios kėdės gylis - 470mm; atlošo plotis - 400mm</t>
  </si>
  <si>
    <t>2000x600x900H</t>
  </si>
  <si>
    <t xml:space="preserve">Spintelių komplektas susidaro iš 4-ių pastatomų spintelių (vienoje jų turi būti numatytas įmontuojamas šaldytuvas - jį pateikia užsakovas; kitoje - turi būti įmontuojama akmens masės plautuvė su vandens maišytuvu - juos siūlo tiekėjas (Franke arba lygiaverčiai); likusiose - po reg.aukščio lentyną. Spintelės stalviršis ir sienelės (po vieną L-2000 ir L-600 x300mm) Compact HPL su juodu užpildu, ne plonesnis nei 10 mm storio. Spintelės su varstomomis durelėmis. Lankstai su švelniu uždarymu (Blum arba lygiaverčiai). Korpusai ir fasadai iš ne plonesnės kaip 18mm LMDP. Korpuso briauna ne plonesnė kaip 0,8mm, o fasadai ne plonesnė kaip 2mm PVC arba ABS briauna. Spintelė turi turėti virtuvines plastikines H100-150 mm reguliuojamas kojeles, prie kurių tvirtinamas plintusas. Rankenėlės – aliuminio profilio, stačiakampio formos, derinamos su užsakovu. Spalvos (Egger paletė arba lygiavartė) derinamos su užsakovu (tiekėjas turi pasiūlyti ne mažiau kaip 10 melamino ir 10 Compact HPL spalvų variantų). </t>
  </si>
  <si>
    <t>4300x600/320x2100H</t>
  </si>
  <si>
    <t>3000x600/320x2100H</t>
  </si>
  <si>
    <t>2670x600x2100H</t>
  </si>
  <si>
    <t>Virtuvės komplektas susideda iš 5-ių pastatomų spintelių: dvi su stalčiais (vienoje jų turi būti numatyta šiukšlių rūšiavimui skirtas stalčius, viršuje stalviršyje turi būti numatytos angos šiukšlėms mesti, kitoje - ištraukiamas stalčius su vidiniu stalčiumi įrankiams); trys su varstomomis durimis (vienoje - viduje aukštas įmontuojamas šaldytuvas (pateikia užsakovas), kitoje - įmontuojama akmens masės plautuvė ir maišytuvas (Franke arba lygiaverčiai - siūlo tiekėjas), trečioje - reg.aukščio lentyna viduje. Pastatomos spintelės turi turėti bendrą stalviršį iš Compact HPL plokštės, ne plonesnės kaip 10mm, su juodu užpildu. Virš stalviršio turi būti numatytos keturios pakabinamos uždaros (su pakėlimo mechanizmais) spintelės, vienoje jų - indų džiovykla. Spintelių lankstai ir stalčių mechanizmai su švelniu uždarymu (Blum arba lygiaverčiai). Korpusai ir fasadai iš ne plonesnės kaip 18mm LMDP. Korpuso briauna ne plonesnė kaip 0,8mm, o fasadai ne plonesnė kaip 2mm PVC arba ABS briauna. Spintelė turi turėti virtuvines plastikines H100-150 mm reguliuojamas kojeles, prie kurių tvirtinamas plintusas. Rankenėlės – aliuminio profilio, stačiakampio formos, derinamos su užsakovu. Spalvos (Egger paletė arba lygiavartė) derinamos su užsakovu (tiekėjas turi pasiūlyti ne mažiau kaip 10 melamino spalvų variantų). Virtuvės matmenys nurodyti projektiniai, būtina persimatuoti vietą prieš gaminant ir tikslius matmenis pasitvirtinti su užsakovu.</t>
  </si>
  <si>
    <t>1 vnt. kaina
 Eur be PVM</t>
  </si>
  <si>
    <t>Suma Eur be PVM</t>
  </si>
  <si>
    <t>Suma Eur su PVM</t>
  </si>
  <si>
    <t>PVM suma</t>
  </si>
  <si>
    <t>Prekių pavadinimas</t>
  </si>
  <si>
    <t>Techniniai reikalavimai siūlomoms prekėms</t>
  </si>
  <si>
    <t>Preliminarus kiekis, vnt.</t>
  </si>
  <si>
    <t>1.</t>
  </si>
  <si>
    <t>2.</t>
  </si>
  <si>
    <t>Suma 
Eur be PVM (5x6)</t>
  </si>
  <si>
    <t>3.</t>
  </si>
  <si>
    <t>4.</t>
  </si>
  <si>
    <t>5.</t>
  </si>
  <si>
    <t>6.</t>
  </si>
  <si>
    <t>7.</t>
  </si>
  <si>
    <t>Virtuvė Nr. 1</t>
  </si>
  <si>
    <t>Virtuvės komplektas susideda iš 5-ių pastatomų spintelių: dvi su stalčiais (vienoje jų turi būti numatyta šiukšlių rūšiavimui skirtas stalčius, viršuje stalviršyje turi būti numatytos angos šiukšlėms mesti, kitoje - ištraukiamas stalčius su vidiniu stalčiumi įrankiams); trys su varstomomis durimis (vienoje - viduje aukštas įmontuojamas šaldytuvas (pateikia užsakovas), kitoje - įmontuojama akmens masės plautuvė ir maišytuvas (Franke arba lygiaverčiai - siūlo tiekėjas), trečioje – reg. aukščio lentyna. Gali būti numatytas buitinės technikos integravimas (buitinę techniką pateikia užsakovas) į pastatomas spinteles (derinama su užsakovu). Pastatomos spintelės turi turėti bendrą stalviršį iš Compact HPL plokštės, ne plonesnės kaip 10mm, su baltu užpildu. Virš stalviršio turi būti numatytos trys pakabinamos uždaros (su pakėlimo mechanizmais) spintelės (vienoje jų indų džiovykla) ir dvi atviros. Spintelių lankstai ir stalčių mechanizmai su švelniu uždarymu (Blum arba lygiaverčiai). Korpusai ir fasadai iš ne plonesnės kaip 18mm LMDP. Korpuso briauna ne plonesnė kaip 0,8mm, o fasadai ne plonesnė kaip 2mm PVC arba ABS briauna. Spintelė turi turėti virtuvines plastikines H100-150 mm reguliuojamas kojeles, prie kurių tvirtinamas plintusas. Rankenėlės – aliuminio profilio, stačiakampio formos, derinamos su užsakovu. Spalvos (Egger paletė arba lygiavartė) derinamos su užsakovu (tiekėjas turi pasiūlyti ne mažiau kaip 10 melamino spalvų variantų).  Virtuvės matmenys nurodyti projektiniai, būtina persimatuoti vietą prieš gaminant ir tikslius matmenis pasitvirtinti su užsakovu.</t>
  </si>
  <si>
    <t>Virtuvė Nr. 2</t>
  </si>
  <si>
    <t>Virtuvė Nr. 3</t>
  </si>
  <si>
    <t>Baro kėdės rėmas turi būti iš vientiso ne plonesnio kaip 18mm apvalaus dažyto metalinio vamzdžio. Kėdės keturios kojos apačioje sujungtos tokiu pačiu vamzdžiu keturiuose kojų taškuose. Sėdimoji dalis ir atlošas - atskiri, išformuoti lenktų ergonomiškų formų, paminkštinti porolonu, aptraukti aukštos kokybės gobelenu ir pritvirtinti prie metalinio rėmo. Svoris - 7 kg (+/-0,2) kg. Kėdė turi būti sertifikuota baldų bandymų centro akredituotos įstaigos ir atitikti tarptautinius saugos ir kokybės standartus pagal normas LST EN 1335-1:2004, EN 1335-2:2019-3, EN 1022:2019-03, EN 1728:2012, EN 16139:2013-07 arba joms lygiavertes. Tiekėjas kartu su pasiūlymu privalo pateikti atitiktį reikalavimams įrodančius dokumentus t.y. sertifikatą ir (-ar) bandymų protokolą. Audinio sudėtis: 100% polisteris, 365(+/-5) g/m2, atsparumas trinčiai ne mažiau kaip 150.000 ciklų pagal Martindeilo skalę, degumas atitinka normas arba joms lygiavertes EN1021-1, EN1021-2.  Kartu su pasiūlymu turi būti pateikiami audinio parametrus įrodantys dokumentai (sertifikatai, bandymų protokolai ar audinio gamintojo techniniai nuorašai). Užsakovas turi turėti galimybę rinktis iš ne mažiau kaip 15 spalvų variantų. Baro kėdė turi būti tos pačios kolekcijos kaip ir ,,Kėdė“ poz. Nr. 3.</t>
  </si>
  <si>
    <t>Kėdė</t>
  </si>
  <si>
    <t>Kėdės rėmas turi būti iš vientiso ne plonesnio kaip 18mm apvalaus dažyto metalinio vamzdžio. Kėdės keturios kojos apačioje uždengtos plastikinėmis pėdutėmis, apsaugančiomis nuo grindų braižymo. Sėdimoji dalis ir atlošas - atskiri, išformuoti lenktų ergonomiškų formų, paminkštinti porolonu, aptraukti aukštos kokybės audiniu (poliesteris, 320 g/m3) ir pritvirtinti prie metalinio rėmo. Svoris - 6,2 (+/-0,2) kg. Kėdė turi būti sertifikuota baldų bandymų centro akredituotos įstaigos ir atitikti tarptautinius saugos ir kokybės standartus pagal normas LST EN 1335-1:2004, EN 1335-2:2019-3, EN 1022:2019-03, EN 1728:2012, EN 16139:2013-07 arba joms lygiavertes. Tiekėjas kartu su pasiūlymu privalo pateikti atitiktį reikalavimams įrodančius dokumentus t. y. sertifikatą ir (-ar) bandymų protokolą. Audinio sudėtis: 100% polisteris, 320(+/-5) g/m2, atsparumas trinčiai ne mažiau kaip 100.000 ciklų pagal Martindeilo skalę, degumas atitinka normas arba joms lygiavertes EN1021-1, EN1021-2.  Kartu su pasiūlymu turi būti pateikiami audinio parametrus įrodantys dokumentai (sertifikatai, bandymų protokolai ar audinio gamintojo techniniai nuorašai). Užsakovas turi turėti galimybę rinktis iš  iš ne mažiau kaip 15 spalvų variantų. Baro kėdė turi būti tos pačios kolekcijos kaip ir ,,Baro kėdė" poz. Nr.1.</t>
  </si>
  <si>
    <t>Spintelių komplektas</t>
  </si>
  <si>
    <t>Virtuvės baldų žiniaraštis prie Tiekėjo pasiūlymo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</si>
</sst>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8"/>
      <name val="Calibri"/>
      <family val="2"/>
      <charset val="186"/>
      <scheme val="minor"/>
    </font>
    <font>
      <sz val="12"/>
      <color theme="1"/>
      <name val="Arial Narrow"/>
      <family val="2"/>
      <charset val="186"/>
    </font>
    <font>
      <b/>
      <sz val="12"/>
      <color theme="1"/>
      <name val="Arial Narrow"/>
      <family val="2"/>
      <charset val="186"/>
    </font>
    <font>
      <sz val="12"/>
      <color rgb="FF000000"/>
      <name val="Arial Narrow"/>
      <family val="2"/>
      <charset val="186"/>
    </font>
  </fonts>
  <fills count="4">
    <fill>
      <patternFill patternType="none"/>
    </fill>
    <fill>
      <patternFill patternType="gray125"/>
    </fill>
    <fill>
      <patternFill patternType="solid">
        <fgColor rgb="FFFFC000"/>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2" fillId="0" borderId="0" xfId="0" applyFont="1" applyAlignment="1">
      <alignment vertical="top" wrapText="1"/>
    </xf>
    <xf numFmtId="2" fontId="3"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2" fillId="0" borderId="0" xfId="0" applyFont="1" applyBorder="1" applyAlignment="1">
      <alignment vertical="top" wrapText="1"/>
    </xf>
    <xf numFmtId="1" fontId="3" fillId="3"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3" fillId="2" borderId="1" xfId="0" applyNumberFormat="1" applyFont="1" applyFill="1" applyBorder="1" applyAlignment="1">
      <alignment vertical="top" wrapText="1"/>
    </xf>
    <xf numFmtId="0" fontId="4" fillId="0" borderId="1" xfId="0" applyFont="1" applyBorder="1" applyAlignment="1">
      <alignment horizontal="center" vertical="top"/>
    </xf>
    <xf numFmtId="2" fontId="2" fillId="0" borderId="1" xfId="0" applyNumberFormat="1" applyFont="1" applyFill="1" applyBorder="1" applyAlignment="1" applyProtection="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2" fontId="2" fillId="0" borderId="0" xfId="0" applyNumberFormat="1" applyFont="1" applyAlignment="1">
      <alignment vertical="top" wrapText="1"/>
    </xf>
    <xf numFmtId="0" fontId="3" fillId="0" borderId="0" xfId="0" applyFont="1" applyAlignment="1">
      <alignment horizontal="center" vertical="top" wrapText="1"/>
    </xf>
    <xf numFmtId="0" fontId="3" fillId="2" borderId="1" xfId="0" applyFont="1" applyFill="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zoomScale="85" zoomScaleNormal="85" workbookViewId="0">
      <selection activeCell="I18" sqref="I18"/>
    </sheetView>
  </sheetViews>
  <sheetFormatPr defaultColWidth="9.109375" defaultRowHeight="15.6" x14ac:dyDescent="0.3"/>
  <cols>
    <col min="1" max="1" width="6.88671875" style="1" bestFit="1" customWidth="1"/>
    <col min="2" max="2" width="32.5546875" style="1" customWidth="1"/>
    <col min="3" max="3" width="22.5546875" style="1" customWidth="1"/>
    <col min="4" max="4" width="74.5546875" style="1" customWidth="1"/>
    <col min="5" max="5" width="9.109375" style="1"/>
    <col min="6" max="6" width="11.5546875" style="1" customWidth="1"/>
    <col min="7" max="7" width="14.109375" style="1" customWidth="1"/>
    <col min="8" max="8" width="9.109375" style="1"/>
    <col min="9" max="9" width="22" style="1" customWidth="1"/>
    <col min="10" max="10" width="21" style="1" customWidth="1"/>
    <col min="11" max="16384" width="9.109375" style="1"/>
  </cols>
  <sheetData>
    <row r="1" spans="1:9" x14ac:dyDescent="0.3">
      <c r="A1" s="14" t="s">
        <v>37</v>
      </c>
      <c r="B1" s="14"/>
      <c r="C1" s="14"/>
      <c r="D1" s="14"/>
      <c r="E1" s="14"/>
      <c r="F1" s="14"/>
      <c r="G1" s="14"/>
    </row>
    <row r="3" spans="1:9" ht="93.6" x14ac:dyDescent="0.3">
      <c r="A3" s="2" t="s">
        <v>0</v>
      </c>
      <c r="B3" s="2" t="s">
        <v>18</v>
      </c>
      <c r="C3" s="2" t="s">
        <v>1</v>
      </c>
      <c r="D3" s="2" t="s">
        <v>19</v>
      </c>
      <c r="E3" s="3" t="s">
        <v>20</v>
      </c>
      <c r="F3" s="2" t="s">
        <v>14</v>
      </c>
      <c r="G3" s="2" t="s">
        <v>23</v>
      </c>
      <c r="H3" s="4"/>
    </row>
    <row r="4" spans="1:9" x14ac:dyDescent="0.3">
      <c r="A4" s="5">
        <v>1</v>
      </c>
      <c r="B4" s="5">
        <v>2</v>
      </c>
      <c r="C4" s="5">
        <v>3</v>
      </c>
      <c r="D4" s="5">
        <v>4</v>
      </c>
      <c r="E4" s="5">
        <v>5</v>
      </c>
      <c r="F4" s="5">
        <v>6</v>
      </c>
      <c r="G4" s="5">
        <v>7</v>
      </c>
      <c r="H4" s="4"/>
    </row>
    <row r="5" spans="1:9" ht="234" x14ac:dyDescent="0.3">
      <c r="A5" s="10" t="s">
        <v>21</v>
      </c>
      <c r="B5" s="11" t="s">
        <v>2</v>
      </c>
      <c r="C5" s="12" t="s">
        <v>3</v>
      </c>
      <c r="D5" s="11" t="s">
        <v>33</v>
      </c>
      <c r="E5" s="8">
        <v>5</v>
      </c>
      <c r="F5" s="6">
        <v>270</v>
      </c>
      <c r="G5" s="6">
        <f>ROUND((E5*F5),2)</f>
        <v>1350</v>
      </c>
    </row>
    <row r="6" spans="1:9" ht="108" customHeight="1" x14ac:dyDescent="0.3">
      <c r="A6" s="10" t="s">
        <v>22</v>
      </c>
      <c r="B6" s="11" t="s">
        <v>4</v>
      </c>
      <c r="C6" s="12" t="s">
        <v>5</v>
      </c>
      <c r="D6" s="11" t="s">
        <v>6</v>
      </c>
      <c r="E6" s="8">
        <v>13</v>
      </c>
      <c r="F6" s="9">
        <v>240</v>
      </c>
      <c r="G6" s="6">
        <f t="shared" ref="G6:G10" si="0">ROUND((E6*F6),2)</f>
        <v>3120</v>
      </c>
    </row>
    <row r="7" spans="1:9" ht="234" x14ac:dyDescent="0.3">
      <c r="A7" s="10" t="s">
        <v>24</v>
      </c>
      <c r="B7" s="11" t="s">
        <v>34</v>
      </c>
      <c r="C7" s="12" t="s">
        <v>7</v>
      </c>
      <c r="D7" s="11" t="s">
        <v>35</v>
      </c>
      <c r="E7" s="8">
        <v>30</v>
      </c>
      <c r="F7" s="9">
        <v>200</v>
      </c>
      <c r="G7" s="6">
        <f t="shared" si="0"/>
        <v>6000</v>
      </c>
    </row>
    <row r="8" spans="1:9" ht="296.39999999999998" x14ac:dyDescent="0.3">
      <c r="A8" s="10" t="s">
        <v>25</v>
      </c>
      <c r="B8" s="11" t="s">
        <v>29</v>
      </c>
      <c r="C8" s="12" t="s">
        <v>10</v>
      </c>
      <c r="D8" s="11" t="s">
        <v>30</v>
      </c>
      <c r="E8" s="8">
        <v>1</v>
      </c>
      <c r="F8" s="9">
        <v>4850</v>
      </c>
      <c r="G8" s="6">
        <f t="shared" si="0"/>
        <v>4850</v>
      </c>
    </row>
    <row r="9" spans="1:9" ht="187.2" x14ac:dyDescent="0.3">
      <c r="A9" s="10" t="s">
        <v>26</v>
      </c>
      <c r="B9" s="11" t="s">
        <v>36</v>
      </c>
      <c r="C9" s="12" t="s">
        <v>8</v>
      </c>
      <c r="D9" s="11" t="s">
        <v>9</v>
      </c>
      <c r="E9" s="8">
        <v>1</v>
      </c>
      <c r="F9" s="9">
        <v>2910</v>
      </c>
      <c r="G9" s="6">
        <f t="shared" si="0"/>
        <v>2910</v>
      </c>
    </row>
    <row r="10" spans="1:9" ht="265.2" x14ac:dyDescent="0.3">
      <c r="A10" s="10" t="s">
        <v>27</v>
      </c>
      <c r="B10" s="11" t="s">
        <v>31</v>
      </c>
      <c r="C10" s="12" t="s">
        <v>11</v>
      </c>
      <c r="D10" s="11" t="s">
        <v>13</v>
      </c>
      <c r="E10" s="8">
        <v>1</v>
      </c>
      <c r="F10" s="9">
        <v>4088</v>
      </c>
      <c r="G10" s="6">
        <f t="shared" si="0"/>
        <v>4088</v>
      </c>
    </row>
    <row r="11" spans="1:9" ht="265.2" x14ac:dyDescent="0.3">
      <c r="A11" s="10" t="s">
        <v>28</v>
      </c>
      <c r="B11" s="11" t="s">
        <v>32</v>
      </c>
      <c r="C11" s="12" t="s">
        <v>12</v>
      </c>
      <c r="D11" s="11" t="s">
        <v>13</v>
      </c>
      <c r="E11" s="8">
        <v>1</v>
      </c>
      <c r="F11" s="9">
        <v>3630</v>
      </c>
      <c r="G11" s="6">
        <f>ROUND((E11*F11),2)</f>
        <v>3630</v>
      </c>
    </row>
    <row r="12" spans="1:9" x14ac:dyDescent="0.3">
      <c r="A12" s="15" t="s">
        <v>15</v>
      </c>
      <c r="B12" s="15"/>
      <c r="C12" s="15"/>
      <c r="D12" s="15"/>
      <c r="E12" s="15"/>
      <c r="F12" s="15"/>
      <c r="G12" s="7">
        <f>ROUND((SUM(G5:G11)),2)</f>
        <v>25948</v>
      </c>
    </row>
    <row r="13" spans="1:9" x14ac:dyDescent="0.3">
      <c r="A13" s="15" t="s">
        <v>17</v>
      </c>
      <c r="B13" s="15"/>
      <c r="C13" s="15"/>
      <c r="D13" s="15"/>
      <c r="E13" s="15"/>
      <c r="F13" s="15"/>
      <c r="G13" s="7">
        <f>ROUND((G14-G12),2)</f>
        <v>5449.08</v>
      </c>
      <c r="I13" s="13"/>
    </row>
    <row r="14" spans="1:9" x14ac:dyDescent="0.3">
      <c r="A14" s="15" t="s">
        <v>16</v>
      </c>
      <c r="B14" s="15"/>
      <c r="C14" s="15"/>
      <c r="D14" s="15"/>
      <c r="E14" s="15"/>
      <c r="F14" s="15"/>
      <c r="G14" s="7">
        <f>ROUND((G12*1.21),2)</f>
        <v>31397.08</v>
      </c>
    </row>
  </sheetData>
  <sheetProtection algorithmName="SHA-512" hashValue="gfodiTgdsdTlhyERP7+qD1NwWg0CPSTVKaejEKdtt7j63+zkvF7kPhb2dptPXkiUGXGWqLtZhSySgmgeD2+jHw==" saltValue="LXeqZ87j8v40bFgjQ/eFEw==" spinCount="100000" sheet="1" objects="1" scenarios="1"/>
  <protectedRanges>
    <protectedRange sqref="F5:F11" name="Diapazonas1"/>
  </protectedRanges>
  <mergeCells count="4">
    <mergeCell ref="A1:G1"/>
    <mergeCell ref="A12:F12"/>
    <mergeCell ref="A13:F13"/>
    <mergeCell ref="A14:F14"/>
  </mergeCells>
  <phoneticPr fontId="1" type="noConversion"/>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CD92C0F88EE247B341F920C44B20A9" ma:contentTypeVersion="2" ma:contentTypeDescription="Create a new document." ma:contentTypeScope="" ma:versionID="bbc1f63bc7c67d0cbe64fa9bc6bd7d6f">
  <xsd:schema xmlns:xsd="http://www.w3.org/2001/XMLSchema" xmlns:xs="http://www.w3.org/2001/XMLSchema" xmlns:p="http://schemas.microsoft.com/office/2006/metadata/properties" xmlns:ns2="47d150d7-4a8e-4918-a469-7c2f4161b4f4" targetNamespace="http://schemas.microsoft.com/office/2006/metadata/properties" ma:root="true" ma:fieldsID="8a1320af595c9eb549a547086e225764" ns2:_="">
    <xsd:import namespace="47d150d7-4a8e-4918-a469-7c2f4161b4f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150d7-4a8e-4918-a469-7c2f4161b4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BF027E-5C70-4B81-AC1D-2FB9FA541BE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84D94A-44C2-499B-BC53-6730874298B7}">
  <ds:schemaRefs>
    <ds:schemaRef ds:uri="http://schemas.microsoft.com/sharepoint/v3/contenttype/forms"/>
  </ds:schemaRefs>
</ds:datastoreItem>
</file>

<file path=customXml/itemProps3.xml><?xml version="1.0" encoding="utf-8"?>
<ds:datastoreItem xmlns:ds="http://schemas.openxmlformats.org/officeDocument/2006/customXml" ds:itemID="{56966392-DA3A-4FA6-AE83-87E8B665E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150d7-4a8e-4918-a469-7c2f4161b4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Petras</dc:creator>
  <cp:lastModifiedBy>Petras</cp:lastModifiedBy>
  <dcterms:created xsi:type="dcterms:W3CDTF">2021-06-29T12:28:41Z</dcterms:created>
  <dcterms:modified xsi:type="dcterms:W3CDTF">2022-05-27T10:13:26Z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0x0101005ECD92C0F88EE247B341F920C44B20A9</vt:lpwstr>
  </property>
</Properties>
</file>