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Documents\Konkursai\Santariskes\2023 01 26\"/>
    </mc:Choice>
  </mc:AlternateContent>
  <xr:revisionPtr revIDLastSave="0" documentId="8_{C1C24ED8-1EFB-414B-92F7-269EA07891C4}" xr6:coauthVersionLast="47" xr6:coauthVersionMax="47" xr10:uidLastSave="{00000000-0000-0000-0000-000000000000}"/>
  <bookViews>
    <workbookView xWindow="-108" yWindow="-108" windowWidth="23256" windowHeight="12576" xr2:uid="{00000000-000D-0000-FFFF-FFFF00000000}"/>
  </bookViews>
  <sheets>
    <sheet name="Specifikacijų lentelė" sheetId="1" r:id="rId1"/>
    <sheet name="Minimalūs reikalavimai įrangai" sheetId="2" r:id="rId2"/>
  </sheets>
  <calcPr calcId="191029"/>
</workbook>
</file>

<file path=xl/calcChain.xml><?xml version="1.0" encoding="utf-8"?>
<calcChain xmlns="http://schemas.openxmlformats.org/spreadsheetml/2006/main">
  <c r="M17" i="1" l="1"/>
  <c r="M14" i="1"/>
  <c r="M13" i="1"/>
  <c r="M12" i="1"/>
  <c r="M15" i="1"/>
  <c r="M18" i="1"/>
  <c r="M16" i="1"/>
  <c r="L15" i="1"/>
  <c r="K15" i="1"/>
  <c r="L14" i="1"/>
  <c r="K14" i="1"/>
  <c r="L13" i="1"/>
  <c r="K13" i="1"/>
  <c r="L12" i="1"/>
  <c r="K12" i="1"/>
</calcChain>
</file>

<file path=xl/sharedStrings.xml><?xml version="1.0" encoding="utf-8"?>
<sst xmlns="http://schemas.openxmlformats.org/spreadsheetml/2006/main" count="80" uniqueCount="73">
  <si>
    <t>Eil. Nr.</t>
  </si>
  <si>
    <t>Reagento arba reikmenų pavadinimas</t>
  </si>
  <si>
    <t>Rinkinio sudedamųjų dalių pavadinimai</t>
  </si>
  <si>
    <t>Gamintojo kataloginis kodas</t>
  </si>
  <si>
    <t>PVM dydis %</t>
  </si>
  <si>
    <t>Nuoroda į  gamintojo internetinį tinklalapį, kuriame galima patikrinti siūlomos prekės atitikimą pirkimo dokumentuose nustatytiems reikalavimams</t>
  </si>
  <si>
    <t>BRAF geno mutacijų nustatymo rinkinys</t>
  </si>
  <si>
    <t>KRAS geno mutacijų nustatymo rinkinys</t>
  </si>
  <si>
    <t>NRAS geno mutacijų nustatymo rinkinys</t>
  </si>
  <si>
    <t xml:space="preserve">KRAS-NRAS (RAS_X) genų mutacijų nustatymo rinkinys </t>
  </si>
  <si>
    <t>Vieno rinkinio kaina, Eur su PVM</t>
  </si>
  <si>
    <t>Mato vnt.</t>
  </si>
  <si>
    <t>Pageidaujamas reagentų rinkinio pakuotės dydis, testais*/reikmenų skaičius, vnt.</t>
  </si>
  <si>
    <t>BENDRIEJI REIKALAVIMAI REAGENTAMS IR PRIEMONĖMS:</t>
  </si>
  <si>
    <t xml:space="preserve">Tiekėjo siūlomas testų / reikmenų kiekis, vnt. </t>
  </si>
  <si>
    <t>Tiekėjo siūlomų prekių suma, Eur be PVM</t>
  </si>
  <si>
    <t>Tiekėjo siūlomų prekių suma, Eur su PVM</t>
  </si>
  <si>
    <t>1 Priedas</t>
  </si>
  <si>
    <t>1.1.</t>
  </si>
  <si>
    <t>RL-PGR sistema</t>
  </si>
  <si>
    <t>Formatas: 96 šulinėlių reakcijų lėkštelė. Temperatūros kėlimo greitis - ne mažesnis nei 5°C/s; Vidutinis temperatūros keitimo greitis - ne mažiau 3°C/s; greito PGR režimo galimybė. Detekcija: ne mažiau kaip 6 sužadinimo kanalai, su daugybinės detekcijos galimybe (ne mažiau kaip 5-iuose kanaluose). Analizė: galimybė rankiniu ir automatiniu būdais parinkti slenkstinę ribą, bazinę liniją, galimybė analizuoti amplifikacijos kreives, galimybė analizuoti lydymosi kreives, galimybė peržiūrėti skaitines ct vertes (visiems detekcijos formatams). Stacionarus arba nešiojamas kompiuteris užtikrinantis sistemos valdymą, rezultatų analizę ir saugojimą. Instrukcija ir vartotojo vadovas lietuvių ir originalo kalbomis. Sutrikimų šalinimas t.b. pradėtas ne vėliau kaip per 12 val. po pranešimo, užbaigtas darbo vietoje ne vėliau kaip per 3d.d. Remontas organizuojamas ne vėliau kaip per 48 val. po gedimo identifikavimo, užbaigiamas ne vėliau kaip per 5 d.d. Jei dėl objektyvių priežasčių remontui atlikti reikia daugiau laiko - užtikrinamas pakaitinės įrangos instaliavimas, ne vėliau kaip per 5 d.d. nuo gedimo identifikavimo.</t>
  </si>
  <si>
    <t>2.1.</t>
  </si>
  <si>
    <t>CE- IVD arba lygiaverčiai sertifikuota RL-PGR sistema. Formatas: 96 šulinėlių reakcijų lėkštelė. Temperatūros kėlimo greitis - ne mažesnis nei 5°C/s; Vidutinis temperatūros keitimo greitis - ne mažiau 3°C/s; greito PGR režimo galimybė. Detekcija: ne mažiau kaip 6 sužadinimo kanalai, su daugybinės detekcijos galimybe (ne mažiau kaip 5-iuose kanaluose). Analizė: galimybė rankiniu ir automatiniu būdais parinkti slenkstinę ribą, bazinę liniją, galimybė analizuoti amplifikacijos kreives, galimybė analizuoti lydymosi kreives, galimybė peržiūrėti skaitines ct vertes (visiems detekcijos formatams). Stacionarus arba nešiojamas kompiuteris užtikrinantis sistemos valdymą, rezultatų analizę ir saugojimą. Instrukcija ir vartotojo vadovas lietuvių ir originalo kalbomis. Sutrikimų šalinimas t.b. pradėtas ne vėliau kaip per 12 val. po pranešimo, užbaigtas darbo vietoje ne vėliau kaip per 3d.d. Remontas organizuojamas ne vėliau kaip per 48 val. po gedimo identifikavimo, užbaigiamas ne vėliau kaip per 5 d.d. Jei dėl objektyvių priežasčių remontui atlikti reikia daugiau laiko - užtikrinamas pakaitinės įrangos instaliavimas, ne vėliau kaip per 5 d.d. nuo gedimo identifikavimo.</t>
  </si>
  <si>
    <t>testas</t>
  </si>
  <si>
    <t>448 testų</t>
  </si>
  <si>
    <t>600 testų</t>
  </si>
  <si>
    <t>400 testų</t>
  </si>
  <si>
    <t>3. Jei tiekėjo siūlomas pakuotės dydis skiriasi nuo pageidaujamo (nurodytas 5 stulpelyje), tiekėjas apskaičiuoja bendrą siūlomų prekių kiekį ir nurodo jį 8 stulpelyje.  Ši vertė negali būti mažesnė nei nurodyta 7 stulpelyje.</t>
  </si>
  <si>
    <r>
      <t xml:space="preserve">BRAF V600E/K/D/R/M/G mutacijų nustatymo rinkinys RL-PGR metodu. Į rinkinį turi įeiti: BRAF RL- PGR reakcijos mišinys, BRAF geno V600E/K/D/R/M/G oligonukleotidų/zondų mišinys specifinėms mutacijoms,  BRAF mutacijų teigiama kontrolė. Rinkinį turi sudaryti nuo 60 iki 70 reakcijų. </t>
    </r>
    <r>
      <rPr>
        <sz val="9"/>
        <color indexed="8"/>
        <rFont val="Times New Roman"/>
        <family val="1"/>
        <charset val="186"/>
      </rPr>
      <t xml:space="preserve">Rinkinys turi tikti DNR, išskirtai iš šviežių ir FFPI audinių. Rinkinys turi būti žymėtas </t>
    </r>
    <r>
      <rPr>
        <i/>
        <sz val="9"/>
        <color indexed="8"/>
        <rFont val="Times New Roman"/>
        <family val="1"/>
        <charset val="186"/>
      </rPr>
      <t xml:space="preserve">CE-IVD </t>
    </r>
    <r>
      <rPr>
        <sz val="9"/>
        <color indexed="8"/>
        <rFont val="Times New Roman"/>
        <family val="1"/>
        <charset val="186"/>
      </rPr>
      <t>arba lygiavertis</t>
    </r>
    <r>
      <rPr>
        <i/>
        <sz val="9"/>
        <color indexed="8"/>
        <rFont val="Times New Roman"/>
        <family val="1"/>
        <charset val="186"/>
      </rPr>
      <t xml:space="preserve">. </t>
    </r>
    <r>
      <rPr>
        <sz val="9"/>
        <color indexed="8"/>
        <rFont val="Times New Roman"/>
        <family val="1"/>
        <charset val="186"/>
      </rPr>
      <t>Rinkinio pagalba nustatomos ne mažiau kaip 6 mutacijos.</t>
    </r>
  </si>
  <si>
    <r>
      <t>Rinkinys skirtas KRAS geno 2, 3 ir 4 egzonų (12, 13, 61, 117, 146 kodonų) mutacijų nustatymui tikro laiko PGR metodu. Į rinkinį turi įeiti: KRAS RL-PGR reakcijos mišinys, KRAS geno 12, 13, 61, 117, 146 kodonų oligonukleotidų/zondų mišinys specifinėms mutacijoms,  KRAS mutacijų teigiama kontrolė. Rinkinį turi sudaryti nuo 50 iki 55 reakcijų.</t>
    </r>
    <r>
      <rPr>
        <sz val="9"/>
        <color indexed="8"/>
        <rFont val="Times New Roman"/>
        <family val="1"/>
        <charset val="186"/>
      </rPr>
      <t xml:space="preserve"> Rinkinys turi tikti DNR, išskirtai iš šviežių ir FFPI audinių. Rinkinys turi būti žymėtas </t>
    </r>
    <r>
      <rPr>
        <i/>
        <sz val="9"/>
        <color indexed="8"/>
        <rFont val="Times New Roman"/>
        <family val="1"/>
        <charset val="186"/>
      </rPr>
      <t>CE-IVD</t>
    </r>
    <r>
      <rPr>
        <sz val="9"/>
        <color indexed="8"/>
        <rFont val="Times New Roman"/>
        <family val="1"/>
        <charset val="186"/>
      </rPr>
      <t xml:space="preserve"> arba lygiavertis.  </t>
    </r>
    <r>
      <rPr>
        <sz val="9"/>
        <color theme="1"/>
        <rFont val="Times New Roman"/>
        <family val="1"/>
        <charset val="186"/>
      </rPr>
      <t>Rinkinio pagalba nustatoma ne mažiau kaip 18 mutacijų.</t>
    </r>
  </si>
  <si>
    <r>
      <t xml:space="preserve">KRAS c.59, NRAS c.59/117 mutacijų nustatymo rinkinys RL-PGR metodu. Į rinkinį turi įeiti: RAS RL-PGR reakcijos mišinys, KRAS c.59, NRAS c.59/117 mutacijų oligonukleotidų/zondų mišinys specifinėms mutacijoms,  RA.S mutacijų teigiama kontrolė. Rinkinį turi sudaryti nuo 50 iki 55 reakcijų. </t>
    </r>
    <r>
      <rPr>
        <sz val="9"/>
        <color indexed="8"/>
        <rFont val="Times New Roman"/>
        <family val="1"/>
        <charset val="186"/>
      </rPr>
      <t xml:space="preserve">Rinkinys turi tikti DNR,išskirtai iš šviežių ir FFPI audinių. Rinkinys turi būti žymėtas </t>
    </r>
    <r>
      <rPr>
        <i/>
        <sz val="9"/>
        <color indexed="8"/>
        <rFont val="Times New Roman"/>
        <family val="1"/>
        <charset val="186"/>
      </rPr>
      <t>CE-IVD</t>
    </r>
    <r>
      <rPr>
        <sz val="9"/>
        <color indexed="8"/>
        <rFont val="Times New Roman"/>
        <family val="1"/>
        <charset val="186"/>
      </rPr>
      <t xml:space="preserve"> arba lygiavertis. </t>
    </r>
    <r>
      <rPr>
        <sz val="9"/>
        <color theme="1"/>
        <rFont val="Times New Roman"/>
        <family val="1"/>
        <charset val="186"/>
      </rPr>
      <t>Rinkinio pagalba nustatomos ne mažiau kaip 6 mutacijos.</t>
    </r>
  </si>
  <si>
    <r>
      <t xml:space="preserve">NRAS geno mutacijų nustatymo rinkinys 2,3 ir 4 egzonuose RL-PGR metodu.  Į rinkinį turi įeiti: NRAS RL-PGR reakcijos mišinys, NRAS geno 2,3 ir 4 egzonų oligonukleotidų/zondų mišinys specifinėms mutacijoms,  NRAS mutacijų teigiama kontrolė. Rinkinį turi sudaryti nuo 50  iki 55 reakcijų. </t>
    </r>
    <r>
      <rPr>
        <sz val="10"/>
        <color indexed="8"/>
        <rFont val="Times New Roman"/>
        <family val="1"/>
        <charset val="186"/>
      </rPr>
      <t xml:space="preserve">Rinkinys turi tikti DNR, išskirtai iš šviežių ir FFPI audinių. Rinkinys turi būti žymėtas </t>
    </r>
    <r>
      <rPr>
        <i/>
        <sz val="10"/>
        <color indexed="8"/>
        <rFont val="Times New Roman"/>
        <family val="1"/>
        <charset val="186"/>
      </rPr>
      <t>CE-IVD</t>
    </r>
    <r>
      <rPr>
        <sz val="10"/>
        <color indexed="8"/>
        <rFont val="Times New Roman"/>
        <family val="1"/>
        <charset val="186"/>
      </rPr>
      <t xml:space="preserve"> arba lygiavertis.  </t>
    </r>
    <r>
      <rPr>
        <sz val="10"/>
        <color theme="1"/>
        <rFont val="Times New Roman"/>
        <family val="1"/>
        <charset val="186"/>
      </rPr>
      <t>Rinkinio pagalba nustatoma ne mažiau kaip 10 mutacijų.</t>
    </r>
  </si>
  <si>
    <t xml:space="preserve">                                                                                                                                                                                                                                                                                              
DIAGNOSTIKOS REAGENTŲ MOLEKULINIAMS TYRIMAMS TECHNINĖ SPECIFIKACIJA IR ĮKAINIŲ PASIŪLYMO LENTELĖ
</t>
  </si>
  <si>
    <t xml:space="preserve">1. Pirkimo vykdytojas įsigys žemiau išvardintus diagnostikos reagentus, skirtus molekuliniams tyrimams (šviežiems, formalinu fiksuotiems, parafinu impregnuotiems (toliau - FFPI) mėginiams) RL-PGR metodu atlikimui. </t>
  </si>
  <si>
    <r>
      <t xml:space="preserve">REAGENTAI IR PRIEMONĖS AUTOMATIZUOTOMS IMUNOHISTOCHEMINIŲ, </t>
    </r>
    <r>
      <rPr>
        <b/>
        <i/>
        <sz val="12"/>
        <color theme="1"/>
        <rFont val="Times New Roman"/>
        <family val="1"/>
      </rPr>
      <t>IN SITU</t>
    </r>
    <r>
      <rPr>
        <b/>
        <sz val="12"/>
        <color theme="1"/>
        <rFont val="Times New Roman"/>
        <family val="1"/>
      </rPr>
      <t xml:space="preserve"> HIBRIDIZACIJOS  IR MOLEKULINIŲ TYRIMŲ ATLIKIMO SISTEMOMS      </t>
    </r>
  </si>
  <si>
    <t>6 pirkimo dalis</t>
  </si>
  <si>
    <t>6.1</t>
  </si>
  <si>
    <t>6.2</t>
  </si>
  <si>
    <t>6.3</t>
  </si>
  <si>
    <t>6.4</t>
  </si>
  <si>
    <t>Suma, Eur be PVM</t>
  </si>
  <si>
    <t>Suma, Eur su PVM</t>
  </si>
  <si>
    <t>1 mato vnt. įkainis, Eur be PVM</t>
  </si>
  <si>
    <t>Pasiūlymų vertininimui:1 mato vieneto įkainių  Suma, Eur be PVM, padauginta iš tiekėjo siūlomo PVM</t>
  </si>
  <si>
    <t>5. Atskirai, kiekvienai pirkimo daliai, jeigu tiekėjas, teikdamas pasiūlymą, neįtraukia visų reikalingų priemonių ir/ar numato nepakankamą jų kiekį, sutarties galiojimo metu nenumatytas priemones ir/ar jų trūkstamą kiekį turi teikti neatlygintinai, užtikrinant numatytą tyrimų skaičiaus atlikimą.</t>
  </si>
  <si>
    <t>Tiekėjų siūlomos lygiavertės realaus laiko PGR sistemos minimalūs reikalavimai įrangai ir priemonėms</t>
  </si>
  <si>
    <t xml:space="preserve">Preliminarus testų/reikmenų kiekis, vnt. </t>
  </si>
  <si>
    <t>2.</t>
  </si>
  <si>
    <t>3.</t>
  </si>
  <si>
    <t>Visos siūlomos prekės turi būti tinkamos darbui prietaisu suteikiamu panaudos būdu.</t>
  </si>
  <si>
    <t>4.</t>
  </si>
  <si>
    <t>Tiekėjas turi pateikti dokumentus, įrodančius parduodamos prekės atitikimą kokybės ir techniniams reikalavimams, nurodytiems pirkimo dokumentų techninėje specifikacijoje: gamintojo parengtus katalogus, siūlomų prekių techninių charakteristikų aprašymus, prietaiso vartotojo vadovą, reagentų ir pagalbinių priemonių aprašymus ir kitus objektyvius, pasiūlymo tinkamumą įrodančius dokumentus (pdf formatu) anglų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Papildomai Tiekėjas gali teikti ir kitus objektyvius dokumentus bei kitą informaciją (pvz. nuotraukas, filmuotą medžiagą ir kt.). Tiekėjo ir gamintojo savideklaracijos nėra laikomos pakankamais - tinkamais atitikimo  Techninei specifikacijai įrodymais.</t>
  </si>
  <si>
    <t>5.</t>
  </si>
  <si>
    <t>Tiekėjas turi tiekti prekes, atitinkančias Europos Parlamento ir Tarybos direktyvų ir reglamentų nuostatas. Siūlantiems reagentus ir pagalbines priemones pateikti atitikties dokumentus pagal Europos Parlamento ir Tarybos Direktyvos 98/79/EB dėl in vitro diagnostikos medicinos prietaisų nuostatas arba pagal Europos  Parlamento ir Tarybos Reglamento (ES) 2017/746 nuostatas (CE sertifikatas arba EB atitikties deklaracija arba lygiaverčiai dokumentai anglų ir lietuvių kalbomis).</t>
  </si>
  <si>
    <t>6.</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</si>
  <si>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</si>
  <si>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7.</t>
  </si>
  <si>
    <t xml:space="preserve">Tiekėjas turi pateiki reagentų ir pagalbinių priemonių saugos duomenų lapus ir kitą su tyrimo procesu susijusią svarbią informaciją iki panaudai teikiamo prietaiso instaliavimo. </t>
  </si>
  <si>
    <t>8.</t>
  </si>
  <si>
    <t xml:space="preserve">Iki panaudai teikiamo prietaiso instaliavimo, Tiekėjas turi pateikti detalų prietaiso priežiūros planą ir instrukcijas. </t>
  </si>
  <si>
    <t>Tiekėjas turi būti gamintojo įgaliotas tiekti reagentus ir atlikti panaudai siūlomo prietaiso techninę priežiūrą ir remontą arba privalo turėti rašytinį susitarimą su kitu ūkio subjektu, kuris yra gamintojo įgaliotas atlikti  prietaiso techninę priežiūrą ir remontą (kartu su pasiūlymu pateikimamos skaitmeninės dokumentų kopijos).</t>
  </si>
  <si>
    <t xml:space="preserve">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</si>
  <si>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1.</t>
  </si>
  <si>
    <r>
      <t>2. Siekiant užtikrinti technologinio proceso vientisumą ir nepertraukiamumą visos 1.1-1.4 pirkimo pozicijoms siūlomos prekės turi būti to paties gamintojo ir suderinamos su Applied Biosystem 7500 Fast Real-Time PCR  arba Bio-Rad CFX96TM sistemomis, arba tiekėjas turi neatlygintinai, visam sutarties galiojimo periodui (36 mėn) pateikti ir paruošti naudojimui VPC vieną lygiavertę realaus laiko PGR sistemą, kuri turi atitikti 1 priedo 1.1 punkte nurodytus minimalius techninius reikalavimus įrangai</t>
    </r>
    <r>
      <rPr>
        <b/>
        <sz val="9"/>
        <rFont val="Times New Roman"/>
        <family val="1"/>
        <charset val="186"/>
      </rPr>
      <t xml:space="preserve">. </t>
    </r>
    <r>
      <rPr>
        <sz val="9"/>
        <rFont val="Times New Roman"/>
        <family val="1"/>
        <charset val="186"/>
      </rPr>
      <t>Šiai pirkimo daliai pasiūlytos prekės bus vertinamos pagal mažiausią pasiūlytą vieno (1) testo įkainį, kuris apskaičiuojamas susumuvaus visas 11 stulpelio vertes ir padauginus iš tiekėjo siūlomo PVM. Tiekėjai privalo pateikti išsamią informaciją kaip buvo apskaičiuotas vieno testo įkainis.</t>
    </r>
  </si>
  <si>
    <t>4. Tiekėjas kartus su pasiūlymu turi pateikti dokumentą, patvirtinantį, kad tiekėjas yra oficialus siūlomos lygiavertės realaus laiko PGR sistemos gamintojo atstovas arba turi rašytinį susitarimą su tokiu atstovu dėl prekybos šia įranga, nes perkama įranga bus naudojama medicinos srityje, todėl svarbu įsitikinti, kad įranga įsigyjama teisėtai, perpardavėjas yra legalus įrangos platintojas, įranga bus tinkamos kokybės, tiekiama laiku.</t>
  </si>
  <si>
    <t>PVM suma</t>
  </si>
  <si>
    <t>http://entrogen.com/web3/b-raf-codon-600-mutation-analysis-kit/</t>
  </si>
  <si>
    <t>BRAFX-RT64</t>
  </si>
  <si>
    <t>KRAS-RT50</t>
  </si>
  <si>
    <t>http://entrogen.com/web3/k-ras-and-b-raf-mutation-analysis-kits/</t>
  </si>
  <si>
    <t>NRAS-RT50</t>
  </si>
  <si>
    <t>NRAS Mutation Analysis Kit | EntroGen, Inc.</t>
  </si>
  <si>
    <t>RASX-RT50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</si>
</sst>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
  </numFmts>
  <fonts count="38" x14ac:knownFonts="1">
    <font>
      <sz val="11"/>
      <color theme="1"/>
      <name val="Calibri"/>
      <family val="2"/>
      <charset val="186"/>
      <scheme val="minor"/>
    </font>
    <font>
      <sz val="10"/>
      <name val="Arial"/>
      <family val="2"/>
      <charset val="186"/>
    </font>
    <font>
      <sz val="9"/>
      <color indexed="8"/>
      <name val="Times New Roman"/>
      <family val="1"/>
      <charset val="186"/>
    </font>
    <font>
      <sz val="10"/>
      <name val="Times New Roman"/>
      <family val="1"/>
      <charset val="186"/>
    </font>
    <font>
      <sz val="10"/>
      <color indexed="8"/>
      <name val="Times New Roman"/>
      <family val="1"/>
      <charset val="186"/>
    </font>
    <font>
      <sz val="10"/>
      <name val="Arial"/>
      <family val="2"/>
    </font>
    <font>
      <sz val="10"/>
      <color indexed="8"/>
      <name val="Arial"/>
      <family val="2"/>
    </font>
    <font>
      <i/>
      <sz val="10"/>
      <color indexed="8"/>
      <name val="Times New Roman"/>
      <family val="1"/>
      <charset val="186"/>
    </font>
    <font>
      <i/>
      <sz val="9"/>
      <color indexed="8"/>
      <name val="Times New Roman"/>
      <family val="1"/>
      <charset val="186"/>
    </font>
    <font>
      <b/>
      <sz val="9"/>
      <name val="Times New Roman"/>
      <family val="1"/>
      <charset val="186"/>
    </font>
    <font>
      <sz val="9"/>
      <name val="Times New Roman"/>
      <family val="1"/>
      <charset val="186"/>
    </font>
    <font>
      <b/>
      <sz val="8"/>
      <name val="Times New Roman"/>
      <family val="1"/>
      <charset val="186"/>
    </font>
    <font>
      <b/>
      <sz val="8"/>
      <color indexed="8"/>
      <name val="Times New Roman"/>
      <family val="1"/>
      <charset val="186"/>
    </font>
    <font>
      <sz val="11"/>
      <color theme="1"/>
      <name val="Calibri"/>
      <family val="2"/>
      <charset val="186"/>
      <scheme val="minor"/>
    </font>
    <font>
      <sz val="11"/>
      <color theme="1"/>
      <name val="Calibri"/>
      <family val="2"/>
      <charset val="161"/>
      <scheme val="minor"/>
    </font>
    <font>
      <sz val="10"/>
      <color theme="1"/>
      <name val="Times New Roman"/>
      <family val="1"/>
      <charset val="186"/>
    </font>
    <font>
      <sz val="9"/>
      <color theme="1"/>
      <name val="Times New Roman"/>
      <family val="1"/>
      <charset val="186"/>
    </font>
    <font>
      <b/>
      <sz val="11"/>
      <color theme="1"/>
      <name val="Times New Roman"/>
      <family val="1"/>
      <charset val="186"/>
    </font>
    <font>
      <sz val="11"/>
      <color theme="1"/>
      <name val="Times New Roman"/>
      <family val="1"/>
      <charset val="186"/>
    </font>
    <font>
      <sz val="9"/>
      <color theme="1"/>
      <name val="Calibri"/>
      <family val="2"/>
      <charset val="186"/>
      <scheme val="minor"/>
    </font>
    <font>
      <b/>
      <sz val="11"/>
      <color theme="1"/>
      <name val="Calibri"/>
      <family val="2"/>
      <charset val="186"/>
      <scheme val="minor"/>
    </font>
    <font>
      <sz val="11"/>
      <name val="Calibri"/>
      <family val="2"/>
      <charset val="186"/>
      <scheme val="minor"/>
    </font>
    <font>
      <b/>
      <sz val="12"/>
      <name val="Times New Roman"/>
      <family val="1"/>
      <charset val="186"/>
    </font>
    <font>
      <b/>
      <sz val="12"/>
      <color theme="1"/>
      <name val="Calibri"/>
      <family val="2"/>
      <charset val="186"/>
      <scheme val="minor"/>
    </font>
    <font>
      <sz val="12"/>
      <color theme="1"/>
      <name val="Calibri"/>
      <family val="2"/>
      <charset val="186"/>
      <scheme val="minor"/>
    </font>
    <font>
      <b/>
      <sz val="9"/>
      <color theme="1"/>
      <name val="Calibri"/>
      <family val="2"/>
      <charset val="186"/>
      <scheme val="minor"/>
    </font>
    <font>
      <b/>
      <sz val="9"/>
      <color theme="1"/>
      <name val="Times New Roman"/>
      <family val="1"/>
      <charset val="186"/>
    </font>
    <font>
      <b/>
      <sz val="12"/>
      <color theme="1"/>
      <name val="Times New Roman"/>
      <family val="1"/>
    </font>
    <font>
      <b/>
      <i/>
      <sz val="12"/>
      <color theme="1"/>
      <name val="Times New Roman"/>
      <family val="1"/>
    </font>
    <font>
      <sz val="10"/>
      <color theme="1"/>
      <name val="Times New Roman"/>
      <family val="1"/>
    </font>
    <font>
      <sz val="8"/>
      <name val="Times New Roman"/>
      <family val="1"/>
      <charset val="186"/>
    </font>
    <font>
      <sz val="10"/>
      <name val="Times New Roman"/>
      <family val="1"/>
    </font>
    <font>
      <b/>
      <sz val="10"/>
      <color theme="1"/>
      <name val="Times New Roman"/>
      <family val="1"/>
      <charset val="186"/>
    </font>
    <font>
      <b/>
      <sz val="10"/>
      <color theme="1"/>
      <name val="Calibri"/>
      <family val="2"/>
      <charset val="186"/>
      <scheme val="minor"/>
    </font>
    <font>
      <sz val="11"/>
      <name val="Times New Roman"/>
      <family val="1"/>
      <charset val="186"/>
    </font>
    <font>
      <b/>
      <sz val="11"/>
      <name val="Times New Roman"/>
      <family val="1"/>
      <charset val="186"/>
    </font>
    <font>
      <b/>
      <sz val="11"/>
      <name val="Calibri"/>
      <family val="2"/>
      <charset val="186"/>
      <scheme val="minor"/>
    </font>
    <font>
      <u/>
      <sz val="11"/>
      <color theme="10"/>
      <name val="Calibri"/>
      <family val="2"/>
      <charset val="186"/>
      <scheme val="minor"/>
    </font>
  </fonts>
  <fills count="7">
    <fill>
      <patternFill patternType="none"/>
    </fill>
    <fill>
      <patternFill patternType="gray125"/>
    </fill>
    <fill>
      <patternFill patternType="solid">
        <fgColor theme="8" tint="0.79998168889431442"/>
        <bgColor indexed="9"/>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164" fontId="1" fillId="0" borderId="0" applyFont="0" applyFill="0" applyBorder="0" applyAlignment="0" applyProtection="0"/>
    <xf numFmtId="0" fontId="1" fillId="0" borderId="0"/>
    <xf numFmtId="0" fontId="14" fillId="0" borderId="0"/>
    <xf numFmtId="0" fontId="5" fillId="0" borderId="0"/>
    <xf numFmtId="0" fontId="1" fillId="0" borderId="0"/>
    <xf numFmtId="0" fontId="5" fillId="0" borderId="0"/>
    <xf numFmtId="0" fontId="13" fillId="0" borderId="0"/>
    <xf numFmtId="0" fontId="6" fillId="0" borderId="0"/>
    <xf numFmtId="0" fontId="37" fillId="0" borderId="0" applyNumberFormat="0" applyFill="0" applyBorder="0" applyAlignment="0" applyProtection="0"/>
  </cellStyleXfs>
  <cellXfs count="76">
    <xf numFmtId="0" fontId="0" fillId="0" borderId="0" xfId="0"/>
    <xf numFmtId="0" fontId="0" fillId="0" borderId="0" xfId="0"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3" fillId="0" borderId="1" xfId="2" applyFont="1" applyBorder="1" applyAlignment="1">
      <alignment horizontal="center" vertical="center" wrapText="1"/>
    </xf>
    <xf numFmtId="0" fontId="0" fillId="0" borderId="0" xfId="0" applyAlignment="1">
      <alignment wrapText="1"/>
    </xf>
    <xf numFmtId="0" fontId="11" fillId="2" borderId="5"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20" fillId="0" borderId="0" xfId="0" applyFont="1"/>
    <xf numFmtId="0" fontId="21" fillId="0" borderId="0" xfId="0" applyFont="1"/>
    <xf numFmtId="0" fontId="0" fillId="0" borderId="1" xfId="0" applyBorder="1" applyAlignment="1">
      <alignment horizontal="center" vertical="center"/>
    </xf>
    <xf numFmtId="0" fontId="3" fillId="0" borderId="1" xfId="0" applyFont="1" applyBorder="1" applyAlignment="1">
      <alignment horizontal="center" vertical="center" wrapText="1"/>
    </xf>
    <xf numFmtId="0" fontId="15" fillId="0" borderId="1" xfId="0" applyFont="1" applyBorder="1" applyAlignment="1">
      <alignment wrapText="1"/>
    </xf>
    <xf numFmtId="0" fontId="16" fillId="0" borderId="1" xfId="0" applyFont="1" applyBorder="1" applyAlignment="1">
      <alignment vertical="top" wrapText="1"/>
    </xf>
    <xf numFmtId="0" fontId="15" fillId="0" borderId="1" xfId="0" applyFont="1" applyBorder="1" applyAlignment="1">
      <alignment vertical="top" wrapText="1"/>
    </xf>
    <xf numFmtId="0" fontId="27" fillId="0" borderId="0" xfId="0" applyFont="1" applyAlignment="1">
      <alignment vertical="center" wrapText="1"/>
    </xf>
    <xf numFmtId="0" fontId="29" fillId="3" borderId="1" xfId="0" applyFont="1" applyFill="1" applyBorder="1" applyAlignment="1">
      <alignment horizontal="center" vertical="center"/>
    </xf>
    <xf numFmtId="0" fontId="30" fillId="3" borderId="1" xfId="0" applyFont="1" applyFill="1" applyBorder="1" applyAlignment="1">
      <alignment vertical="center" wrapText="1"/>
    </xf>
    <xf numFmtId="0" fontId="15" fillId="3" borderId="1" xfId="0" applyFont="1" applyFill="1" applyBorder="1" applyAlignment="1">
      <alignment vertical="center" wrapText="1"/>
    </xf>
    <xf numFmtId="0" fontId="31" fillId="3" borderId="1" xfId="4" applyFont="1" applyFill="1" applyBorder="1" applyAlignment="1">
      <alignment horizontal="center" vertical="center" wrapText="1"/>
    </xf>
    <xf numFmtId="2" fontId="29" fillId="3" borderId="1" xfId="0" applyNumberFormat="1" applyFont="1" applyFill="1" applyBorder="1" applyAlignment="1">
      <alignment horizontal="center" vertical="center"/>
    </xf>
    <xf numFmtId="1" fontId="29" fillId="3" borderId="1" xfId="0" applyNumberFormat="1" applyFont="1" applyFill="1" applyBorder="1" applyAlignment="1">
      <alignment horizontal="center" vertical="center"/>
    </xf>
    <xf numFmtId="2" fontId="0" fillId="0" borderId="0" xfId="0" applyNumberFormat="1"/>
    <xf numFmtId="0" fontId="29" fillId="3" borderId="1" xfId="0" applyFont="1" applyFill="1" applyBorder="1" applyAlignment="1">
      <alignment vertical="center"/>
    </xf>
    <xf numFmtId="0" fontId="29" fillId="3" borderId="0" xfId="0" applyFont="1" applyFill="1" applyAlignment="1">
      <alignment horizontal="left" vertical="center" wrapText="1"/>
    </xf>
    <xf numFmtId="0" fontId="29" fillId="3" borderId="0" xfId="0" applyFont="1" applyFill="1" applyAlignment="1">
      <alignment vertical="center"/>
    </xf>
    <xf numFmtId="2" fontId="29" fillId="5" borderId="1" xfId="0" applyNumberFormat="1" applyFont="1" applyFill="1" applyBorder="1" applyAlignment="1">
      <alignment horizontal="center" vertical="center"/>
    </xf>
    <xf numFmtId="0" fontId="0" fillId="0" borderId="1" xfId="0" applyBorder="1"/>
    <xf numFmtId="0" fontId="9" fillId="6" borderId="1" xfId="0" applyFont="1" applyFill="1" applyBorder="1" applyAlignment="1">
      <alignment horizontal="center" vertical="center" wrapText="1"/>
    </xf>
    <xf numFmtId="0" fontId="34" fillId="0" borderId="1" xfId="2" applyFont="1" applyBorder="1" applyAlignment="1">
      <alignment horizontal="center" vertical="center"/>
    </xf>
    <xf numFmtId="2" fontId="17" fillId="3" borderId="1" xfId="0" applyNumberFormat="1" applyFont="1" applyFill="1" applyBorder="1" applyAlignment="1">
      <alignment horizontal="center" vertical="center"/>
    </xf>
    <xf numFmtId="2" fontId="29" fillId="5" borderId="1" xfId="0" applyNumberFormat="1" applyFont="1" applyFill="1" applyBorder="1" applyAlignment="1">
      <alignment horizontal="center" vertical="center" wrapText="1"/>
    </xf>
    <xf numFmtId="2" fontId="29" fillId="6" borderId="1" xfId="0" applyNumberFormat="1" applyFont="1" applyFill="1" applyBorder="1" applyAlignment="1">
      <alignment horizontal="center" vertical="center" wrapText="1"/>
    </xf>
    <xf numFmtId="165" fontId="29" fillId="3" borderId="3" xfId="0" applyNumberFormat="1"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2" xfId="0" applyFill="1" applyBorder="1" applyAlignment="1">
      <alignment horizontal="center" vertical="center" wrapText="1"/>
    </xf>
    <xf numFmtId="0" fontId="27" fillId="0" borderId="1" xfId="0" applyFont="1" applyBorder="1" applyAlignment="1">
      <alignment horizontal="center" vertical="center" wrapText="1"/>
    </xf>
    <xf numFmtId="0" fontId="22" fillId="0" borderId="3" xfId="5" applyFont="1" applyBorder="1" applyAlignment="1">
      <alignment horizontal="center" vertical="center" wrapText="1"/>
    </xf>
    <xf numFmtId="0" fontId="24" fillId="0" borderId="4" xfId="0" applyFont="1" applyBorder="1"/>
    <xf numFmtId="0" fontId="24" fillId="0" borderId="2" xfId="0" applyFont="1" applyBorder="1"/>
    <xf numFmtId="0" fontId="10" fillId="0" borderId="1" xfId="0" applyFont="1" applyBorder="1" applyAlignment="1">
      <alignment horizontal="left" vertical="top" wrapText="1"/>
    </xf>
    <xf numFmtId="0" fontId="21" fillId="0" borderId="1" xfId="0" applyFont="1" applyBorder="1"/>
    <xf numFmtId="0" fontId="21" fillId="0" borderId="1" xfId="0" applyFont="1" applyBorder="1" applyAlignment="1">
      <alignment horizontal="left" vertical="top" wrapText="1"/>
    </xf>
    <xf numFmtId="0" fontId="22"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25" fillId="0" borderId="3" xfId="0" applyFont="1" applyBorder="1" applyAlignment="1">
      <alignment wrapText="1"/>
    </xf>
    <xf numFmtId="0" fontId="19" fillId="0" borderId="4" xfId="0" applyFont="1" applyBorder="1" applyAlignment="1">
      <alignment wrapText="1"/>
    </xf>
    <xf numFmtId="0" fontId="19" fillId="0" borderId="2" xfId="0" applyFont="1" applyBorder="1" applyAlignment="1">
      <alignment wrapText="1"/>
    </xf>
    <xf numFmtId="0" fontId="0" fillId="0" borderId="1" xfId="0" applyBorder="1" applyAlignment="1">
      <alignment horizontal="left" vertical="top" wrapText="1"/>
    </xf>
    <xf numFmtId="165" fontId="26" fillId="5" borderId="3" xfId="0" applyNumberFormat="1"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9" fillId="0" borderId="3" xfId="0" applyFont="1" applyBorder="1" applyAlignment="1">
      <alignment horizontal="left" vertical="top" wrapText="1"/>
    </xf>
    <xf numFmtId="0" fontId="36" fillId="0" borderId="4" xfId="0" applyFont="1" applyBorder="1" applyAlignment="1">
      <alignment horizontal="left" vertical="top" wrapText="1"/>
    </xf>
    <xf numFmtId="0" fontId="36" fillId="0" borderId="2" xfId="0" applyFont="1" applyBorder="1" applyAlignment="1">
      <alignment horizontal="left" vertical="top" wrapText="1"/>
    </xf>
    <xf numFmtId="0" fontId="34" fillId="0" borderId="1" xfId="2" applyFont="1" applyBorder="1" applyAlignment="1">
      <alignment horizontal="left" vertical="top" wrapText="1" shrinkToFit="1"/>
    </xf>
    <xf numFmtId="0" fontId="34" fillId="0" borderId="3" xfId="2" applyFont="1" applyBorder="1" applyAlignment="1">
      <alignment horizontal="left" vertical="top" wrapText="1" shrinkToFit="1"/>
    </xf>
    <xf numFmtId="0" fontId="34" fillId="0" borderId="4" xfId="2" applyFont="1" applyBorder="1" applyAlignment="1">
      <alignment horizontal="left" vertical="top" wrapText="1" shrinkToFit="1"/>
    </xf>
    <xf numFmtId="0" fontId="34" fillId="0" borderId="2" xfId="2" applyFont="1" applyBorder="1" applyAlignment="1">
      <alignment horizontal="left" vertical="top" wrapText="1" shrinkToFit="1"/>
    </xf>
    <xf numFmtId="0" fontId="35" fillId="0" borderId="3" xfId="2" applyFont="1" applyBorder="1" applyAlignment="1">
      <alignment horizontal="left" vertical="top" wrapText="1" shrinkToFit="1"/>
    </xf>
    <xf numFmtId="0" fontId="35" fillId="0" borderId="4" xfId="2" applyFont="1" applyBorder="1" applyAlignment="1">
      <alignment horizontal="left" vertical="top" wrapText="1" shrinkToFit="1"/>
    </xf>
    <xf numFmtId="0" fontId="35" fillId="0" borderId="2" xfId="2" applyFont="1" applyBorder="1" applyAlignment="1">
      <alignment horizontal="left" vertical="top" wrapText="1" shrinkToFit="1"/>
    </xf>
    <xf numFmtId="0" fontId="34" fillId="3" borderId="3" xfId="2" applyFont="1" applyFill="1" applyBorder="1" applyAlignment="1">
      <alignment horizontal="left" vertical="top" wrapText="1" shrinkToFit="1"/>
    </xf>
    <xf numFmtId="0" fontId="34" fillId="3" borderId="4" xfId="2" applyFont="1" applyFill="1" applyBorder="1" applyAlignment="1">
      <alignment horizontal="left" vertical="top" wrapText="1" shrinkToFit="1"/>
    </xf>
    <xf numFmtId="0" fontId="34" fillId="3" borderId="2" xfId="2" applyFont="1" applyFill="1" applyBorder="1" applyAlignment="1">
      <alignment horizontal="left" vertical="top" wrapText="1" shrinkToFit="1"/>
    </xf>
    <xf numFmtId="2" fontId="18" fillId="0" borderId="1" xfId="0" applyNumberFormat="1" applyFont="1" applyBorder="1" applyAlignment="1">
      <alignment horizontal="center" vertical="center"/>
    </xf>
    <xf numFmtId="0" fontId="37" fillId="0" borderId="1" xfId="9" applyBorder="1" applyAlignment="1">
      <alignment vertical="center"/>
    </xf>
    <xf numFmtId="0" fontId="16" fillId="0" borderId="1" xfId="0" applyFont="1" applyBorder="1" applyAlignment="1">
      <alignment horizontal="center" vertical="center"/>
    </xf>
    <xf numFmtId="0" fontId="18" fillId="0" borderId="1" xfId="0" applyFont="1" applyBorder="1" applyAlignment="1">
      <alignment vertical="center"/>
    </xf>
    <xf numFmtId="0" fontId="16" fillId="0" borderId="1" xfId="0" applyFont="1" applyBorder="1" applyAlignment="1">
      <alignment vertical="center"/>
    </xf>
    <xf numFmtId="2" fontId="18" fillId="0" borderId="1" xfId="0" applyNumberFormat="1" applyFont="1" applyBorder="1" applyAlignment="1">
      <alignment vertical="center"/>
    </xf>
    <xf numFmtId="0" fontId="37" fillId="0" borderId="0" xfId="9"/>
    <xf numFmtId="2" fontId="0" fillId="6" borderId="2" xfId="0" applyNumberFormat="1" applyFill="1" applyBorder="1" applyAlignment="1">
      <alignment vertical="center"/>
    </xf>
    <xf numFmtId="2" fontId="33" fillId="4" borderId="2" xfId="0" applyNumberFormat="1" applyFont="1" applyFill="1" applyBorder="1" applyAlignment="1">
      <alignment horizontal="right" vertical="center"/>
    </xf>
    <xf numFmtId="2" fontId="32" fillId="4" borderId="2" xfId="0" applyNumberFormat="1" applyFont="1" applyFill="1" applyBorder="1" applyAlignment="1">
      <alignment horizontal="right" vertical="center"/>
    </xf>
  </cellXfs>
  <cellStyles count="10">
    <cellStyle name="Comma 2" xfId="1" xr:uid="{00000000-0005-0000-0000-000000000000}"/>
    <cellStyle name="Hyperlink" xfId="9" builtinId="8"/>
    <cellStyle name="Normal" xfId="0" builtinId="0"/>
    <cellStyle name="Normal 2" xfId="2" xr:uid="{00000000-0005-0000-0000-000002000000}"/>
    <cellStyle name="Normal 2 2" xfId="3" xr:uid="{00000000-0005-0000-0000-000003000000}"/>
    <cellStyle name="Normal 2 3" xfId="4" xr:uid="{00000000-0005-0000-0000-000004000000}"/>
    <cellStyle name="Normal 3" xfId="5" xr:uid="{00000000-0005-0000-0000-000005000000}"/>
    <cellStyle name="Normal 4" xfId="6" xr:uid="{00000000-0005-0000-0000-000006000000}"/>
    <cellStyle name="Normal 5" xfId="7" xr:uid="{00000000-0005-0000-0000-000007000000}"/>
    <cellStyle name="Standard_Tabelle1"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ntrogen.com/web3/nras-mutation-detection-kit/" TargetMode="External"/><Relationship Id="rId2" Type="http://schemas.openxmlformats.org/officeDocument/2006/relationships/hyperlink" Target="http://entrogen.com/web3/k-ras-and-b-raf-mutation-analysis-kits/" TargetMode="External"/><Relationship Id="rId1" Type="http://schemas.openxmlformats.org/officeDocument/2006/relationships/hyperlink" Target="http://entrogen.com/web3/b-raf-codon-600-mutation-analysis-kit/" TargetMode="External"/><Relationship Id="rId5" Type="http://schemas.openxmlformats.org/officeDocument/2006/relationships/printerSettings" Target="../printerSettings/printerSettings1.bin"/><Relationship Id="rId4" Type="http://schemas.openxmlformats.org/officeDocument/2006/relationships/hyperlink" Target="http://entrogen.com/web3/k-ras-and-b-raf-mutation-analysis-k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tabSelected="1" topLeftCell="A2" zoomScaleNormal="100" workbookViewId="0">
      <selection activeCell="A9" sqref="A9:N18"/>
    </sheetView>
  </sheetViews>
  <sheetFormatPr defaultRowHeight="14.4" x14ac:dyDescent="0.3"/>
  <cols>
    <col min="1" max="1" width="4.109375" customWidth="1"/>
    <col min="2" max="2" width="11.21875" customWidth="1"/>
    <col min="3" max="3" width="27.5546875" customWidth="1"/>
    <col min="4" max="4" width="11.44140625" customWidth="1"/>
    <col min="5" max="5" width="15.109375" style="1" customWidth="1"/>
    <col min="6" max="6" width="5.88671875" style="1" customWidth="1"/>
    <col min="7" max="7" width="12.33203125" style="1" customWidth="1"/>
    <col min="8" max="8" width="8.109375" style="1" customWidth="1"/>
    <col min="10" max="10" width="6.44140625" customWidth="1"/>
    <col min="11" max="11" width="9.6640625" customWidth="1"/>
    <col min="13" max="13" width="10.44140625" customWidth="1"/>
    <col min="14" max="14" width="9.109375" customWidth="1"/>
    <col min="15" max="15" width="5.6640625" customWidth="1"/>
  </cols>
  <sheetData>
    <row r="1" spans="1:17" ht="51" customHeight="1" x14ac:dyDescent="0.3">
      <c r="A1" s="36" t="s">
        <v>34</v>
      </c>
      <c r="B1" s="36"/>
      <c r="C1" s="36"/>
      <c r="D1" s="36"/>
      <c r="E1" s="36"/>
      <c r="F1" s="36"/>
      <c r="G1" s="36"/>
      <c r="H1" s="36"/>
      <c r="I1" s="36"/>
      <c r="J1" s="36"/>
      <c r="K1" s="36"/>
      <c r="L1" s="36"/>
      <c r="M1" s="36"/>
      <c r="N1" s="36"/>
      <c r="O1" s="15"/>
    </row>
    <row r="2" spans="1:17" ht="36.75" customHeight="1" x14ac:dyDescent="0.3">
      <c r="A2" s="37" t="s">
        <v>32</v>
      </c>
      <c r="B2" s="38"/>
      <c r="C2" s="38"/>
      <c r="D2" s="38"/>
      <c r="E2" s="38"/>
      <c r="F2" s="38"/>
      <c r="G2" s="38"/>
      <c r="H2" s="38"/>
      <c r="I2" s="38"/>
      <c r="J2" s="38"/>
      <c r="K2" s="38"/>
      <c r="L2" s="38"/>
      <c r="M2" s="38"/>
      <c r="N2" s="39"/>
    </row>
    <row r="3" spans="1:17" x14ac:dyDescent="0.3">
      <c r="A3" s="46" t="s">
        <v>13</v>
      </c>
      <c r="B3" s="47"/>
      <c r="C3" s="47"/>
      <c r="D3" s="47"/>
      <c r="E3" s="47"/>
      <c r="F3" s="47"/>
      <c r="G3" s="47"/>
      <c r="H3" s="47"/>
      <c r="I3" s="47"/>
      <c r="J3" s="47"/>
      <c r="K3" s="47"/>
      <c r="L3" s="47"/>
      <c r="M3" s="47"/>
      <c r="N3" s="48"/>
      <c r="O3" s="8"/>
    </row>
    <row r="4" spans="1:17" ht="15" customHeight="1" x14ac:dyDescent="0.3">
      <c r="A4" s="40" t="s">
        <v>33</v>
      </c>
      <c r="B4" s="41"/>
      <c r="C4" s="41"/>
      <c r="D4" s="41"/>
      <c r="E4" s="41"/>
      <c r="F4" s="41"/>
      <c r="G4" s="41"/>
      <c r="H4" s="41"/>
      <c r="I4" s="41"/>
      <c r="J4" s="41"/>
      <c r="K4" s="41"/>
      <c r="L4" s="41"/>
      <c r="M4" s="41"/>
      <c r="N4" s="41"/>
    </row>
    <row r="5" spans="1:17" ht="51.75" customHeight="1" x14ac:dyDescent="0.3">
      <c r="A5" s="40" t="s">
        <v>63</v>
      </c>
      <c r="B5" s="42"/>
      <c r="C5" s="42"/>
      <c r="D5" s="42"/>
      <c r="E5" s="42"/>
      <c r="F5" s="42"/>
      <c r="G5" s="42"/>
      <c r="H5" s="42"/>
      <c r="I5" s="42"/>
      <c r="J5" s="42"/>
      <c r="K5" s="42"/>
      <c r="L5" s="42"/>
      <c r="M5" s="42"/>
      <c r="N5" s="42"/>
      <c r="O5" s="5"/>
    </row>
    <row r="6" spans="1:17" ht="18" customHeight="1" x14ac:dyDescent="0.3">
      <c r="A6" s="40" t="s">
        <v>27</v>
      </c>
      <c r="B6" s="49"/>
      <c r="C6" s="49"/>
      <c r="D6" s="49"/>
      <c r="E6" s="49"/>
      <c r="F6" s="49"/>
      <c r="G6" s="49"/>
      <c r="H6" s="49"/>
      <c r="I6" s="49"/>
      <c r="J6" s="49"/>
      <c r="K6" s="49"/>
      <c r="L6" s="49"/>
      <c r="M6" s="49"/>
      <c r="N6" s="49"/>
      <c r="O6" s="9"/>
    </row>
    <row r="7" spans="1:17" ht="37.200000000000003" customHeight="1" x14ac:dyDescent="0.3">
      <c r="A7" s="53" t="s">
        <v>64</v>
      </c>
      <c r="B7" s="54"/>
      <c r="C7" s="54"/>
      <c r="D7" s="54"/>
      <c r="E7" s="54"/>
      <c r="F7" s="54"/>
      <c r="G7" s="54"/>
      <c r="H7" s="54"/>
      <c r="I7" s="54"/>
      <c r="J7" s="54"/>
      <c r="K7" s="54"/>
      <c r="L7" s="54"/>
      <c r="M7" s="54"/>
      <c r="N7" s="55"/>
      <c r="O7" s="9"/>
    </row>
    <row r="8" spans="1:17" ht="26.85" customHeight="1" x14ac:dyDescent="0.3">
      <c r="A8" s="40" t="s">
        <v>44</v>
      </c>
      <c r="B8" s="49"/>
      <c r="C8" s="49"/>
      <c r="D8" s="49"/>
      <c r="E8" s="49"/>
      <c r="F8" s="49"/>
      <c r="G8" s="49"/>
      <c r="H8" s="49"/>
      <c r="I8" s="49"/>
      <c r="J8" s="49"/>
      <c r="K8" s="49"/>
      <c r="L8" s="49"/>
      <c r="M8" s="49"/>
      <c r="N8" s="49"/>
      <c r="O8" s="9"/>
    </row>
    <row r="9" spans="1:17" ht="175.2" customHeight="1" x14ac:dyDescent="0.3">
      <c r="A9" s="6" t="s">
        <v>0</v>
      </c>
      <c r="B9" s="6" t="s">
        <v>1</v>
      </c>
      <c r="C9" s="6" t="s">
        <v>2</v>
      </c>
      <c r="D9" s="6" t="s">
        <v>3</v>
      </c>
      <c r="E9" s="6" t="s">
        <v>12</v>
      </c>
      <c r="F9" s="6" t="s">
        <v>11</v>
      </c>
      <c r="G9" s="6" t="s">
        <v>46</v>
      </c>
      <c r="H9" s="6" t="s">
        <v>14</v>
      </c>
      <c r="I9" s="6" t="s">
        <v>10</v>
      </c>
      <c r="J9" s="6" t="s">
        <v>4</v>
      </c>
      <c r="K9" s="6" t="s">
        <v>42</v>
      </c>
      <c r="L9" s="6" t="s">
        <v>15</v>
      </c>
      <c r="M9" s="6" t="s">
        <v>16</v>
      </c>
      <c r="N9" s="7" t="s">
        <v>5</v>
      </c>
    </row>
    <row r="10" spans="1:17" ht="13.8" customHeight="1" x14ac:dyDescent="0.3">
      <c r="A10" s="28">
        <v>1</v>
      </c>
      <c r="B10" s="28">
        <v>2</v>
      </c>
      <c r="C10" s="28">
        <v>3</v>
      </c>
      <c r="D10" s="28">
        <v>4</v>
      </c>
      <c r="E10" s="28">
        <v>5</v>
      </c>
      <c r="F10" s="28">
        <v>6</v>
      </c>
      <c r="G10" s="28">
        <v>7</v>
      </c>
      <c r="H10" s="28">
        <v>8</v>
      </c>
      <c r="I10" s="28">
        <v>9</v>
      </c>
      <c r="J10" s="28">
        <v>10</v>
      </c>
      <c r="K10" s="28">
        <v>11</v>
      </c>
      <c r="L10" s="28">
        <v>12</v>
      </c>
      <c r="M10" s="28">
        <v>13</v>
      </c>
      <c r="N10" s="28">
        <v>14</v>
      </c>
      <c r="O10" s="9"/>
    </row>
    <row r="11" spans="1:17" ht="20.85" customHeight="1" x14ac:dyDescent="0.3">
      <c r="A11" s="43" t="s">
        <v>35</v>
      </c>
      <c r="B11" s="44"/>
      <c r="C11" s="44"/>
      <c r="D11" s="44"/>
      <c r="E11" s="44"/>
      <c r="F11" s="44"/>
      <c r="G11" s="44"/>
      <c r="H11" s="44"/>
      <c r="I11" s="44"/>
      <c r="J11" s="44"/>
      <c r="K11" s="44"/>
      <c r="L11" s="44"/>
      <c r="M11" s="44"/>
      <c r="N11" s="45"/>
      <c r="O11" s="9"/>
    </row>
    <row r="12" spans="1:17" ht="174.75" customHeight="1" x14ac:dyDescent="0.3">
      <c r="A12" s="2" t="s">
        <v>36</v>
      </c>
      <c r="B12" s="4" t="s">
        <v>6</v>
      </c>
      <c r="C12" s="13" t="s">
        <v>28</v>
      </c>
      <c r="D12" s="68" t="s">
        <v>67</v>
      </c>
      <c r="E12" s="4">
        <v>64</v>
      </c>
      <c r="F12" s="4" t="s">
        <v>23</v>
      </c>
      <c r="G12" s="4" t="s">
        <v>24</v>
      </c>
      <c r="H12" s="4">
        <v>448</v>
      </c>
      <c r="I12" s="3">
        <v>1746.36</v>
      </c>
      <c r="J12" s="3">
        <v>5</v>
      </c>
      <c r="K12" s="66">
        <f>I12/E12</f>
        <v>27.286874999999998</v>
      </c>
      <c r="L12" s="3">
        <f>K12*H12</f>
        <v>12224.519999999999</v>
      </c>
      <c r="M12" s="66">
        <f>L12*1.05</f>
        <v>12835.745999999999</v>
      </c>
      <c r="N12" s="67" t="s">
        <v>66</v>
      </c>
    </row>
    <row r="13" spans="1:17" ht="183" customHeight="1" x14ac:dyDescent="0.3">
      <c r="A13" s="2" t="s">
        <v>37</v>
      </c>
      <c r="B13" s="4" t="s">
        <v>7</v>
      </c>
      <c r="C13" s="13" t="s">
        <v>29</v>
      </c>
      <c r="D13" s="70" t="s">
        <v>68</v>
      </c>
      <c r="E13" s="4">
        <v>50</v>
      </c>
      <c r="F13" s="4" t="s">
        <v>23</v>
      </c>
      <c r="G13" s="4" t="s">
        <v>25</v>
      </c>
      <c r="H13" s="4">
        <v>600</v>
      </c>
      <c r="I13" s="69">
        <v>3183.87</v>
      </c>
      <c r="J13" s="69">
        <v>5</v>
      </c>
      <c r="K13" s="71">
        <f>I13/50</f>
        <v>63.677399999999999</v>
      </c>
      <c r="L13" s="69">
        <f>K13*H13</f>
        <v>38206.44</v>
      </c>
      <c r="M13" s="71">
        <f>L13*1.05</f>
        <v>40116.762000000002</v>
      </c>
      <c r="N13" s="67" t="s">
        <v>69</v>
      </c>
    </row>
    <row r="14" spans="1:17" ht="198" customHeight="1" x14ac:dyDescent="0.3">
      <c r="A14" s="2" t="s">
        <v>38</v>
      </c>
      <c r="B14" s="4" t="s">
        <v>8</v>
      </c>
      <c r="C14" s="14" t="s">
        <v>31</v>
      </c>
      <c r="D14" s="69" t="s">
        <v>70</v>
      </c>
      <c r="E14" s="4">
        <v>50</v>
      </c>
      <c r="F14" s="4" t="s">
        <v>23</v>
      </c>
      <c r="G14" s="4" t="s">
        <v>26</v>
      </c>
      <c r="H14" s="4">
        <v>400</v>
      </c>
      <c r="I14" s="69">
        <v>1746.14</v>
      </c>
      <c r="J14" s="69">
        <v>5</v>
      </c>
      <c r="K14" s="71">
        <f>I14/50</f>
        <v>34.922800000000002</v>
      </c>
      <c r="L14" s="69">
        <f>K14*H14</f>
        <v>13969.12</v>
      </c>
      <c r="M14" s="71">
        <f>L14*1.05</f>
        <v>14667.576000000001</v>
      </c>
      <c r="N14" s="72" t="s">
        <v>71</v>
      </c>
    </row>
    <row r="15" spans="1:17" ht="174" customHeight="1" x14ac:dyDescent="0.3">
      <c r="A15" s="2" t="s">
        <v>39</v>
      </c>
      <c r="B15" s="4" t="s">
        <v>9</v>
      </c>
      <c r="C15" s="13" t="s">
        <v>30</v>
      </c>
      <c r="D15" s="69" t="s">
        <v>72</v>
      </c>
      <c r="E15" s="4">
        <v>50</v>
      </c>
      <c r="F15" s="4" t="s">
        <v>23</v>
      </c>
      <c r="G15" s="4" t="s">
        <v>25</v>
      </c>
      <c r="H15" s="4">
        <v>600</v>
      </c>
      <c r="I15" s="71">
        <v>192</v>
      </c>
      <c r="J15" s="69">
        <v>5</v>
      </c>
      <c r="K15" s="69">
        <f>I15/E15</f>
        <v>3.84</v>
      </c>
      <c r="L15" s="71">
        <f>K15*H15</f>
        <v>2304</v>
      </c>
      <c r="M15" s="71">
        <f>L15*1.05</f>
        <v>2419.2000000000003</v>
      </c>
      <c r="N15" s="67" t="s">
        <v>69</v>
      </c>
    </row>
    <row r="16" spans="1:17" ht="69" customHeight="1" x14ac:dyDescent="0.3">
      <c r="A16" s="16"/>
      <c r="B16" s="17"/>
      <c r="C16" s="18"/>
      <c r="D16" s="19"/>
      <c r="E16" s="16"/>
      <c r="F16" s="20"/>
      <c r="G16" s="21"/>
      <c r="H16" s="50" t="s">
        <v>43</v>
      </c>
      <c r="I16" s="51"/>
      <c r="J16" s="52"/>
      <c r="K16" s="32">
        <v>136.21</v>
      </c>
      <c r="L16" s="31" t="s">
        <v>40</v>
      </c>
      <c r="M16" s="73">
        <f>L12+L13+L14+L15</f>
        <v>66704.08</v>
      </c>
      <c r="N16" s="30"/>
      <c r="O16" s="24"/>
      <c r="Q16" s="22"/>
    </row>
    <row r="17" spans="1:21" ht="80.400000000000006" customHeight="1" x14ac:dyDescent="0.3">
      <c r="A17" s="16"/>
      <c r="B17" s="17"/>
      <c r="C17" s="18"/>
      <c r="D17" s="19"/>
      <c r="E17" s="16"/>
      <c r="F17" s="20"/>
      <c r="G17" s="21"/>
      <c r="H17" s="10"/>
      <c r="I17" s="27"/>
      <c r="J17" s="27"/>
      <c r="K17" s="20"/>
      <c r="L17" s="26" t="s">
        <v>65</v>
      </c>
      <c r="M17" s="75">
        <f>M18-M16</f>
        <v>3335.2039999999979</v>
      </c>
      <c r="N17" s="30"/>
      <c r="O17" s="24"/>
      <c r="Q17" s="22"/>
    </row>
    <row r="18" spans="1:21" ht="39" customHeight="1" x14ac:dyDescent="0.3">
      <c r="A18" s="16"/>
      <c r="B18" s="17"/>
      <c r="C18" s="18"/>
      <c r="D18" s="19"/>
      <c r="E18" s="16"/>
      <c r="F18" s="23"/>
      <c r="G18" s="21"/>
      <c r="H18" s="10"/>
      <c r="I18" s="27"/>
      <c r="J18" s="27"/>
      <c r="K18" s="23"/>
      <c r="L18" s="31" t="s">
        <v>41</v>
      </c>
      <c r="M18" s="74">
        <f>M12+M13+M14+M15</f>
        <v>70039.284</v>
      </c>
      <c r="N18" s="30"/>
      <c r="O18" s="25"/>
      <c r="Q18" s="22"/>
      <c r="S18" s="33"/>
      <c r="T18" s="34"/>
      <c r="U18" s="35"/>
    </row>
    <row r="22" spans="1:21" x14ac:dyDescent="0.3">
      <c r="M22" s="22"/>
      <c r="N22" s="22"/>
    </row>
  </sheetData>
  <mergeCells count="11">
    <mergeCell ref="S18:U18"/>
    <mergeCell ref="A1:N1"/>
    <mergeCell ref="A2:N2"/>
    <mergeCell ref="A4:N4"/>
    <mergeCell ref="A5:N5"/>
    <mergeCell ref="A11:N11"/>
    <mergeCell ref="A3:N3"/>
    <mergeCell ref="A6:N6"/>
    <mergeCell ref="A8:N8"/>
    <mergeCell ref="H16:J16"/>
    <mergeCell ref="A7:N7"/>
  </mergeCells>
  <hyperlinks>
    <hyperlink ref="N12" r:id="rId1" xr:uid="{FD341918-DC46-4067-972B-320505F7D8A4}"/>
    <hyperlink ref="N13" r:id="rId2" xr:uid="{98748DDE-E1E6-4DEC-92F5-2D376FFF7884}"/>
    <hyperlink ref="N14" r:id="rId3" display="http://entrogen.com/web3/nras-mutation-detection-kit/" xr:uid="{565FFBAA-64AC-4A57-AAF3-9755BC51F42D}"/>
    <hyperlink ref="N15" r:id="rId4" xr:uid="{CEF16354-C7DF-4348-A2E2-3CD2AF2F22AE}"/>
  </hyperlinks>
  <pageMargins left="0.25" right="0.25" top="0.75" bottom="0.75" header="0.3" footer="0.3"/>
  <pageSetup paperSize="9" scale="95"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
  <sheetViews>
    <sheetView workbookViewId="0">
      <selection activeCell="B6" sqref="B6:J6"/>
    </sheetView>
  </sheetViews>
  <sheetFormatPr defaultRowHeight="14.4" x14ac:dyDescent="0.3"/>
  <cols>
    <col min="1" max="1" width="6.109375" customWidth="1"/>
    <col min="2" max="2" width="12.33203125" customWidth="1"/>
    <col min="3" max="3" width="191.6640625" customWidth="1"/>
    <col min="4" max="4" width="5.77734375" hidden="1" customWidth="1"/>
    <col min="5" max="10" width="8.88671875" hidden="1" customWidth="1"/>
  </cols>
  <sheetData>
    <row r="1" spans="1:10" x14ac:dyDescent="0.3">
      <c r="B1" t="s">
        <v>17</v>
      </c>
      <c r="C1" s="8" t="s">
        <v>45</v>
      </c>
      <c r="D1" s="8" t="s">
        <v>45</v>
      </c>
    </row>
    <row r="2" spans="1:10" ht="33.6" customHeight="1" x14ac:dyDescent="0.3">
      <c r="A2" s="29" t="s">
        <v>62</v>
      </c>
      <c r="B2" s="57" t="s">
        <v>61</v>
      </c>
      <c r="C2" s="58"/>
      <c r="D2" s="58"/>
      <c r="E2" s="58"/>
      <c r="F2" s="58"/>
      <c r="G2" s="58"/>
      <c r="H2" s="58"/>
      <c r="I2" s="58"/>
      <c r="J2" s="59"/>
    </row>
    <row r="3" spans="1:10" ht="19.8" customHeight="1" x14ac:dyDescent="0.3">
      <c r="A3" s="29" t="s">
        <v>47</v>
      </c>
      <c r="B3" s="60" t="s">
        <v>49</v>
      </c>
      <c r="C3" s="61"/>
      <c r="D3" s="61"/>
      <c r="E3" s="61"/>
      <c r="F3" s="61"/>
      <c r="G3" s="61"/>
      <c r="H3" s="61"/>
      <c r="I3" s="61"/>
      <c r="J3" s="62"/>
    </row>
    <row r="4" spans="1:10" ht="62.4" customHeight="1" x14ac:dyDescent="0.3">
      <c r="A4" s="29" t="s">
        <v>48</v>
      </c>
      <c r="B4" s="57" t="s">
        <v>51</v>
      </c>
      <c r="C4" s="58"/>
      <c r="D4" s="58"/>
      <c r="E4" s="58"/>
      <c r="F4" s="58"/>
      <c r="G4" s="58"/>
      <c r="H4" s="58"/>
      <c r="I4" s="58"/>
      <c r="J4" s="59"/>
    </row>
    <row r="5" spans="1:10" x14ac:dyDescent="0.3">
      <c r="A5" s="29" t="s">
        <v>50</v>
      </c>
      <c r="B5" s="63" t="s">
        <v>53</v>
      </c>
      <c r="C5" s="64"/>
      <c r="D5" s="64"/>
      <c r="E5" s="64"/>
      <c r="F5" s="64"/>
      <c r="G5" s="64"/>
      <c r="H5" s="64"/>
      <c r="I5" s="64"/>
      <c r="J5" s="65"/>
    </row>
    <row r="6" spans="1:10" ht="33" customHeight="1" x14ac:dyDescent="0.3">
      <c r="A6" s="29" t="s">
        <v>52</v>
      </c>
      <c r="B6" s="57" t="s">
        <v>55</v>
      </c>
      <c r="C6" s="58"/>
      <c r="D6" s="58"/>
      <c r="E6" s="58"/>
      <c r="F6" s="58"/>
      <c r="G6" s="58"/>
      <c r="H6" s="58"/>
      <c r="I6" s="58"/>
      <c r="J6" s="59"/>
    </row>
    <row r="7" spans="1:10" x14ac:dyDescent="0.3">
      <c r="A7" s="29" t="s">
        <v>54</v>
      </c>
      <c r="B7" s="57" t="s">
        <v>57</v>
      </c>
      <c r="C7" s="58"/>
      <c r="D7" s="58"/>
      <c r="E7" s="58"/>
      <c r="F7" s="58"/>
      <c r="G7" s="58"/>
      <c r="H7" s="58"/>
      <c r="I7" s="58"/>
      <c r="J7" s="59"/>
    </row>
    <row r="8" spans="1:10" x14ac:dyDescent="0.3">
      <c r="A8" s="29" t="s">
        <v>56</v>
      </c>
      <c r="B8" s="57" t="s">
        <v>59</v>
      </c>
      <c r="C8" s="58"/>
      <c r="D8" s="58"/>
      <c r="E8" s="58"/>
      <c r="F8" s="58"/>
      <c r="G8" s="58"/>
      <c r="H8" s="58"/>
      <c r="I8" s="58"/>
      <c r="J8" s="59"/>
    </row>
    <row r="9" spans="1:10" x14ac:dyDescent="0.3">
      <c r="A9" s="29" t="s">
        <v>58</v>
      </c>
      <c r="B9" s="56" t="s">
        <v>60</v>
      </c>
      <c r="C9" s="56"/>
      <c r="D9" s="56"/>
      <c r="E9" s="56"/>
      <c r="F9" s="56"/>
      <c r="G9" s="56"/>
      <c r="H9" s="56"/>
      <c r="I9" s="56"/>
      <c r="J9" s="56"/>
    </row>
    <row r="10" spans="1:10" ht="67.2" customHeight="1" x14ac:dyDescent="0.3">
      <c r="A10" s="10" t="s">
        <v>18</v>
      </c>
      <c r="B10" s="11" t="s">
        <v>19</v>
      </c>
      <c r="C10" s="12" t="s">
        <v>20</v>
      </c>
    </row>
    <row r="11" spans="1:10" ht="76.2" customHeight="1" x14ac:dyDescent="0.3">
      <c r="A11" s="10" t="s">
        <v>21</v>
      </c>
      <c r="B11" s="11" t="s">
        <v>19</v>
      </c>
      <c r="C11" s="12" t="s">
        <v>22</v>
      </c>
    </row>
  </sheetData>
  <mergeCells count="8">
    <mergeCell ref="B9:J9"/>
    <mergeCell ref="B2:J2"/>
    <mergeCell ref="B3:J3"/>
    <mergeCell ref="B4:J4"/>
    <mergeCell ref="B5:J5"/>
    <mergeCell ref="B6:J6"/>
    <mergeCell ref="B7:J7"/>
    <mergeCell ref="B8: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Specifikacijų lentelė</vt:lpstr>
      <vt:lpstr>Minimalūs reikalavimai įrangai</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Lina Piesiniene</cp:lastModifiedBy>
  <cp:lastPrinted>2022-12-12T09:34:43Z</cp:lastPrinted>
  <dcterms:created xsi:type="dcterms:W3CDTF">2017-03-08T10:04:25Z</dcterms:created>
  <dcterms:modified xsi:type="dcterms:W3CDTF">2023-01-24T19:34:32Z</dcterms:modified>
</cp:coreProperties>
</file>