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C:\Users\vidas\Desktop\Bitėnai sovietskas\Pagėgiai -Sovietskas\Kainos\"/>
    </mc:Choice>
  </mc:AlternateContent>
  <xr:revisionPtr revIDLastSave="0" documentId="13_ncr:1_{FB26C5A3-9294-4A01-9530-DC6EA4F879B6}" xr6:coauthVersionLast="47" xr6:coauthVersionMax="47" xr10:uidLastSave="{00000000-0000-0000-0000-000000000000}"/>
  <bookViews>
    <workbookView xWindow="-110" yWindow="-110" windowWidth="25820" windowHeight="15500" xr2:uid="{00000000-000D-0000-FFFF-FFFF00000000}"/>
  </bookViews>
  <sheets>
    <sheet name="110 kV OL PAGĖGIAI-SOVIETSKAS "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9" l="1"/>
  <c r="I11" i="19"/>
  <c r="I24" i="19"/>
  <c r="I28" i="19"/>
  <c r="I23" i="19"/>
  <c r="I25" i="19"/>
  <c r="I26" i="19"/>
  <c r="I27" i="19"/>
  <c r="I29" i="19"/>
  <c r="G16" i="19"/>
  <c r="H16" i="19"/>
  <c r="F16" i="19"/>
  <c r="I22" i="19"/>
  <c r="I21" i="19"/>
  <c r="I20" i="19"/>
  <c r="I19" i="19"/>
  <c r="I18" i="19"/>
  <c r="I17" i="19"/>
  <c r="I15" i="19"/>
  <c r="I14" i="19"/>
  <c r="H13" i="19"/>
  <c r="G13" i="19"/>
  <c r="F13" i="19"/>
  <c r="I12" i="19"/>
  <c r="H11" i="19"/>
  <c r="G11" i="19"/>
  <c r="F11" i="19"/>
  <c r="I16" i="19" l="1"/>
  <c r="I30" i="19" s="1"/>
  <c r="I31" i="19" s="1"/>
  <c r="I32" i="19" s="1"/>
</calcChain>
</file>

<file path=xl/sharedStrings.xml><?xml version="1.0" encoding="utf-8"?>
<sst xmlns="http://schemas.openxmlformats.org/spreadsheetml/2006/main" count="57" uniqueCount="42">
  <si>
    <t>IT grupės kodas</t>
  </si>
  <si>
    <t>IMT turto grupes pavadinimas</t>
  </si>
  <si>
    <t>Mato vienetai</t>
  </si>
  <si>
    <t>Kiekis</t>
  </si>
  <si>
    <t>Kaina iš viso, EUR be PVM</t>
  </si>
  <si>
    <t>PD</t>
  </si>
  <si>
    <t>Projektavimo darbai</t>
  </si>
  <si>
    <t>Projektas</t>
  </si>
  <si>
    <t>kompl.</t>
  </si>
  <si>
    <t>Oro linija ant gelžbetoninių atramų</t>
  </si>
  <si>
    <t>330 kV Viengrandžių G/B tarpinių atramų demontavimo darbai</t>
  </si>
  <si>
    <t>330 kV Viengrandžių G/B kampinių-inkarinių atramų demontavimo darbai</t>
  </si>
  <si>
    <t>Oro linija ant metalinių atramų</t>
  </si>
  <si>
    <t>km</t>
  </si>
  <si>
    <t>110 kV metalinės atramos išmontavimas ir paruošimas išvežimui</t>
  </si>
  <si>
    <t>Kitų pamatų demontavimo darbai</t>
  </si>
  <si>
    <t>Leidimai darbams</t>
  </si>
  <si>
    <t>Pasiūlymo kaina be PVM, EUR</t>
  </si>
  <si>
    <t>PVM suma, EUR</t>
  </si>
  <si>
    <t>Pasiūlymo kaina su PVM, EUR</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</si>
  <si>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3. Pažymime, kad darbų žiniaraštyje pateiktos eilutės yra skirtos tik pasiūlymo kainai apskaičiuoti ir vertinti, todėl jos turi būti užpildytos teisingai.</t>
    </r>
  </si>
  <si>
    <t>Ekspertizė</t>
  </si>
  <si>
    <t>Mano vnt.</t>
  </si>
  <si>
    <t>vnt.</t>
  </si>
  <si>
    <t>t</t>
  </si>
  <si>
    <t>3f kompl.</t>
  </si>
  <si>
    <t>m2</t>
  </si>
  <si>
    <t>kW</t>
  </si>
  <si>
    <t>m</t>
  </si>
  <si>
    <t>m3</t>
  </si>
  <si>
    <t>Kiti darbai, paslaugos ir medžiagos</t>
  </si>
  <si>
    <t>110 kV Dvigrandžių metalinių tarpinių atramų demontavimo darbai</t>
  </si>
  <si>
    <t>110 kV Dvigrandžių metalinių tarpinių atramų pamatų demontavimo darbai</t>
  </si>
  <si>
    <t>110 kV Dvigrandžių metalinių kampinių-inkarinių atramų demontavimo darbai</t>
  </si>
  <si>
    <t>110 kV Dvigrandžių metalinių kampinių-inkarinių atramų pamatų demontavimo darbai</t>
  </si>
  <si>
    <t>110 kV Dvigrandės oro linijos (OL) laidų demontavimo darbai (6 laidai)</t>
  </si>
  <si>
    <t>110 kV Dvigrandės oro linijos (OL) žaibosaugos troso (ŽT) demontavimo darbai (1 trosai)</t>
  </si>
  <si>
    <t xml:space="preserve">110 kV OL PAGĖGIAI-SOVIETSKAS 104 ir 105 demontavimo darbai </t>
  </si>
  <si>
    <t>110 kV Dvigrandės metalinės kampinės-inkarinės atramos su pamatais montavimo darbai</t>
  </si>
  <si>
    <t>Medžiagos ir gaminiai, EUR be PVM (vieneto kaina)</t>
  </si>
  <si>
    <t>Mašinų ir mechanizmų darbas, EUR be PVM (vieneto kaina)</t>
  </si>
  <si>
    <t>Darbo užmokestis ir pridėtinės išlaidos, EUR be PVM (vieneto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</si>
</sst>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_ ;\-#,##0.00\ "/>
    <numFmt numFmtId="166" formatCode="0.000"/>
  </numFmts>
  <fonts count="17" x14ac:knownFonts="1">
    <font>
      <sz val="11"/>
      <color theme="1"/>
      <name val="Calibri"/>
      <family val="2"/>
      <charset val="186"/>
      <scheme val="minor"/>
    </font>
    <font>
      <sz val="11"/>
      <color theme="1"/>
      <name val="Calibri"/>
      <family val="2"/>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
      <sz val="11"/>
      <color rgb="FFFF0000"/>
      <name val="Calibri"/>
      <family val="2"/>
      <scheme val="minor"/>
    </font>
    <font>
      <sz val="11"/>
      <name val="Calibri"/>
      <family val="2"/>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style="thin">
        <color indexed="64"/>
      </left>
      <right style="thin">
        <color indexed="64"/>
      </right>
      <top style="thin">
        <color indexed="64"/>
      </top>
      <bottom/>
      <diagonal/>
    </border>
    <border>
      <left/>
      <right style="thin">
        <color theme="9" tint="-0.24994659260841701"/>
      </right>
      <top style="thin">
        <color theme="9" tint="-0.24994659260841701"/>
      </top>
      <bottom/>
      <diagonal/>
    </border>
    <border>
      <left style="thin">
        <color indexed="64"/>
      </left>
      <right style="thin">
        <color indexed="64"/>
      </right>
      <top style="thin">
        <color theme="9" tint="-0.24994659260841701"/>
      </top>
      <bottom style="thin">
        <color indexed="64"/>
      </bottom>
      <diagonal/>
    </border>
    <border>
      <left style="thin">
        <color theme="9" tint="-0.24994659260841701"/>
      </left>
      <right style="thin">
        <color indexed="64"/>
      </right>
      <top style="thin">
        <color indexed="64"/>
      </top>
      <bottom style="thin">
        <color indexed="64"/>
      </bottom>
      <diagonal/>
    </border>
  </borders>
  <cellStyleXfs count="9">
    <xf numFmtId="0" fontId="0" fillId="0" borderId="0"/>
    <xf numFmtId="0" fontId="2" fillId="0" borderId="0"/>
    <xf numFmtId="0" fontId="3" fillId="0" borderId="0"/>
    <xf numFmtId="0" fontId="2" fillId="0" borderId="0"/>
    <xf numFmtId="0" fontId="7" fillId="0" borderId="2" applyNumberFormat="0" applyFill="0" applyAlignment="0" applyProtection="0"/>
    <xf numFmtId="0" fontId="4" fillId="4" borderId="0" applyNumberFormat="0" applyBorder="0" applyAlignment="0" applyProtection="0"/>
    <xf numFmtId="164" fontId="8" fillId="3" borderId="3" applyAlignment="0">
      <alignment horizontal="center" vertical="center" wrapText="1"/>
    </xf>
    <xf numFmtId="0" fontId="8" fillId="5" borderId="0" applyNumberFormat="0" applyBorder="0" applyAlignment="0" applyProtection="0"/>
    <xf numFmtId="0" fontId="4" fillId="6" borderId="0" applyNumberFormat="0" applyBorder="0" applyAlignment="0" applyProtection="0"/>
  </cellStyleXfs>
  <cellXfs count="76">
    <xf numFmtId="0" fontId="0" fillId="0" borderId="0" xfId="0"/>
    <xf numFmtId="0" fontId="0" fillId="0" borderId="0" xfId="0" applyAlignment="1">
      <alignment horizontal="center" vertical="center"/>
    </xf>
    <xf numFmtId="0" fontId="6" fillId="2" borderId="0" xfId="0" applyFont="1" applyFill="1" applyAlignment="1" applyProtection="1">
      <alignment horizontal="left" vertical="center"/>
      <protection locked="0"/>
    </xf>
    <xf numFmtId="0" fontId="6" fillId="0" borderId="0" xfId="0" applyFont="1" applyAlignment="1" applyProtection="1">
      <alignment horizontal="left" vertical="center"/>
      <protection locked="0"/>
    </xf>
    <xf numFmtId="0" fontId="6" fillId="2" borderId="0" xfId="0" applyFont="1" applyFill="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9" fillId="7" borderId="0" xfId="5" applyNumberFormat="1" applyFont="1" applyFill="1" applyBorder="1" applyAlignment="1" applyProtection="1">
      <alignment horizontal="right" vertical="center"/>
    </xf>
    <xf numFmtId="0" fontId="12" fillId="6" borderId="15" xfId="8" applyFont="1" applyBorder="1" applyAlignment="1" applyProtection="1">
      <alignment horizontal="center" vertical="center" wrapText="1"/>
    </xf>
    <xf numFmtId="0" fontId="12" fillId="6" borderId="9" xfId="8" applyFont="1" applyBorder="1" applyAlignment="1" applyProtection="1">
      <alignment horizontal="center" vertical="center"/>
    </xf>
    <xf numFmtId="0" fontId="12" fillId="6" borderId="9" xfId="8" applyFont="1" applyBorder="1" applyAlignment="1" applyProtection="1">
      <alignment horizontal="center" vertical="center" wrapText="1"/>
    </xf>
    <xf numFmtId="164" fontId="13" fillId="5" borderId="10" xfId="7" applyNumberFormat="1" applyFont="1" applyBorder="1" applyAlignment="1" applyProtection="1">
      <alignment horizontal="center" vertical="center" wrapText="1"/>
    </xf>
    <xf numFmtId="0" fontId="13" fillId="5" borderId="11" xfId="7" applyFont="1" applyBorder="1" applyAlignment="1" applyProtection="1">
      <alignment horizontal="left" vertical="center" wrapText="1"/>
    </xf>
    <xf numFmtId="164" fontId="10" fillId="2" borderId="7" xfId="4" applyNumberFormat="1" applyFont="1" applyFill="1" applyBorder="1" applyAlignment="1" applyProtection="1">
      <alignment horizontal="center" vertical="center" wrapText="1"/>
    </xf>
    <xf numFmtId="0" fontId="11" fillId="2" borderId="7" xfId="4" applyFont="1" applyFill="1" applyBorder="1" applyAlignment="1" applyProtection="1">
      <alignment horizontal="left" vertical="center"/>
    </xf>
    <xf numFmtId="164" fontId="13" fillId="8" borderId="7" xfId="7" applyNumberFormat="1" applyFont="1" applyFill="1" applyBorder="1" applyAlignment="1" applyProtection="1">
      <alignment horizontal="center" vertical="center" wrapText="1"/>
    </xf>
    <xf numFmtId="0" fontId="13" fillId="8" borderId="7" xfId="7" applyFont="1" applyFill="1" applyBorder="1" applyAlignment="1" applyProtection="1">
      <alignment horizontal="left" vertical="center"/>
    </xf>
    <xf numFmtId="0" fontId="11" fillId="2" borderId="7" xfId="4" applyFont="1" applyFill="1" applyBorder="1" applyAlignment="1" applyProtection="1">
      <alignment horizontal="left" vertical="center" wrapText="1"/>
    </xf>
    <xf numFmtId="164" fontId="11" fillId="2" borderId="7" xfId="4" applyNumberFormat="1" applyFont="1" applyFill="1" applyBorder="1" applyAlignment="1" applyProtection="1">
      <alignment horizontal="center" vertical="center" wrapText="1"/>
    </xf>
    <xf numFmtId="0" fontId="5" fillId="0" borderId="0" xfId="0" applyFont="1" applyAlignment="1" applyProtection="1">
      <alignment horizontal="right" wrapText="1"/>
      <protection locked="0"/>
    </xf>
    <xf numFmtId="0" fontId="5" fillId="2" borderId="0" xfId="0" applyFont="1" applyFill="1" applyAlignment="1" applyProtection="1">
      <alignment horizontal="right" wrapText="1"/>
      <protection locked="0"/>
    </xf>
    <xf numFmtId="0" fontId="5" fillId="0" borderId="0" xfId="0" applyFont="1" applyAlignment="1" applyProtection="1">
      <alignment horizontal="center" wrapText="1"/>
      <protection locked="0"/>
    </xf>
    <xf numFmtId="0" fontId="8" fillId="5" borderId="12" xfId="7" applyBorder="1" applyAlignment="1" applyProtection="1">
      <alignment horizontal="center" vertical="center" wrapText="1"/>
    </xf>
    <xf numFmtId="2" fontId="13" fillId="5" borderId="16" xfId="7" applyNumberFormat="1" applyFont="1" applyBorder="1" applyAlignment="1" applyProtection="1">
      <alignment horizontal="right" vertical="center" wrapText="1"/>
    </xf>
    <xf numFmtId="2" fontId="9" fillId="7" borderId="6" xfId="5" applyNumberFormat="1" applyFont="1" applyFill="1" applyBorder="1" applyAlignment="1" applyProtection="1">
      <alignment horizontal="right" vertical="center" wrapText="1"/>
    </xf>
    <xf numFmtId="2" fontId="9" fillId="7" borderId="0" xfId="5" applyNumberFormat="1" applyFont="1" applyFill="1" applyBorder="1" applyAlignment="1" applyProtection="1">
      <alignment horizontal="right" vertical="center" wrapText="1"/>
    </xf>
    <xf numFmtId="2" fontId="13" fillId="5" borderId="17" xfId="7" applyNumberFormat="1" applyFont="1" applyBorder="1" applyAlignment="1" applyProtection="1">
      <alignment horizontal="right" vertical="center" wrapText="1"/>
    </xf>
    <xf numFmtId="0" fontId="5" fillId="2" borderId="0" xfId="0" applyFont="1" applyFill="1" applyAlignment="1" applyProtection="1">
      <alignment horizontal="center" wrapText="1"/>
      <protection locked="0"/>
    </xf>
    <xf numFmtId="164" fontId="9" fillId="7" borderId="6" xfId="5" applyNumberFormat="1" applyFont="1" applyFill="1" applyBorder="1" applyAlignment="1" applyProtection="1">
      <alignment horizontal="right" vertical="center" wrapText="1"/>
    </xf>
    <xf numFmtId="164" fontId="9" fillId="7" borderId="0" xfId="5" applyNumberFormat="1" applyFont="1" applyFill="1" applyBorder="1" applyAlignment="1" applyProtection="1">
      <alignment horizontal="right" vertical="center" wrapText="1"/>
    </xf>
    <xf numFmtId="0" fontId="11" fillId="2" borderId="7" xfId="4" applyFont="1" applyFill="1" applyBorder="1" applyAlignment="1" applyProtection="1">
      <alignment horizontal="center" vertical="center" wrapText="1"/>
    </xf>
    <xf numFmtId="0" fontId="8" fillId="8" borderId="7" xfId="7" applyFill="1" applyBorder="1" applyAlignment="1" applyProtection="1">
      <alignment horizontal="right" vertical="center" wrapText="1"/>
    </xf>
    <xf numFmtId="1" fontId="5" fillId="0" borderId="0" xfId="0" applyNumberFormat="1" applyFont="1" applyAlignment="1" applyProtection="1">
      <alignment horizontal="right" wrapText="1"/>
      <protection locked="0"/>
    </xf>
    <xf numFmtId="1" fontId="5" fillId="2" borderId="0" xfId="0" applyNumberFormat="1" applyFont="1" applyFill="1" applyAlignment="1" applyProtection="1">
      <alignment horizontal="right" wrapText="1"/>
      <protection locked="0"/>
    </xf>
    <xf numFmtId="1" fontId="12" fillId="6" borderId="9" xfId="8" applyNumberFormat="1" applyFont="1" applyBorder="1" applyAlignment="1" applyProtection="1">
      <alignment horizontal="center" vertical="center" wrapText="1"/>
    </xf>
    <xf numFmtId="1" fontId="8" fillId="5" borderId="13" xfId="7" applyNumberFormat="1" applyBorder="1" applyAlignment="1" applyProtection="1">
      <alignment vertical="center" wrapText="1"/>
    </xf>
    <xf numFmtId="1" fontId="8" fillId="8" borderId="7" xfId="7" applyNumberFormat="1" applyFill="1" applyBorder="1" applyAlignment="1" applyProtection="1">
      <alignment horizontal="right" vertical="center" wrapText="1"/>
    </xf>
    <xf numFmtId="1" fontId="9" fillId="7" borderId="6" xfId="5" applyNumberFormat="1" applyFont="1" applyFill="1" applyBorder="1" applyAlignment="1" applyProtection="1">
      <alignment horizontal="right" vertical="center" wrapText="1"/>
    </xf>
    <xf numFmtId="1" fontId="9" fillId="7" borderId="0" xfId="5" applyNumberFormat="1" applyFont="1" applyFill="1" applyBorder="1" applyAlignment="1" applyProtection="1">
      <alignment horizontal="right" vertical="center" wrapText="1"/>
    </xf>
    <xf numFmtId="165" fontId="8" fillId="5" borderId="13" xfId="7" applyNumberFormat="1" applyBorder="1" applyAlignment="1" applyProtection="1">
      <alignment horizontal="center" vertical="center" wrapText="1"/>
    </xf>
    <xf numFmtId="165" fontId="8" fillId="5" borderId="10" xfId="7" applyNumberFormat="1" applyBorder="1" applyAlignment="1" applyProtection="1">
      <alignment horizontal="center" vertical="center" wrapText="1"/>
    </xf>
    <xf numFmtId="165" fontId="11" fillId="2" borderId="7" xfId="4" applyNumberFormat="1" applyFont="1" applyFill="1" applyBorder="1" applyAlignment="1" applyProtection="1">
      <alignment horizontal="center" vertical="center" wrapText="1"/>
      <protection locked="0"/>
    </xf>
    <xf numFmtId="165" fontId="11" fillId="2" borderId="14" xfId="4" applyNumberFormat="1" applyFont="1" applyFill="1" applyBorder="1" applyAlignment="1" applyProtection="1">
      <alignment horizontal="center" vertical="center" wrapText="1"/>
      <protection locked="0"/>
    </xf>
    <xf numFmtId="165" fontId="11" fillId="2" borderId="14" xfId="4" applyNumberFormat="1" applyFont="1" applyFill="1" applyBorder="1" applyAlignment="1" applyProtection="1">
      <alignment horizontal="center" vertical="center" wrapText="1"/>
    </xf>
    <xf numFmtId="165" fontId="8" fillId="8" borderId="7" xfId="7" applyNumberFormat="1" applyFill="1" applyBorder="1" applyAlignment="1" applyProtection="1">
      <alignment horizontal="center" vertical="center" wrapText="1"/>
    </xf>
    <xf numFmtId="165" fontId="8" fillId="8" borderId="14" xfId="7" applyNumberFormat="1" applyFill="1" applyBorder="1" applyAlignment="1" applyProtection="1">
      <alignment horizontal="center" vertical="center" wrapText="1"/>
    </xf>
    <xf numFmtId="1" fontId="15" fillId="8" borderId="7" xfId="7" applyNumberFormat="1" applyFont="1" applyFill="1" applyBorder="1" applyAlignment="1" applyProtection="1">
      <alignment horizontal="right" vertical="center" wrapText="1"/>
    </xf>
    <xf numFmtId="164" fontId="11" fillId="2" borderId="18" xfId="4" applyNumberFormat="1" applyFont="1" applyFill="1" applyBorder="1" applyAlignment="1" applyProtection="1">
      <alignment horizontal="center" vertical="center" wrapText="1"/>
    </xf>
    <xf numFmtId="0" fontId="11" fillId="2" borderId="18" xfId="4" applyFont="1" applyFill="1" applyBorder="1" applyAlignment="1" applyProtection="1">
      <alignment horizontal="center" vertical="center" wrapText="1"/>
    </xf>
    <xf numFmtId="165" fontId="11" fillId="2" borderId="18" xfId="4" applyNumberFormat="1" applyFont="1" applyFill="1" applyBorder="1" applyAlignment="1" applyProtection="1">
      <alignment horizontal="center" vertical="center" wrapText="1"/>
      <protection locked="0"/>
    </xf>
    <xf numFmtId="165" fontId="11" fillId="2" borderId="19" xfId="4" applyNumberFormat="1" applyFont="1" applyFill="1" applyBorder="1" applyAlignment="1" applyProtection="1">
      <alignment horizontal="center" vertical="center" wrapText="1"/>
      <protection locked="0"/>
    </xf>
    <xf numFmtId="164" fontId="9" fillId="7" borderId="9" xfId="5" applyNumberFormat="1" applyFont="1" applyFill="1" applyBorder="1" applyAlignment="1" applyProtection="1">
      <alignment horizontal="right" vertical="center" wrapText="1"/>
    </xf>
    <xf numFmtId="1" fontId="9" fillId="7" borderId="9" xfId="5" applyNumberFormat="1" applyFont="1" applyFill="1" applyBorder="1" applyAlignment="1" applyProtection="1">
      <alignment horizontal="right" vertical="center" wrapText="1"/>
    </xf>
    <xf numFmtId="2" fontId="9" fillId="7" borderId="9" xfId="5" applyNumberFormat="1" applyFont="1" applyFill="1" applyBorder="1" applyAlignment="1" applyProtection="1">
      <alignment horizontal="right" vertical="center" wrapText="1"/>
    </xf>
    <xf numFmtId="164" fontId="11" fillId="2" borderId="1" xfId="4" applyNumberFormat="1" applyFont="1" applyFill="1" applyBorder="1" applyAlignment="1" applyProtection="1">
      <alignment horizontal="center" vertical="center" wrapText="1"/>
    </xf>
    <xf numFmtId="0" fontId="11" fillId="2" borderId="1" xfId="4" applyFont="1" applyFill="1" applyBorder="1" applyAlignment="1" applyProtection="1">
      <alignment horizontal="center" vertical="center" wrapText="1"/>
    </xf>
    <xf numFmtId="165" fontId="11" fillId="2" borderId="1" xfId="4" applyNumberFormat="1" applyFont="1" applyFill="1" applyBorder="1" applyAlignment="1" applyProtection="1">
      <alignment horizontal="center" vertical="center" wrapText="1"/>
      <protection locked="0"/>
    </xf>
    <xf numFmtId="0" fontId="0" fillId="2" borderId="20" xfId="0" applyFill="1" applyBorder="1" applyAlignment="1">
      <alignment vertical="center" wrapText="1"/>
    </xf>
    <xf numFmtId="0" fontId="11" fillId="2" borderId="21" xfId="4" applyFont="1" applyFill="1" applyBorder="1" applyAlignment="1" applyProtection="1">
      <alignment horizontal="center" vertical="center" wrapText="1"/>
    </xf>
    <xf numFmtId="1" fontId="11" fillId="2" borderId="18" xfId="4" applyNumberFormat="1" applyFont="1" applyFill="1" applyBorder="1" applyAlignment="1" applyProtection="1">
      <alignment horizontal="center" vertical="center" wrapText="1"/>
      <protection locked="0"/>
    </xf>
    <xf numFmtId="1" fontId="11" fillId="2" borderId="7" xfId="4" applyNumberFormat="1" applyFont="1" applyFill="1" applyBorder="1" applyAlignment="1" applyProtection="1">
      <alignment horizontal="center" vertical="center" wrapText="1"/>
      <protection locked="0"/>
    </xf>
    <xf numFmtId="166" fontId="11" fillId="2" borderId="7" xfId="4" applyNumberFormat="1" applyFont="1" applyFill="1" applyBorder="1" applyAlignment="1" applyProtection="1">
      <alignment horizontal="center" vertical="center" wrapText="1"/>
      <protection locked="0"/>
    </xf>
    <xf numFmtId="1" fontId="11" fillId="2" borderId="22" xfId="4" applyNumberFormat="1" applyFont="1" applyFill="1" applyBorder="1" applyAlignment="1" applyProtection="1">
      <alignment horizontal="center" vertical="center" wrapText="1"/>
      <protection locked="0"/>
    </xf>
    <xf numFmtId="0" fontId="11" fillId="2" borderId="1" xfId="4" applyFont="1" applyFill="1" applyBorder="1" applyAlignment="1" applyProtection="1">
      <alignment horizontal="left" vertical="center" wrapText="1"/>
    </xf>
    <xf numFmtId="164" fontId="11" fillId="2" borderId="0" xfId="4" applyNumberFormat="1" applyFont="1" applyFill="1" applyBorder="1" applyAlignment="1" applyProtection="1">
      <alignment horizontal="center" vertical="center" wrapText="1"/>
    </xf>
    <xf numFmtId="164" fontId="11" fillId="2" borderId="23" xfId="4" applyNumberFormat="1" applyFont="1" applyFill="1" applyBorder="1" applyAlignment="1" applyProtection="1">
      <alignment horizontal="center" vertical="center" wrapText="1"/>
    </xf>
    <xf numFmtId="0" fontId="11" fillId="2" borderId="1" xfId="0" applyFont="1" applyFill="1" applyBorder="1" applyAlignment="1">
      <alignment vertical="center" wrapText="1"/>
    </xf>
    <xf numFmtId="0" fontId="16" fillId="2" borderId="7" xfId="4" applyFont="1" applyFill="1" applyBorder="1" applyAlignment="1" applyProtection="1">
      <alignment horizontal="left" vertical="center" wrapText="1"/>
    </xf>
    <xf numFmtId="0" fontId="10" fillId="2" borderId="0" xfId="0" applyFont="1" applyFill="1" applyAlignment="1">
      <alignment horizontal="left" wrapText="1"/>
    </xf>
    <xf numFmtId="0" fontId="0" fillId="2" borderId="0" xfId="0" applyFill="1" applyAlignment="1">
      <alignment horizontal="left" wrapText="1"/>
    </xf>
    <xf numFmtId="0" fontId="7" fillId="2" borderId="8"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1" formatCode="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DA044B-F8D1-4689-88FD-78892AA722EA}" name="Table1462" displayName="Table1462" ref="B10:I32" totalsRowShown="0" headerRowDxfId="13" dataDxfId="11" headerRowBorderDxfId="12" tableBorderDxfId="10">
  <autoFilter ref="B10:I32" xr:uid="{4EDA044B-F8D1-4689-88FD-78892AA722EA}"/>
  <tableColumns count="8">
    <tableColumn id="2" xr3:uid="{F401F7A3-EAD0-4EBA-9686-8CE57B80A523}" name="IT grupės kodas" dataDxfId="9"/>
    <tableColumn id="3" xr3:uid="{4DEC7A5D-A1F8-4381-B168-B9CB5572E071}" name="IMT turto grupes pavadinimas" dataDxfId="8"/>
    <tableColumn id="4" xr3:uid="{E10F80E0-D1D2-4CD5-9624-A58FA6E36A52}" name="Mato vienetai" dataDxfId="7"/>
    <tableColumn id="5" xr3:uid="{E31A550E-1C5B-473C-9A62-835C52416B05}" name="Kiekis" dataDxfId="6"/>
    <tableColumn id="6" xr3:uid="{38316372-F956-47EE-9D51-AC13C1355734}" name="Medžiagos ir gaminiai, EUR be PVM (vieneto kaina)" dataDxfId="5"/>
    <tableColumn id="7" xr3:uid="{EC064F88-36A3-4779-8FA5-FEC38A601463}" name="Mašinų ir mechanizmų darbas, EUR be PVM (vieneto kaina)" dataDxfId="4"/>
    <tableColumn id="8" xr3:uid="{4C96A45D-EBA9-44F6-8126-1935C2313956}" name="Darbo užmokestis ir pridėtinės išlaidos, EUR be PVM (vieneto kaina)" dataDxfId="3"/>
    <tableColumn id="10" xr3:uid="{0F638D89-084C-4B10-9114-A5C3C2F4ED20}"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19B3-AF88-4A39-AEAA-462A5DA2866C}">
  <sheetPr>
    <tabColor theme="0"/>
  </sheetPr>
  <dimension ref="A1:I33"/>
  <sheetViews>
    <sheetView tabSelected="1" topLeftCell="A9" workbookViewId="0">
      <selection activeCell="B33" sqref="B33:I33"/>
    </sheetView>
  </sheetViews>
  <sheetFormatPr defaultColWidth="9.1796875" defaultRowHeight="14.5" outlineLevelRow="1" outlineLevelCol="1" x14ac:dyDescent="0.35"/>
  <cols>
    <col min="1" max="1" width="9.1796875" style="6"/>
    <col min="2" max="2" width="16.54296875" style="5" customWidth="1"/>
    <col min="3" max="3" width="86.7265625" style="3" customWidth="1"/>
    <col min="4" max="4" width="10.7265625" style="23" customWidth="1"/>
    <col min="5" max="5" width="10.7265625" style="34" customWidth="1"/>
    <col min="6" max="8" width="20.7265625" style="21" customWidth="1" outlineLevel="1"/>
    <col min="9" max="9" width="20.7265625" style="21" customWidth="1"/>
    <col min="10" max="16384" width="9.1796875" style="6"/>
  </cols>
  <sheetData>
    <row r="1" spans="1:9" hidden="1" x14ac:dyDescent="0.35"/>
    <row r="2" spans="1:9" ht="19.5" hidden="1" customHeight="1" x14ac:dyDescent="0.35">
      <c r="B2" s="72"/>
      <c r="C2" s="72"/>
      <c r="D2" s="72"/>
      <c r="E2" s="72"/>
      <c r="F2" s="72"/>
      <c r="G2" s="72"/>
      <c r="H2" s="72"/>
      <c r="I2" s="72"/>
    </row>
    <row r="3" spans="1:9" hidden="1" x14ac:dyDescent="0.35">
      <c r="B3" s="73"/>
      <c r="C3" s="73"/>
      <c r="D3" s="73"/>
      <c r="E3" s="73"/>
      <c r="F3" s="73"/>
      <c r="G3" s="73"/>
      <c r="H3" s="73"/>
      <c r="I3" s="73"/>
    </row>
    <row r="4" spans="1:9" s="7" customFormat="1" ht="17.25" hidden="1" customHeight="1" x14ac:dyDescent="0.35">
      <c r="B4" s="4"/>
      <c r="C4" s="2"/>
      <c r="D4" s="29"/>
      <c r="E4" s="35"/>
      <c r="F4" s="22"/>
      <c r="G4" s="22"/>
      <c r="H4" s="22"/>
      <c r="I4" s="22"/>
    </row>
    <row r="5" spans="1:9" s="7" customFormat="1" hidden="1" x14ac:dyDescent="0.35">
      <c r="B5" s="74"/>
      <c r="C5" s="74"/>
      <c r="D5" s="74"/>
      <c r="E5" s="74"/>
      <c r="F5" s="74"/>
      <c r="G5" s="74"/>
      <c r="H5" s="74"/>
      <c r="I5" s="74"/>
    </row>
    <row r="6" spans="1:9" s="7" customFormat="1" ht="19.5" hidden="1" customHeight="1" x14ac:dyDescent="0.35">
      <c r="B6" s="72"/>
      <c r="C6" s="72"/>
      <c r="D6" s="72"/>
      <c r="E6" s="72"/>
      <c r="F6" s="72"/>
      <c r="G6" s="72"/>
      <c r="H6" s="72"/>
      <c r="I6" s="72"/>
    </row>
    <row r="7" spans="1:9" s="7" customFormat="1" ht="17.25" hidden="1" customHeight="1" x14ac:dyDescent="0.35">
      <c r="A7" s="6"/>
      <c r="B7" s="75"/>
      <c r="C7" s="75"/>
      <c r="D7" s="75"/>
      <c r="E7" s="75"/>
      <c r="F7" s="75"/>
      <c r="G7" s="75"/>
      <c r="H7" s="75"/>
      <c r="I7" s="75"/>
    </row>
    <row r="8" spans="1:9" s="7" customFormat="1" ht="14.25" hidden="1" customHeight="1" x14ac:dyDescent="0.35">
      <c r="A8" s="6"/>
      <c r="B8" s="4"/>
      <c r="C8" s="2"/>
      <c r="D8" s="29"/>
      <c r="E8" s="35"/>
      <c r="F8" s="22"/>
      <c r="G8" s="22"/>
      <c r="H8" s="22"/>
      <c r="I8" s="22"/>
    </row>
    <row r="9" spans="1:9" s="7" customFormat="1" ht="14.25" customHeight="1" x14ac:dyDescent="0.35">
      <c r="A9" s="6"/>
      <c r="B9" s="4"/>
      <c r="C9" s="2" t="s">
        <v>37</v>
      </c>
      <c r="D9" s="29"/>
      <c r="E9" s="35"/>
      <c r="F9" s="22"/>
      <c r="G9" s="22"/>
      <c r="H9" s="22"/>
      <c r="I9" s="22"/>
    </row>
    <row r="10" spans="1:9" s="8" customFormat="1" ht="48" customHeight="1" thickBot="1" x14ac:dyDescent="0.4">
      <c r="A10" s="6"/>
      <c r="B10" s="10" t="s">
        <v>0</v>
      </c>
      <c r="C10" s="11" t="s">
        <v>1</v>
      </c>
      <c r="D10" s="12" t="s">
        <v>2</v>
      </c>
      <c r="E10" s="36" t="s">
        <v>3</v>
      </c>
      <c r="F10" s="12" t="s">
        <v>39</v>
      </c>
      <c r="G10" s="12" t="s">
        <v>40</v>
      </c>
      <c r="H10" s="12" t="s">
        <v>41</v>
      </c>
      <c r="I10" s="12" t="s">
        <v>4</v>
      </c>
    </row>
    <row r="11" spans="1:9" s="7" customFormat="1" ht="15.75" customHeight="1" thickTop="1" x14ac:dyDescent="0.35">
      <c r="A11" s="6"/>
      <c r="B11" s="13" t="s">
        <v>5</v>
      </c>
      <c r="C11" s="14" t="s">
        <v>6</v>
      </c>
      <c r="D11" s="24"/>
      <c r="E11" s="37"/>
      <c r="F11" s="41">
        <f>SUM(F12:F12)</f>
        <v>0</v>
      </c>
      <c r="G11" s="41">
        <f>SUM(G12:G12)</f>
        <v>0</v>
      </c>
      <c r="H11" s="41">
        <f>SUM(H12:H12)</f>
        <v>10000</v>
      </c>
      <c r="I11" s="42">
        <f>SUM(I12)</f>
        <v>10000</v>
      </c>
    </row>
    <row r="12" spans="1:9" s="7" customFormat="1" ht="15" customHeight="1" outlineLevel="1" x14ac:dyDescent="0.35">
      <c r="A12" s="6"/>
      <c r="B12" s="15">
        <v>1</v>
      </c>
      <c r="C12" s="16" t="s">
        <v>7</v>
      </c>
      <c r="D12" s="32" t="s">
        <v>8</v>
      </c>
      <c r="E12" s="62">
        <v>1</v>
      </c>
      <c r="F12" s="43"/>
      <c r="G12" s="43"/>
      <c r="H12" s="44">
        <v>10000</v>
      </c>
      <c r="I12" s="45">
        <f>+Table1462[[#This Row],[Kiekis]]*(Table1462[[#This Row],[Medžiagos ir gaminiai, EUR be PVM (vieneto kaina)]]+Table1462[[#This Row],[Mašinų ir mechanizmų darbas, EUR be PVM (vieneto kaina)]]+Table1462[[#This Row],[Darbo užmokestis ir pridėtinės išlaidos, EUR be PVM (vieneto kaina)]])</f>
        <v>10000</v>
      </c>
    </row>
    <row r="13" spans="1:9" ht="15" customHeight="1" outlineLevel="1" x14ac:dyDescent="0.35">
      <c r="B13" s="17">
        <v>140010</v>
      </c>
      <c r="C13" s="18" t="s">
        <v>9</v>
      </c>
      <c r="D13" s="33"/>
      <c r="E13" s="38"/>
      <c r="F13" s="46">
        <f>SUM(F14:F15)</f>
        <v>0</v>
      </c>
      <c r="G13" s="46">
        <f>SUM(G14:G15)</f>
        <v>0</v>
      </c>
      <c r="H13" s="46">
        <f>SUM(H14:H15)</f>
        <v>0</v>
      </c>
      <c r="I13" s="47">
        <f>SUM(I14:I15)</f>
        <v>0</v>
      </c>
    </row>
    <row r="14" spans="1:9" ht="15" customHeight="1" outlineLevel="1" x14ac:dyDescent="0.35">
      <c r="B14" s="20">
        <v>140010</v>
      </c>
      <c r="C14" s="19" t="s">
        <v>10</v>
      </c>
      <c r="D14" s="32" t="s">
        <v>8</v>
      </c>
      <c r="E14" s="62">
        <v>0</v>
      </c>
      <c r="F14" s="43"/>
      <c r="G14" s="43"/>
      <c r="H14" s="44"/>
      <c r="I14" s="45">
        <f>+Table1462[[#This Row],[Kiekis]]*(Table1462[[#This Row],[Medžiagos ir gaminiai, EUR be PVM (vieneto kaina)]]+Table1462[[#This Row],[Mašinų ir mechanizmų darbas, EUR be PVM (vieneto kaina)]]+Table1462[[#This Row],[Darbo užmokestis ir pridėtinės išlaidos, EUR be PVM (vieneto kaina)]])</f>
        <v>0</v>
      </c>
    </row>
    <row r="15" spans="1:9" ht="15" customHeight="1" outlineLevel="1" x14ac:dyDescent="0.35">
      <c r="B15" s="20">
        <v>140010</v>
      </c>
      <c r="C15" s="19" t="s">
        <v>11</v>
      </c>
      <c r="D15" s="32" t="s">
        <v>8</v>
      </c>
      <c r="E15" s="62">
        <v>0</v>
      </c>
      <c r="F15" s="43"/>
      <c r="G15" s="43"/>
      <c r="H15" s="44"/>
      <c r="I15" s="45">
        <f>+Table1462[[#This Row],[Kiekis]]*(Table1462[[#This Row],[Medžiagos ir gaminiai, EUR be PVM (vieneto kaina)]]+Table1462[[#This Row],[Mašinų ir mechanizmų darbas, EUR be PVM (vieneto kaina)]]+Table1462[[#This Row],[Darbo užmokestis ir pridėtinės išlaidos, EUR be PVM (vieneto kaina)]])</f>
        <v>0</v>
      </c>
    </row>
    <row r="16" spans="1:9" ht="15" customHeight="1" outlineLevel="1" x14ac:dyDescent="0.35">
      <c r="B16" s="17">
        <v>140020</v>
      </c>
      <c r="C16" s="18" t="s">
        <v>12</v>
      </c>
      <c r="D16" s="33"/>
      <c r="E16" s="48"/>
      <c r="F16" s="46">
        <f>SUM(F17:F29)</f>
        <v>0</v>
      </c>
      <c r="G16" s="46">
        <f t="shared" ref="G16:H16" si="0">SUM(G17:G29)</f>
        <v>4400</v>
      </c>
      <c r="H16" s="46">
        <f t="shared" si="0"/>
        <v>3600</v>
      </c>
      <c r="I16" s="47">
        <f>SUM(I17:I29)</f>
        <v>59045.4</v>
      </c>
    </row>
    <row r="17" spans="2:9" ht="15" customHeight="1" outlineLevel="1" x14ac:dyDescent="0.35">
      <c r="B17" s="20">
        <v>140020</v>
      </c>
      <c r="C17" s="19" t="s">
        <v>31</v>
      </c>
      <c r="D17" s="32" t="s">
        <v>8</v>
      </c>
      <c r="E17" s="62">
        <v>15</v>
      </c>
      <c r="F17" s="43">
        <v>0</v>
      </c>
      <c r="G17" s="43">
        <v>800</v>
      </c>
      <c r="H17" s="44">
        <v>300</v>
      </c>
      <c r="I17" s="45">
        <f>+Table1462[[#This Row],[Kiekis]]*(Table1462[[#This Row],[Medžiagos ir gaminiai, EUR be PVM (vieneto kaina)]]+Table1462[[#This Row],[Mašinų ir mechanizmų darbas, EUR be PVM (vieneto kaina)]]+Table1462[[#This Row],[Darbo užmokestis ir pridėtinės išlaidos, EUR be PVM (vieneto kaina)]])</f>
        <v>16500</v>
      </c>
    </row>
    <row r="18" spans="2:9" ht="15" customHeight="1" outlineLevel="1" x14ac:dyDescent="0.35">
      <c r="B18" s="20">
        <v>140020</v>
      </c>
      <c r="C18" s="19" t="s">
        <v>32</v>
      </c>
      <c r="D18" s="32" t="s">
        <v>8</v>
      </c>
      <c r="E18" s="62">
        <v>15</v>
      </c>
      <c r="F18" s="43">
        <v>0</v>
      </c>
      <c r="G18" s="43">
        <v>800</v>
      </c>
      <c r="H18" s="44">
        <v>300</v>
      </c>
      <c r="I18" s="45">
        <f>+Table1462[[#This Row],[Kiekis]]*(Table1462[[#This Row],[Medžiagos ir gaminiai, EUR be PVM (vieneto kaina)]]+Table1462[[#This Row],[Mašinų ir mechanizmų darbas, EUR be PVM (vieneto kaina)]]+Table1462[[#This Row],[Darbo užmokestis ir pridėtinės išlaidos, EUR be PVM (vieneto kaina)]])</f>
        <v>16500</v>
      </c>
    </row>
    <row r="19" spans="2:9" ht="15" customHeight="1" outlineLevel="1" x14ac:dyDescent="0.35">
      <c r="B19" s="20">
        <v>140020</v>
      </c>
      <c r="C19" s="19" t="s">
        <v>33</v>
      </c>
      <c r="D19" s="32" t="s">
        <v>8</v>
      </c>
      <c r="E19" s="62">
        <v>6</v>
      </c>
      <c r="F19" s="43">
        <v>0</v>
      </c>
      <c r="G19" s="43">
        <v>800</v>
      </c>
      <c r="H19" s="44">
        <v>300</v>
      </c>
      <c r="I19" s="45">
        <f>+Table1462[[#This Row],[Kiekis]]*(Table1462[[#This Row],[Medžiagos ir gaminiai, EUR be PVM (vieneto kaina)]]+Table1462[[#This Row],[Mašinų ir mechanizmų darbas, EUR be PVM (vieneto kaina)]]+Table1462[[#This Row],[Darbo užmokestis ir pridėtinės išlaidos, EUR be PVM (vieneto kaina)]])</f>
        <v>6600</v>
      </c>
    </row>
    <row r="20" spans="2:9" ht="15" customHeight="1" outlineLevel="1" x14ac:dyDescent="0.35">
      <c r="B20" s="20">
        <v>140020</v>
      </c>
      <c r="C20" s="19" t="s">
        <v>34</v>
      </c>
      <c r="D20" s="32" t="s">
        <v>8</v>
      </c>
      <c r="E20" s="62">
        <v>6</v>
      </c>
      <c r="F20" s="43">
        <v>0</v>
      </c>
      <c r="G20" s="43">
        <v>800</v>
      </c>
      <c r="H20" s="44">
        <v>300</v>
      </c>
      <c r="I20" s="45">
        <f>+Table1462[[#This Row],[Kiekis]]*(Table1462[[#This Row],[Medžiagos ir gaminiai, EUR be PVM (vieneto kaina)]]+Table1462[[#This Row],[Mašinų ir mechanizmų darbas, EUR be PVM (vieneto kaina)]]+Table1462[[#This Row],[Darbo užmokestis ir pridėtinės išlaidos, EUR be PVM (vieneto kaina)]])</f>
        <v>6600</v>
      </c>
    </row>
    <row r="21" spans="2:9" ht="15" customHeight="1" outlineLevel="1" x14ac:dyDescent="0.35">
      <c r="B21" s="20">
        <v>140020</v>
      </c>
      <c r="C21" s="19" t="s">
        <v>35</v>
      </c>
      <c r="D21" s="32" t="s">
        <v>13</v>
      </c>
      <c r="E21" s="63">
        <v>4.8920000000000003</v>
      </c>
      <c r="F21" s="43">
        <v>0</v>
      </c>
      <c r="G21" s="43">
        <v>500</v>
      </c>
      <c r="H21" s="44">
        <v>400</v>
      </c>
      <c r="I21" s="45">
        <f>+Table1462[[#This Row],[Kiekis]]*(Table1462[[#This Row],[Medžiagos ir gaminiai, EUR be PVM (vieneto kaina)]]+Table1462[[#This Row],[Mašinų ir mechanizmų darbas, EUR be PVM (vieneto kaina)]]+Table1462[[#This Row],[Darbo užmokestis ir pridėtinės išlaidos, EUR be PVM (vieneto kaina)]])</f>
        <v>4402.8</v>
      </c>
    </row>
    <row r="22" spans="2:9" ht="15" customHeight="1" outlineLevel="1" x14ac:dyDescent="0.35">
      <c r="B22" s="20">
        <v>140020</v>
      </c>
      <c r="C22" s="69" t="s">
        <v>36</v>
      </c>
      <c r="D22" s="32" t="s">
        <v>13</v>
      </c>
      <c r="E22" s="63">
        <v>0.71399999999999997</v>
      </c>
      <c r="F22" s="43">
        <v>0</v>
      </c>
      <c r="G22" s="43">
        <v>500</v>
      </c>
      <c r="H22" s="44">
        <v>400</v>
      </c>
      <c r="I22" s="45">
        <f>+Table1462[[#This Row],[Kiekis]]*(Table1462[[#This Row],[Medžiagos ir gaminiai, EUR be PVM (vieneto kaina)]]+Table1462[[#This Row],[Mašinų ir mechanizmų darbas, EUR be PVM (vieneto kaina)]]+Table1462[[#This Row],[Darbo užmokestis ir pridėtinės išlaidos, EUR be PVM (vieneto kaina)]])</f>
        <v>642.6</v>
      </c>
    </row>
    <row r="23" spans="2:9" ht="15" customHeight="1" outlineLevel="1" x14ac:dyDescent="0.35">
      <c r="B23" s="49">
        <v>140020</v>
      </c>
      <c r="C23" s="59" t="s">
        <v>14</v>
      </c>
      <c r="D23" s="32" t="s">
        <v>8</v>
      </c>
      <c r="E23" s="62">
        <v>21</v>
      </c>
      <c r="F23" s="43">
        <v>0</v>
      </c>
      <c r="G23" s="43">
        <v>200</v>
      </c>
      <c r="H23" s="44">
        <v>100</v>
      </c>
      <c r="I23" s="45">
        <f>+Table1462[[#This Row],[Kiekis]]*(Table1462[[#This Row],[Medžiagos ir gaminiai, EUR be PVM (vieneto kaina)]]+Table1462[[#This Row],[Mašinų ir mechanizmų darbas, EUR be PVM (vieneto kaina)]]+Table1462[[#This Row],[Darbo užmokestis ir pridėtinės išlaidos, EUR be PVM (vieneto kaina)]])</f>
        <v>6300</v>
      </c>
    </row>
    <row r="24" spans="2:9" ht="15" customHeight="1" outlineLevel="1" x14ac:dyDescent="0.35">
      <c r="B24" s="56"/>
      <c r="C24" s="19" t="s">
        <v>38</v>
      </c>
      <c r="D24" s="32" t="s">
        <v>8</v>
      </c>
      <c r="E24" s="61">
        <v>1</v>
      </c>
      <c r="F24" s="51">
        <v>0</v>
      </c>
      <c r="G24" s="51">
        <v>0</v>
      </c>
      <c r="H24" s="52">
        <v>0</v>
      </c>
      <c r="I24" s="45">
        <f>+Table1462[[#This Row],[Kiekis]]*(Table1462[[#This Row],[Medžiagos ir gaminiai, EUR be PVM (vieneto kaina)]]+Table1462[[#This Row],[Mašinų ir mechanizmų darbas, EUR be PVM (vieneto kaina)]]+Table1462[[#This Row],[Darbo užmokestis ir pridėtinės išlaidos, EUR be PVM (vieneto kaina)]])</f>
        <v>0</v>
      </c>
    </row>
    <row r="25" spans="2:9" ht="15" customHeight="1" outlineLevel="1" x14ac:dyDescent="0.35">
      <c r="B25" s="56"/>
      <c r="C25" s="68" t="s">
        <v>15</v>
      </c>
      <c r="D25" s="60" t="s">
        <v>8</v>
      </c>
      <c r="E25" s="61">
        <v>1</v>
      </c>
      <c r="F25" s="51">
        <v>0</v>
      </c>
      <c r="G25" s="51">
        <v>0</v>
      </c>
      <c r="H25" s="52">
        <v>0</v>
      </c>
      <c r="I25" s="45">
        <f>+Table1462[[#This Row],[Kiekis]]*(Table1462[[#This Row],[Medžiagos ir gaminiai, EUR be PVM (vieneto kaina)]]+Table1462[[#This Row],[Mašinų ir mechanizmų darbas, EUR be PVM (vieneto kaina)]]+Table1462[[#This Row],[Darbo užmokestis ir pridėtinės išlaidos, EUR be PVM (vieneto kaina)]])</f>
        <v>0</v>
      </c>
    </row>
    <row r="26" spans="2:9" ht="15" customHeight="1" outlineLevel="1" x14ac:dyDescent="0.35">
      <c r="B26" s="56"/>
      <c r="C26" s="65" t="s">
        <v>16</v>
      </c>
      <c r="D26" s="60" t="s">
        <v>8</v>
      </c>
      <c r="E26" s="61">
        <v>1</v>
      </c>
      <c r="F26" s="51">
        <v>0</v>
      </c>
      <c r="G26" s="51">
        <v>0</v>
      </c>
      <c r="H26" s="52">
        <v>0</v>
      </c>
      <c r="I26" s="45">
        <f>+Table1462[[#This Row],[Kiekis]]*(Table1462[[#This Row],[Medžiagos ir gaminiai, EUR be PVM (vieneto kaina)]]+Table1462[[#This Row],[Mašinų ir mechanizmų darbas, EUR be PVM (vieneto kaina)]]+Table1462[[#This Row],[Darbo užmokestis ir pridėtinės išlaidos, EUR be PVM (vieneto kaina)]])</f>
        <v>0</v>
      </c>
    </row>
    <row r="27" spans="2:9" ht="15" customHeight="1" outlineLevel="1" x14ac:dyDescent="0.35">
      <c r="B27" s="67"/>
      <c r="C27" s="65" t="s">
        <v>21</v>
      </c>
      <c r="D27" s="50" t="s">
        <v>8</v>
      </c>
      <c r="E27" s="61">
        <v>1</v>
      </c>
      <c r="F27" s="51">
        <v>0</v>
      </c>
      <c r="G27" s="51">
        <v>0</v>
      </c>
      <c r="H27" s="52">
        <v>1500</v>
      </c>
      <c r="I27" s="45">
        <f>+Table1462[[#This Row],[Kiekis]]*(Table1462[[#This Row],[Medžiagos ir gaminiai, EUR be PVM (vieneto kaina)]]+Table1462[[#This Row],[Mašinų ir mechanizmų darbas, EUR be PVM (vieneto kaina)]]+Table1462[[#This Row],[Darbo užmokestis ir pridėtinės išlaidos, EUR be PVM (vieneto kaina)]])</f>
        <v>1500</v>
      </c>
    </row>
    <row r="28" spans="2:9" ht="15" customHeight="1" outlineLevel="1" x14ac:dyDescent="0.35">
      <c r="B28" s="66"/>
      <c r="C28" s="65" t="s">
        <v>30</v>
      </c>
      <c r="D28" s="57" t="s">
        <v>8</v>
      </c>
      <c r="E28" s="64">
        <v>1</v>
      </c>
      <c r="F28" s="51">
        <v>0</v>
      </c>
      <c r="G28" s="51">
        <v>0</v>
      </c>
      <c r="H28" s="52">
        <v>0</v>
      </c>
      <c r="I28" s="45">
        <f>+Table1462[[#This Row],[Kiekis]]*(Table1462[[#This Row],[Medžiagos ir gaminiai, EUR be PVM (vieneto kaina)]]+Table1462[[#This Row],[Mašinų ir mechanizmų darbas, EUR be PVM (vieneto kaina)]]+Table1462[[#This Row],[Darbo užmokestis ir pridėtinės išlaidos, EUR be PVM (vieneto kaina)]])</f>
        <v>0</v>
      </c>
    </row>
    <row r="29" spans="2:9" ht="15" customHeight="1" outlineLevel="1" x14ac:dyDescent="0.35">
      <c r="B29" s="56"/>
      <c r="C29" s="65"/>
      <c r="D29" s="57"/>
      <c r="E29" s="64"/>
      <c r="F29" s="58"/>
      <c r="G29" s="58"/>
      <c r="H29" s="58"/>
      <c r="I29" s="45">
        <f>+Table1462[[#This Row],[Kiekis]]*(Table1462[[#This Row],[Medžiagos ir gaminiai, EUR be PVM (vieneto kaina)]]+Table1462[[#This Row],[Mašinų ir mechanizmų darbas, EUR be PVM (vieneto kaina)]]+Table1462[[#This Row],[Darbo užmokestis ir pridėtinės išlaidos, EUR be PVM (vieneto kaina)]])</f>
        <v>0</v>
      </c>
    </row>
    <row r="30" spans="2:9" ht="15" thickBot="1" x14ac:dyDescent="0.4">
      <c r="B30" s="9"/>
      <c r="C30" s="9" t="s">
        <v>17</v>
      </c>
      <c r="D30" s="53"/>
      <c r="E30" s="54"/>
      <c r="F30" s="55"/>
      <c r="G30" s="55"/>
      <c r="H30" s="55"/>
      <c r="I30" s="55">
        <f>I11+I13+I16</f>
        <v>69045.399999999994</v>
      </c>
    </row>
    <row r="31" spans="2:9" ht="15.5" thickTop="1" thickBot="1" x14ac:dyDescent="0.4">
      <c r="B31" s="9"/>
      <c r="C31" s="9" t="s">
        <v>18</v>
      </c>
      <c r="D31" s="30"/>
      <c r="E31" s="39"/>
      <c r="F31" s="26"/>
      <c r="G31" s="26"/>
      <c r="H31" s="26"/>
      <c r="I31" s="25">
        <f>+I30*0.21</f>
        <v>14499.533999999998</v>
      </c>
    </row>
    <row r="32" spans="2:9" ht="15.5" thickTop="1" thickBot="1" x14ac:dyDescent="0.4">
      <c r="B32" s="9"/>
      <c r="C32" s="9" t="s">
        <v>19</v>
      </c>
      <c r="D32" s="31"/>
      <c r="E32" s="40"/>
      <c r="F32" s="27"/>
      <c r="G32" s="27"/>
      <c r="H32" s="27"/>
      <c r="I32" s="28">
        <f>+I30+I31</f>
        <v>83544.933999999994</v>
      </c>
    </row>
    <row r="33" spans="2:9" customFormat="1" ht="90" customHeight="1" thickTop="1" x14ac:dyDescent="0.35">
      <c r="B33" s="70" t="s">
        <v>20</v>
      </c>
      <c r="C33" s="71"/>
      <c r="D33" s="71"/>
      <c r="E33" s="71"/>
      <c r="F33" s="71"/>
      <c r="G33" s="71"/>
      <c r="H33" s="71"/>
      <c r="I33" s="71"/>
    </row>
  </sheetData>
  <mergeCells count="6">
    <mergeCell ref="B33:I33"/>
    <mergeCell ref="B2:I2"/>
    <mergeCell ref="B3:I3"/>
    <mergeCell ref="B5:I5"/>
    <mergeCell ref="B6:I6"/>
    <mergeCell ref="B7:I7"/>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Mano vnt." xr:uid="{27249A89-0ED5-41EF-9D75-1F3EACDFF46E}">
          <x14:formula1>
            <xm:f>Pagalbinis!$A$3:$A$9</xm:f>
          </x14:formula1>
          <xm:sqref>D12 D14:D15 D17:D23 D25:D29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5" x14ac:dyDescent="0.35"/>
  <cols>
    <col min="1" max="1" width="11" customWidth="1"/>
  </cols>
  <sheetData>
    <row r="2" spans="1:1" x14ac:dyDescent="0.35">
      <c r="A2" t="s">
        <v>22</v>
      </c>
    </row>
    <row r="3" spans="1:1" x14ac:dyDescent="0.35">
      <c r="A3" s="1" t="s">
        <v>23</v>
      </c>
    </row>
    <row r="4" spans="1:1" x14ac:dyDescent="0.35">
      <c r="A4" s="1" t="s">
        <v>24</v>
      </c>
    </row>
    <row r="5" spans="1:1" x14ac:dyDescent="0.35">
      <c r="A5" s="1" t="s">
        <v>8</v>
      </c>
    </row>
    <row r="6" spans="1:1" x14ac:dyDescent="0.35">
      <c r="A6" s="1" t="s">
        <v>25</v>
      </c>
    </row>
    <row r="7" spans="1:1" x14ac:dyDescent="0.35">
      <c r="A7" s="1" t="s">
        <v>26</v>
      </c>
    </row>
    <row r="8" spans="1:1" x14ac:dyDescent="0.35">
      <c r="A8" s="1" t="s">
        <v>27</v>
      </c>
    </row>
    <row r="9" spans="1:1" x14ac:dyDescent="0.35">
      <c r="A9" s="1" t="s">
        <v>13</v>
      </c>
    </row>
    <row r="10" spans="1:1" x14ac:dyDescent="0.35">
      <c r="A10" s="1" t="s">
        <v>28</v>
      </c>
    </row>
    <row r="11" spans="1:1" x14ac:dyDescent="0.35">
      <c r="A11" s="1" t="s">
        <v>29</v>
      </c>
    </row>
    <row r="12" spans="1:1" x14ac:dyDescent="0.35">
      <c r="A12" s="1"/>
    </row>
    <row r="13" spans="1:1" x14ac:dyDescent="0.35">
      <c r="A13" s="1"/>
    </row>
    <row r="14" spans="1:1" x14ac:dyDescent="0.35">
      <c r="A14" s="1"/>
    </row>
    <row r="15" spans="1:1" x14ac:dyDescent="0.35">
      <c r="A15" s="1"/>
    </row>
    <row r="16" spans="1:1" x14ac:dyDescent="0.35">
      <c r="A16" s="1"/>
    </row>
    <row r="17" spans="1:1" x14ac:dyDescent="0.35">
      <c r="A17" s="1"/>
    </row>
    <row r="18" spans="1:1" x14ac:dyDescent="0.35">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3EAF5F12-41D3-4153-B67D-4CB2B98D01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110 kV OL PAGĖGIAI-SOVIETSKAS </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Vidas Kumpiniauskas</cp:lastModifiedBy>
  <cp:revision/>
  <dcterms:created xsi:type="dcterms:W3CDTF">2017-01-02T13:37:49Z</dcterms:created>
  <dcterms:modified xsi:type="dcterms:W3CDTF">2025-08-20T05:55:27Z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