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C:\Users\vidas\Desktop\Bitėnai sovietskas\Bitėnai -Sovietskas\Kainos\"/>
    </mc:Choice>
  </mc:AlternateContent>
  <xr:revisionPtr revIDLastSave="0" documentId="13_ncr:1_{40CD1B94-A172-4601-B12D-6A99100FC275}" xr6:coauthVersionLast="47" xr6:coauthVersionMax="47" xr10:uidLastSave="{00000000-0000-0000-0000-000000000000}"/>
  <bookViews>
    <workbookView xWindow="-110" yWindow="-110" windowWidth="25820" windowHeight="15500" xr2:uid="{00000000-000D-0000-FFFF-FFFF00000000}"/>
  </bookViews>
  <sheets>
    <sheet name="330 kV OL BITĖNAI-SOVIETSKAS I " sheetId="19" r:id="rId1"/>
    <sheet name="Pagalbinis" sheetId="13"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 i="19" l="1"/>
  <c r="F13" i="19"/>
  <c r="I14" i="19"/>
  <c r="I23" i="19"/>
  <c r="I24" i="19"/>
  <c r="G16" i="19"/>
  <c r="H16" i="19"/>
  <c r="F16" i="19"/>
  <c r="I26" i="19"/>
  <c r="I27" i="19"/>
  <c r="I28" i="19"/>
  <c r="I29" i="19"/>
  <c r="I22" i="19"/>
  <c r="I25" i="19"/>
  <c r="I21" i="19"/>
  <c r="I20" i="19"/>
  <c r="I19" i="19"/>
  <c r="I18" i="19"/>
  <c r="I17" i="19"/>
  <c r="I15" i="19"/>
  <c r="H13" i="19"/>
  <c r="G13" i="19"/>
  <c r="I12" i="19"/>
  <c r="I11" i="19" s="1"/>
  <c r="H11" i="19"/>
  <c r="G11" i="19"/>
  <c r="F11" i="19"/>
  <c r="I16" i="19" l="1"/>
  <c r="I30" i="19" s="1"/>
  <c r="I31" i="19" s="1"/>
  <c r="I32" i="19" s="1"/>
</calcChain>
</file>

<file path=xl/sharedStrings.xml><?xml version="1.0" encoding="utf-8"?>
<sst xmlns="http://schemas.openxmlformats.org/spreadsheetml/2006/main" count="57" uniqueCount="42">
  <si>
    <t>IT grupės kodas</t>
  </si>
  <si>
    <t>IMT turto grupes pavadinimas</t>
  </si>
  <si>
    <t>Mato vienetai</t>
  </si>
  <si>
    <t>Kiekis</t>
  </si>
  <si>
    <t>Kaina iš viso, EUR be PVM</t>
  </si>
  <si>
    <t>PD</t>
  </si>
  <si>
    <t>Projektavimo darbai</t>
  </si>
  <si>
    <t>Projektas</t>
  </si>
  <si>
    <t>kompl.</t>
  </si>
  <si>
    <t>Oro linija ant gelžbetoninių atramų</t>
  </si>
  <si>
    <t>330 kV Viengrandžių G/B tarpinių atramų demontavimo darbai</t>
  </si>
  <si>
    <t>330 kV Viengrandžių G/B kampinių-inkarinių atramų demontavimo darbai</t>
  </si>
  <si>
    <t>Oro linija ant metalinių atramų</t>
  </si>
  <si>
    <t>km</t>
  </si>
  <si>
    <t>330 kV Viengrandės oro linijos (OL) žaibosaugos troso (ŽT) demontavimo darbai (2 trosai)</t>
  </si>
  <si>
    <t>330 kV metalinės atramos išmontavimas ir paruošimas išvežimui</t>
  </si>
  <si>
    <t>Kitų pamatų demontavimo darbai</t>
  </si>
  <si>
    <t>Leidimai darbams</t>
  </si>
  <si>
    <t>Pasiūlymo kaina be PVM, EUR</t>
  </si>
  <si>
    <t>PVM suma, EUR</t>
  </si>
  <si>
    <t>Pasiūlymo kaina su PVM, EUR</t>
  </si>
  <si>
    <r>
      <rPr>
        <b/>
        <sz val="11"/>
        <color theme="1"/>
        <rFont val="Calibri"/>
        <family val="2"/>
        <scheme val="minor"/>
      </rPr>
      <t>Pastabos Rangovui:</t>
    </r>
    <r>
      <rPr>
        <sz val="11"/>
        <color theme="1"/>
        <rFont val="Calibri"/>
        <family val="2"/>
        <scheme val="minor"/>
      </rPr>
      <t xml:space="preserve">
1. Jei, remiantis techninia užduotimi, tam tikrų medžiagų, gaminių ar darbų, nurodytų darbų žiniaraštyje, nereikia, atitinkamoje eilutėje būtina įrašyti „0,00 Eur“.
2. Įsivertinti ir užtikrinti, kad pasiūlymas apimtų visus projektavimo užduotyje ar techniniame projekte nurodytus darbus, medžiagas bei gaminius.
3. Pažymime, kad darbų žiniaraštyje pateiktos eilutės yra skirtos tik pasiūlymo kainai apskaičiuoti ir vertinti, todėl jos turi būti užpildytos teisingai.</t>
    </r>
  </si>
  <si>
    <t>Ekspertizė</t>
  </si>
  <si>
    <t>Mano vnt.</t>
  </si>
  <si>
    <t>vnt.</t>
  </si>
  <si>
    <t>t</t>
  </si>
  <si>
    <t>3f kompl.</t>
  </si>
  <si>
    <t>m2</t>
  </si>
  <si>
    <t>kW</t>
  </si>
  <si>
    <t>m</t>
  </si>
  <si>
    <t>m3</t>
  </si>
  <si>
    <t>Kiti darbai, paslaugos ir medžiagos</t>
  </si>
  <si>
    <t>330 kV Dvigrandžių metalinių tarpinių atramų demontavimo darbai</t>
  </si>
  <si>
    <t>330 kV Dvigrandžių metalinių tarpinių atramų pamatų demontavimo darbai</t>
  </si>
  <si>
    <t>330 kV Dvigrandžių metalinių kampinių-inkarinių atramų demontavimo darbai</t>
  </si>
  <si>
    <t>330 kV Dvigrandžių metalinių kampinių-inkarinių atramų pamatų demontavimo darbai</t>
  </si>
  <si>
    <t>330 kV Dvigrandės oro linijos (OL) laidų demontavimo darbai (6 laidai)</t>
  </si>
  <si>
    <t>330 kV Dvigrandės metalinės kampinės-inkarinės atramos su pamatais montavimo darbai</t>
  </si>
  <si>
    <t xml:space="preserve">330 kV OL BITĖNAI-SOVIETSKAS I (LN 325) ir BITĖNAI-SOVIETSKAS II (LN 326) demontavimo darbai </t>
  </si>
  <si>
    <t>Medžiagos ir gaminiai, EUR be PVM (vieneto kaina)</t>
  </si>
  <si>
    <t>Mašinų ir mechanizmų darbas, EUR be PVM (vieneto kaina)</t>
  </si>
  <si>
    <t>Darbo užmokestis ir pridėtinės išlaidos, EUR be PVM (vieneto kaina)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</si>
</sst>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_ ;\-#,##0.00\ "/>
    <numFmt numFmtId="166" formatCode="0.000"/>
  </numFmts>
  <fonts count="18" x14ac:knownFonts="1">
    <font>
      <sz val="11"/>
      <color theme="1"/>
      <name val="Calibri"/>
      <family val="2"/>
      <charset val="186"/>
      <scheme val="minor"/>
    </font>
    <font>
      <sz val="11"/>
      <color theme="1"/>
      <name val="Calibri"/>
      <family val="2"/>
      <scheme val="minor"/>
    </font>
    <font>
      <sz val="10"/>
      <name val="Arial"/>
      <family val="2"/>
      <charset val="186"/>
    </font>
    <font>
      <sz val="10"/>
      <color theme="1"/>
      <name val="Arial"/>
      <family val="2"/>
      <charset val="186"/>
    </font>
    <font>
      <sz val="11"/>
      <color theme="1"/>
      <name val="Calibri"/>
      <family val="2"/>
      <charset val="186"/>
      <scheme val="minor"/>
    </font>
    <font>
      <sz val="11"/>
      <name val="Trebuchet MS"/>
      <family val="2"/>
      <charset val="186"/>
    </font>
    <font>
      <sz val="11"/>
      <color theme="1"/>
      <name val="Trebuchet MS"/>
      <family val="2"/>
      <charset val="186"/>
    </font>
    <font>
      <b/>
      <sz val="11"/>
      <color theme="1"/>
      <name val="Calibri"/>
      <family val="2"/>
      <charset val="186"/>
      <scheme val="minor"/>
    </font>
    <font>
      <sz val="11"/>
      <color theme="0"/>
      <name val="Calibri"/>
      <family val="2"/>
      <charset val="186"/>
      <scheme val="minor"/>
    </font>
    <font>
      <b/>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b/>
      <sz val="11"/>
      <color theme="0"/>
      <name val="Calibri"/>
      <family val="2"/>
      <scheme val="minor"/>
    </font>
    <font>
      <b/>
      <sz val="11"/>
      <color theme="9" tint="-0.499984740745262"/>
      <name val="Trebuchet MS"/>
      <family val="2"/>
    </font>
    <font>
      <sz val="11"/>
      <color rgb="FFFF0000"/>
      <name val="Calibri"/>
      <family val="2"/>
      <scheme val="minor"/>
    </font>
    <font>
      <sz val="8"/>
      <name val="Calibri"/>
      <family val="2"/>
      <charset val="186"/>
      <scheme val="minor"/>
    </font>
    <font>
      <b/>
      <sz val="11"/>
      <color rgb="FFFF000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4"/>
      </patternFill>
    </fill>
    <fill>
      <patternFill patternType="solid">
        <fgColor theme="4" tint="0.79998168889431442"/>
        <bgColor indexed="65"/>
      </patternFill>
    </fill>
    <fill>
      <patternFill patternType="solid">
        <fgColor theme="9"/>
      </patternFill>
    </fill>
    <fill>
      <patternFill patternType="solid">
        <fgColor theme="9" tint="0.79998168889431442"/>
        <bgColor indexed="65"/>
      </patternFill>
    </fill>
    <fill>
      <patternFill patternType="solid">
        <fgColor theme="9" tint="0.79998168889431442"/>
        <bgColor indexed="64"/>
      </patternFill>
    </fill>
    <fill>
      <patternFill patternType="solid">
        <fgColor rgb="FF92D05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right/>
      <top style="double">
        <color theme="4"/>
      </top>
      <bottom/>
      <diagonal/>
    </border>
    <border>
      <left/>
      <right/>
      <top/>
      <bottom style="thin">
        <color theme="4"/>
      </bottom>
      <diagonal/>
    </border>
    <border>
      <left/>
      <right/>
      <top style="double">
        <color theme="9" tint="-0.24994659260841701"/>
      </top>
      <bottom style="double">
        <color theme="9" tint="-0.24994659260841701"/>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right/>
      <top style="thin">
        <color theme="9" tint="-0.24994659260841701"/>
      </top>
      <bottom style="double">
        <color theme="9" tint="-0.24994659260841701"/>
      </bottom>
      <diagonal/>
    </border>
    <border>
      <left/>
      <right/>
      <top/>
      <bottom style="double">
        <color theme="9" tint="-0.24994659260841701"/>
      </bottom>
      <diagonal/>
    </border>
    <border>
      <left style="thin">
        <color theme="4"/>
      </left>
      <right/>
      <top style="double">
        <color theme="9" tint="-0.24994659260841701"/>
      </top>
      <bottom/>
      <diagonal/>
    </border>
    <border>
      <left/>
      <right/>
      <top style="double">
        <color theme="9" tint="-0.24994659260841701"/>
      </top>
      <bottom/>
      <diagonal/>
    </border>
    <border>
      <left/>
      <right style="thin">
        <color theme="4"/>
      </right>
      <top style="double">
        <color theme="9" tint="-0.24994659260841701"/>
      </top>
      <bottom/>
      <diagonal/>
    </border>
    <border>
      <left style="thin">
        <color theme="4"/>
      </left>
      <right style="thin">
        <color theme="4"/>
      </right>
      <top style="double">
        <color theme="9" tint="-0.24994659260841701"/>
      </top>
      <bottom/>
      <diagonal/>
    </border>
    <border>
      <left style="thin">
        <color theme="9" tint="-0.24994659260841701"/>
      </left>
      <right/>
      <top style="thin">
        <color theme="9" tint="-0.24994659260841701"/>
      </top>
      <bottom style="thin">
        <color theme="9" tint="-0.24994659260841701"/>
      </bottom>
      <diagonal/>
    </border>
    <border>
      <left style="thin">
        <color theme="4"/>
      </left>
      <right style="thin">
        <color theme="4"/>
      </right>
      <top/>
      <bottom style="double">
        <color theme="9" tint="-0.24994659260841701"/>
      </bottom>
      <diagonal/>
    </border>
    <border>
      <left style="double">
        <color theme="9" tint="-0.24994659260841701"/>
      </left>
      <right style="double">
        <color theme="9" tint="-0.24994659260841701"/>
      </right>
      <top style="double">
        <color theme="9" tint="-0.24994659260841701"/>
      </top>
      <bottom style="double">
        <color theme="9" tint="-0.24994659260841701"/>
      </bottom>
      <diagonal/>
    </border>
    <border>
      <left style="double">
        <color theme="9" tint="-0.24994659260841701"/>
      </left>
      <right style="double">
        <color theme="9" tint="-0.24994659260841701"/>
      </right>
      <top/>
      <bottom style="double">
        <color theme="9" tint="-0.24994659260841701"/>
      </bottom>
      <diagonal/>
    </border>
    <border>
      <left style="thin">
        <color theme="9" tint="-0.24994659260841701"/>
      </left>
      <right style="thin">
        <color theme="9" tint="-0.24994659260841701"/>
      </right>
      <top style="thin">
        <color theme="9" tint="-0.24994659260841701"/>
      </top>
      <bottom/>
      <diagonal/>
    </border>
    <border>
      <left style="thin">
        <color theme="9" tint="-0.24994659260841701"/>
      </left>
      <right/>
      <top style="thin">
        <color theme="9" tint="-0.24994659260841701"/>
      </top>
      <bottom/>
      <diagonal/>
    </border>
    <border>
      <left style="thin">
        <color theme="9" tint="-0.24994659260841701"/>
      </left>
      <right style="thin">
        <color indexed="64"/>
      </right>
      <top style="thin">
        <color theme="9" tint="-0.24994659260841701"/>
      </top>
      <bottom style="thin">
        <color indexed="64"/>
      </bottom>
      <diagonal/>
    </border>
  </borders>
  <cellStyleXfs count="9">
    <xf numFmtId="0" fontId="0" fillId="0" borderId="0"/>
    <xf numFmtId="0" fontId="2" fillId="0" borderId="0"/>
    <xf numFmtId="0" fontId="3" fillId="0" borderId="0"/>
    <xf numFmtId="0" fontId="2" fillId="0" borderId="0"/>
    <xf numFmtId="0" fontId="7" fillId="0" borderId="2" applyNumberFormat="0" applyFill="0" applyAlignment="0" applyProtection="0"/>
    <xf numFmtId="0" fontId="4" fillId="4" borderId="0" applyNumberFormat="0" applyBorder="0" applyAlignment="0" applyProtection="0"/>
    <xf numFmtId="164" fontId="8" fillId="3" borderId="3" applyAlignment="0">
      <alignment horizontal="center" vertical="center" wrapText="1"/>
    </xf>
    <xf numFmtId="0" fontId="8" fillId="5" borderId="0" applyNumberFormat="0" applyBorder="0" applyAlignment="0" applyProtection="0"/>
    <xf numFmtId="0" fontId="4" fillId="6" borderId="0" applyNumberFormat="0" applyBorder="0" applyAlignment="0" applyProtection="0"/>
  </cellStyleXfs>
  <cellXfs count="72">
    <xf numFmtId="0" fontId="0" fillId="0" borderId="0" xfId="0"/>
    <xf numFmtId="0" fontId="0" fillId="0" borderId="0" xfId="0" applyAlignment="1">
      <alignment horizontal="center" vertical="center"/>
    </xf>
    <xf numFmtId="0" fontId="6" fillId="2" borderId="0" xfId="0" applyFont="1" applyFill="1" applyAlignment="1" applyProtection="1">
      <alignment horizontal="left" vertical="center"/>
      <protection locked="0"/>
    </xf>
    <xf numFmtId="0" fontId="6" fillId="0" borderId="0" xfId="0" applyFont="1" applyAlignment="1" applyProtection="1">
      <alignment horizontal="left" vertical="center"/>
      <protection locked="0"/>
    </xf>
    <xf numFmtId="0" fontId="6" fillId="2" borderId="0" xfId="0" applyFont="1" applyFill="1" applyAlignment="1" applyProtection="1">
      <alignment horizontal="center" vertical="center"/>
      <protection locked="0"/>
    </xf>
    <xf numFmtId="0" fontId="6" fillId="0" borderId="0" xfId="0" applyFont="1" applyAlignment="1" applyProtection="1">
      <alignment horizontal="center" vertical="center"/>
      <protection locked="0"/>
    </xf>
    <xf numFmtId="0" fontId="0" fillId="0" borderId="0" xfId="0" applyProtection="1">
      <protection locked="0"/>
    </xf>
    <xf numFmtId="0" fontId="0" fillId="2" borderId="0" xfId="0" applyFill="1" applyProtection="1">
      <protection locked="0"/>
    </xf>
    <xf numFmtId="0" fontId="0" fillId="0" borderId="0" xfId="0" applyAlignment="1" applyProtection="1">
      <alignment horizontal="center" vertical="center"/>
      <protection locked="0"/>
    </xf>
    <xf numFmtId="164" fontId="9" fillId="7" borderId="0" xfId="5" applyNumberFormat="1" applyFont="1" applyFill="1" applyBorder="1" applyAlignment="1" applyProtection="1">
      <alignment horizontal="right" vertical="center"/>
    </xf>
    <xf numFmtId="0" fontId="12" fillId="6" borderId="15" xfId="8" applyFont="1" applyBorder="1" applyAlignment="1" applyProtection="1">
      <alignment horizontal="center" vertical="center" wrapText="1"/>
    </xf>
    <xf numFmtId="0" fontId="12" fillId="6" borderId="9" xfId="8" applyFont="1" applyBorder="1" applyAlignment="1" applyProtection="1">
      <alignment horizontal="center" vertical="center"/>
    </xf>
    <xf numFmtId="0" fontId="12" fillId="6" borderId="9" xfId="8" applyFont="1" applyBorder="1" applyAlignment="1" applyProtection="1">
      <alignment horizontal="center" vertical="center" wrapText="1"/>
    </xf>
    <xf numFmtId="164" fontId="13" fillId="5" borderId="10" xfId="7" applyNumberFormat="1" applyFont="1" applyBorder="1" applyAlignment="1" applyProtection="1">
      <alignment horizontal="center" vertical="center" wrapText="1"/>
    </xf>
    <xf numFmtId="0" fontId="13" fillId="5" borderId="11" xfId="7" applyFont="1" applyBorder="1" applyAlignment="1" applyProtection="1">
      <alignment horizontal="left" vertical="center" wrapText="1"/>
    </xf>
    <xf numFmtId="164" fontId="10" fillId="2" borderId="7" xfId="4" applyNumberFormat="1" applyFont="1" applyFill="1" applyBorder="1" applyAlignment="1" applyProtection="1">
      <alignment horizontal="center" vertical="center" wrapText="1"/>
    </xf>
    <xf numFmtId="0" fontId="11" fillId="2" borderId="7" xfId="4" applyFont="1" applyFill="1" applyBorder="1" applyAlignment="1" applyProtection="1">
      <alignment horizontal="left" vertical="center"/>
    </xf>
    <xf numFmtId="164" fontId="13" fillId="8" borderId="7" xfId="7" applyNumberFormat="1" applyFont="1" applyFill="1" applyBorder="1" applyAlignment="1" applyProtection="1">
      <alignment horizontal="center" vertical="center" wrapText="1"/>
    </xf>
    <xf numFmtId="0" fontId="13" fillId="8" borderId="7" xfId="7" applyFont="1" applyFill="1" applyBorder="1" applyAlignment="1" applyProtection="1">
      <alignment horizontal="left" vertical="center"/>
    </xf>
    <xf numFmtId="0" fontId="11" fillId="2" borderId="7" xfId="4" applyFont="1" applyFill="1" applyBorder="1" applyAlignment="1" applyProtection="1">
      <alignment horizontal="left" vertical="center" wrapText="1"/>
    </xf>
    <xf numFmtId="164" fontId="11" fillId="2" borderId="7" xfId="4" applyNumberFormat="1" applyFont="1" applyFill="1" applyBorder="1" applyAlignment="1" applyProtection="1">
      <alignment horizontal="center" vertical="center" wrapText="1"/>
    </xf>
    <xf numFmtId="0" fontId="5" fillId="0" borderId="0" xfId="0" applyFont="1" applyAlignment="1" applyProtection="1">
      <alignment horizontal="right" wrapText="1"/>
      <protection locked="0"/>
    </xf>
    <xf numFmtId="0" fontId="5" fillId="2" borderId="0" xfId="0" applyFont="1" applyFill="1" applyAlignment="1" applyProtection="1">
      <alignment horizontal="right" wrapText="1"/>
      <protection locked="0"/>
    </xf>
    <xf numFmtId="0" fontId="5" fillId="0" borderId="0" xfId="0" applyFont="1" applyAlignment="1" applyProtection="1">
      <alignment horizontal="center" wrapText="1"/>
      <protection locked="0"/>
    </xf>
    <xf numFmtId="0" fontId="8" fillId="5" borderId="12" xfId="7" applyBorder="1" applyAlignment="1" applyProtection="1">
      <alignment horizontal="center" vertical="center" wrapText="1"/>
    </xf>
    <xf numFmtId="2" fontId="13" fillId="5" borderId="16" xfId="7" applyNumberFormat="1" applyFont="1" applyBorder="1" applyAlignment="1" applyProtection="1">
      <alignment horizontal="right" vertical="center" wrapText="1"/>
    </xf>
    <xf numFmtId="2" fontId="13" fillId="5" borderId="17" xfId="7" applyNumberFormat="1" applyFont="1" applyBorder="1" applyAlignment="1" applyProtection="1">
      <alignment horizontal="right" vertical="center" wrapText="1"/>
    </xf>
    <xf numFmtId="0" fontId="5" fillId="2" borderId="0" xfId="0" applyFont="1" applyFill="1" applyAlignment="1" applyProtection="1">
      <alignment horizontal="center" wrapText="1"/>
      <protection locked="0"/>
    </xf>
    <xf numFmtId="164" fontId="9" fillId="7" borderId="6" xfId="5" applyNumberFormat="1" applyFont="1" applyFill="1" applyBorder="1" applyAlignment="1" applyProtection="1">
      <alignment horizontal="right" vertical="center" wrapText="1"/>
    </xf>
    <xf numFmtId="164" fontId="9" fillId="7" borderId="0" xfId="5" applyNumberFormat="1" applyFont="1" applyFill="1" applyBorder="1" applyAlignment="1" applyProtection="1">
      <alignment horizontal="right" vertical="center" wrapText="1"/>
    </xf>
    <xf numFmtId="0" fontId="11" fillId="2" borderId="7" xfId="4" applyFont="1" applyFill="1" applyBorder="1" applyAlignment="1" applyProtection="1">
      <alignment horizontal="center" vertical="center" wrapText="1"/>
    </xf>
    <xf numFmtId="0" fontId="8" fillId="8" borderId="7" xfId="7" applyFill="1" applyBorder="1" applyAlignment="1" applyProtection="1">
      <alignment horizontal="right" vertical="center" wrapText="1"/>
    </xf>
    <xf numFmtId="1" fontId="5" fillId="0" borderId="0" xfId="0" applyNumberFormat="1" applyFont="1" applyAlignment="1" applyProtection="1">
      <alignment horizontal="right" wrapText="1"/>
      <protection locked="0"/>
    </xf>
    <xf numFmtId="1" fontId="5" fillId="2" borderId="0" xfId="0" applyNumberFormat="1" applyFont="1" applyFill="1" applyAlignment="1" applyProtection="1">
      <alignment horizontal="right" wrapText="1"/>
      <protection locked="0"/>
    </xf>
    <xf numFmtId="1" fontId="12" fillId="6" borderId="9" xfId="8" applyNumberFormat="1" applyFont="1" applyBorder="1" applyAlignment="1" applyProtection="1">
      <alignment horizontal="center" vertical="center" wrapText="1"/>
    </xf>
    <xf numFmtId="1" fontId="8" fillId="5" borderId="13" xfId="7" applyNumberFormat="1" applyBorder="1" applyAlignment="1" applyProtection="1">
      <alignment vertical="center" wrapText="1"/>
    </xf>
    <xf numFmtId="1" fontId="8" fillId="8" borderId="7" xfId="7" applyNumberFormat="1" applyFill="1" applyBorder="1" applyAlignment="1" applyProtection="1">
      <alignment horizontal="right" vertical="center" wrapText="1"/>
    </xf>
    <xf numFmtId="1" fontId="9" fillId="7" borderId="6" xfId="5" applyNumberFormat="1" applyFont="1" applyFill="1" applyBorder="1" applyAlignment="1" applyProtection="1">
      <alignment horizontal="right" vertical="center" wrapText="1"/>
    </xf>
    <xf numFmtId="1" fontId="9" fillId="7" borderId="0" xfId="5" applyNumberFormat="1" applyFont="1" applyFill="1" applyBorder="1" applyAlignment="1" applyProtection="1">
      <alignment horizontal="right" vertical="center" wrapText="1"/>
    </xf>
    <xf numFmtId="165" fontId="8" fillId="5" borderId="13" xfId="7" applyNumberFormat="1" applyBorder="1" applyAlignment="1" applyProtection="1">
      <alignment horizontal="center" vertical="center" wrapText="1"/>
    </xf>
    <xf numFmtId="165" fontId="8" fillId="5" borderId="10" xfId="7" applyNumberFormat="1" applyBorder="1" applyAlignment="1" applyProtection="1">
      <alignment horizontal="center" vertical="center" wrapText="1"/>
    </xf>
    <xf numFmtId="165" fontId="11" fillId="2" borderId="7" xfId="4" applyNumberFormat="1" applyFont="1" applyFill="1" applyBorder="1" applyAlignment="1" applyProtection="1">
      <alignment horizontal="center" vertical="center" wrapText="1"/>
      <protection locked="0"/>
    </xf>
    <xf numFmtId="165" fontId="11" fillId="2" borderId="14" xfId="4" applyNumberFormat="1" applyFont="1" applyFill="1" applyBorder="1" applyAlignment="1" applyProtection="1">
      <alignment horizontal="center" vertical="center" wrapText="1"/>
      <protection locked="0"/>
    </xf>
    <xf numFmtId="165" fontId="11" fillId="2" borderId="14" xfId="4" applyNumberFormat="1" applyFont="1" applyFill="1" applyBorder="1" applyAlignment="1" applyProtection="1">
      <alignment horizontal="center" vertical="center" wrapText="1"/>
    </xf>
    <xf numFmtId="165" fontId="8" fillId="8" borderId="7" xfId="7" applyNumberFormat="1" applyFill="1" applyBorder="1" applyAlignment="1" applyProtection="1">
      <alignment horizontal="center" vertical="center" wrapText="1"/>
    </xf>
    <xf numFmtId="165" fontId="8" fillId="8" borderId="14" xfId="7" applyNumberFormat="1" applyFill="1" applyBorder="1" applyAlignment="1" applyProtection="1">
      <alignment horizontal="center" vertical="center" wrapText="1"/>
    </xf>
    <xf numFmtId="1" fontId="15" fillId="8" borderId="7" xfId="7" applyNumberFormat="1" applyFont="1" applyFill="1" applyBorder="1" applyAlignment="1" applyProtection="1">
      <alignment horizontal="right" vertical="center" wrapText="1"/>
    </xf>
    <xf numFmtId="165" fontId="11" fillId="2" borderId="18" xfId="4" applyNumberFormat="1" applyFont="1" applyFill="1" applyBorder="1" applyAlignment="1" applyProtection="1">
      <alignment horizontal="center" vertical="center" wrapText="1"/>
      <protection locked="0"/>
    </xf>
    <xf numFmtId="164" fontId="9" fillId="7" borderId="9" xfId="5" applyNumberFormat="1" applyFont="1" applyFill="1" applyBorder="1" applyAlignment="1" applyProtection="1">
      <alignment horizontal="right" vertical="center" wrapText="1"/>
    </xf>
    <xf numFmtId="1" fontId="9" fillId="7" borderId="9" xfId="5" applyNumberFormat="1" applyFont="1" applyFill="1" applyBorder="1" applyAlignment="1" applyProtection="1">
      <alignment horizontal="right" vertical="center" wrapText="1"/>
    </xf>
    <xf numFmtId="2" fontId="9" fillId="7" borderId="9" xfId="5" applyNumberFormat="1" applyFont="1" applyFill="1" applyBorder="1" applyAlignment="1" applyProtection="1">
      <alignment horizontal="right" vertical="center" wrapText="1"/>
    </xf>
    <xf numFmtId="164" fontId="11" fillId="2" borderId="1" xfId="4" applyNumberFormat="1" applyFont="1" applyFill="1" applyBorder="1" applyAlignment="1" applyProtection="1">
      <alignment horizontal="center" vertical="center" wrapText="1"/>
    </xf>
    <xf numFmtId="165" fontId="11" fillId="2" borderId="1" xfId="4" applyNumberFormat="1" applyFont="1" applyFill="1" applyBorder="1" applyAlignment="1" applyProtection="1">
      <alignment horizontal="center" vertical="center" wrapText="1"/>
      <protection locked="0"/>
    </xf>
    <xf numFmtId="1" fontId="11" fillId="2" borderId="18" xfId="4" applyNumberFormat="1" applyFont="1" applyFill="1" applyBorder="1" applyAlignment="1" applyProtection="1">
      <alignment horizontal="center" vertical="center" wrapText="1"/>
      <protection locked="0"/>
    </xf>
    <xf numFmtId="1" fontId="11" fillId="2" borderId="7" xfId="4" applyNumberFormat="1" applyFont="1" applyFill="1" applyBorder="1" applyAlignment="1" applyProtection="1">
      <alignment horizontal="center" vertical="center" wrapText="1"/>
      <protection locked="0"/>
    </xf>
    <xf numFmtId="166" fontId="11" fillId="2" borderId="7" xfId="4" applyNumberFormat="1" applyFont="1" applyFill="1" applyBorder="1" applyAlignment="1" applyProtection="1">
      <alignment horizontal="center" vertical="center" wrapText="1"/>
      <protection locked="0"/>
    </xf>
    <xf numFmtId="0" fontId="11" fillId="2" borderId="1" xfId="4" applyFont="1" applyFill="1" applyBorder="1" applyAlignment="1" applyProtection="1">
      <alignment horizontal="left" vertical="center" wrapText="1"/>
    </xf>
    <xf numFmtId="1" fontId="11" fillId="2" borderId="19" xfId="4" applyNumberFormat="1" applyFont="1" applyFill="1" applyBorder="1" applyAlignment="1" applyProtection="1">
      <alignment horizontal="center" vertical="center" wrapText="1"/>
      <protection locked="0"/>
    </xf>
    <xf numFmtId="0" fontId="11" fillId="2" borderId="14" xfId="4" applyFont="1" applyFill="1" applyBorder="1" applyAlignment="1" applyProtection="1">
      <alignment horizontal="center" vertical="center" wrapText="1"/>
    </xf>
    <xf numFmtId="1" fontId="11" fillId="2" borderId="1" xfId="4" applyNumberFormat="1" applyFont="1" applyFill="1" applyBorder="1" applyAlignment="1" applyProtection="1">
      <alignment horizontal="center" vertical="center" wrapText="1"/>
      <protection locked="0"/>
    </xf>
    <xf numFmtId="0" fontId="11" fillId="2" borderId="1" xfId="0" applyFont="1" applyFill="1" applyBorder="1" applyAlignment="1">
      <alignment vertical="center" wrapText="1"/>
    </xf>
    <xf numFmtId="164" fontId="11" fillId="2" borderId="0" xfId="4" applyNumberFormat="1" applyFont="1" applyFill="1" applyBorder="1" applyAlignment="1" applyProtection="1">
      <alignment horizontal="center" vertical="center" wrapText="1"/>
    </xf>
    <xf numFmtId="164" fontId="11" fillId="2" borderId="20" xfId="4" applyNumberFormat="1" applyFont="1" applyFill="1" applyBorder="1" applyAlignment="1" applyProtection="1">
      <alignment horizontal="center" vertical="center" wrapText="1"/>
    </xf>
    <xf numFmtId="2" fontId="17" fillId="7" borderId="9" xfId="5" applyNumberFormat="1" applyFont="1" applyFill="1" applyBorder="1" applyAlignment="1" applyProtection="1">
      <alignment horizontal="right" vertical="center" wrapText="1"/>
    </xf>
    <xf numFmtId="2" fontId="17" fillId="7" borderId="6" xfId="5" applyNumberFormat="1" applyFont="1" applyFill="1" applyBorder="1" applyAlignment="1" applyProtection="1">
      <alignment horizontal="right" vertical="center" wrapText="1"/>
    </xf>
    <xf numFmtId="2" fontId="17" fillId="7" borderId="0" xfId="5" applyNumberFormat="1" applyFont="1" applyFill="1" applyBorder="1" applyAlignment="1" applyProtection="1">
      <alignment horizontal="right" vertical="center" wrapText="1"/>
    </xf>
    <xf numFmtId="0" fontId="10" fillId="2" borderId="0" xfId="0" applyFont="1" applyFill="1" applyAlignment="1">
      <alignment horizontal="left" wrapText="1"/>
    </xf>
    <xf numFmtId="0" fontId="0" fillId="2" borderId="0" xfId="0" applyFill="1" applyAlignment="1">
      <alignment horizontal="left" wrapText="1"/>
    </xf>
    <xf numFmtId="0" fontId="7" fillId="2" borderId="8" xfId="4" applyFill="1" applyBorder="1" applyAlignment="1" applyProtection="1">
      <alignment horizontal="center"/>
      <protection locked="0"/>
    </xf>
    <xf numFmtId="0" fontId="0" fillId="2" borderId="0" xfId="5" applyFont="1" applyFill="1" applyBorder="1" applyAlignment="1" applyProtection="1">
      <alignment horizontal="center" vertical="center"/>
      <protection locked="0"/>
    </xf>
    <xf numFmtId="0" fontId="14" fillId="2" borderId="5" xfId="0" applyFont="1" applyFill="1" applyBorder="1" applyAlignment="1" applyProtection="1">
      <alignment horizontal="center" vertical="center"/>
      <protection locked="0"/>
    </xf>
    <xf numFmtId="0" fontId="6" fillId="2" borderId="4" xfId="0" applyFont="1" applyFill="1" applyBorder="1" applyAlignment="1" applyProtection="1">
      <alignment horizontal="center" vertical="center"/>
      <protection locked="0"/>
    </xf>
  </cellXfs>
  <cellStyles count="9">
    <cellStyle name="20% - Accent1" xfId="5" builtinId="30"/>
    <cellStyle name="20% - Accent6" xfId="8" builtinId="50"/>
    <cellStyle name="Accent6" xfId="7" builtinId="49"/>
    <cellStyle name="Normal" xfId="0" builtinId="0"/>
    <cellStyle name="Normal 2" xfId="1" xr:uid="{00000000-0005-0000-0000-000001000000}"/>
    <cellStyle name="Normal 2 2" xfId="2" xr:uid="{00000000-0005-0000-0000-000002000000}"/>
    <cellStyle name="Normal 2 2 2" xfId="3" xr:uid="{00000000-0005-0000-0000-000003000000}"/>
    <cellStyle name="Style 1" xfId="6" xr:uid="{D5C8A114-4FBE-46FF-A712-9C0B88FE155F}"/>
    <cellStyle name="Total" xfId="4" builtinId="25"/>
  </cellStyles>
  <dxfs count="14">
    <dxf>
      <font>
        <b val="0"/>
        <charset val="186"/>
      </font>
      <alignment horizontal="center" vertical="center" textRotation="0" wrapText="0" indent="0" justifyLastLine="0" shrinkToFit="0" readingOrder="0"/>
    </dxf>
    <dxf>
      <font>
        <b val="0"/>
        <charset val="186"/>
      </font>
      <alignment horizontal="center" vertical="center" textRotation="0" wrapText="0" indent="0" justifyLastLine="0" shrinkToFit="0" readingOrder="0"/>
    </dxf>
    <dxf>
      <font>
        <sz val="11"/>
      </font>
      <alignment textRotation="0" wrapText="1" indent="0" justifyLastLine="0" shrinkToFit="0" readingOrder="0"/>
      <protection locked="1" hidden="0"/>
    </dxf>
    <dxf>
      <protection locked="0" hidden="0"/>
    </dxf>
    <dxf>
      <font>
        <sz val="11"/>
      </font>
      <alignment textRotation="0" wrapText="1" indent="0" justifyLastLine="0" shrinkToFit="0" readingOrder="0"/>
      <protection locked="0" hidden="0"/>
    </dxf>
    <dxf>
      <font>
        <sz val="11"/>
      </font>
      <alignment textRotation="0" wrapText="1" indent="0" justifyLastLine="0" shrinkToFit="0" readingOrder="0"/>
      <protection locked="0" hidden="0"/>
    </dxf>
    <dxf>
      <font>
        <sz val="11"/>
      </font>
      <numFmt numFmtId="1" formatCode="0"/>
      <alignment textRotation="0" wrapText="1" indent="0" justifyLastLine="0" shrinkToFit="0" readingOrder="0"/>
      <protection locked="0" hidden="0"/>
    </dxf>
    <dxf>
      <font>
        <sz val="11"/>
      </font>
      <alignment textRotation="0" wrapText="1" indent="0" justifyLastLine="0" shrinkToFit="0" readingOrder="0"/>
      <protection locked="1" hidden="0"/>
    </dxf>
    <dxf>
      <font>
        <sz val="11"/>
      </font>
      <protection locked="1" hidden="0"/>
    </dxf>
    <dxf>
      <font>
        <sz val="11"/>
      </font>
      <protection locked="1" hidden="0"/>
    </dxf>
    <dxf>
      <border outline="0">
        <left style="thin">
          <color rgb="FF548235"/>
        </left>
        <right style="thin">
          <color rgb="FF548235"/>
        </right>
        <top style="double">
          <color rgb="FF548235"/>
        </top>
        <bottom style="thin">
          <color rgb="FF548235"/>
        </bottom>
      </border>
    </dxf>
    <dxf>
      <font>
        <sz val="11"/>
        <family val="2"/>
      </font>
      <protection locked="0" hidden="0"/>
    </dxf>
    <dxf>
      <border outline="0">
        <bottom style="double">
          <color rgb="FF548235"/>
        </bottom>
      </border>
    </dxf>
    <dxf>
      <font>
        <b/>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protection locked="1" hidden="0"/>
    </dxf>
  </dxfs>
  <tableStyles count="0" defaultTableStyle="TableStyleMedium2" defaultPivotStyle="PivotStyleLight16"/>
  <colors>
    <mruColors>
      <color rgb="FFDE529B"/>
      <color rgb="FF94EE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EDA044B-F8D1-4689-88FD-78892AA722EA}" name="Table1462" displayName="Table1462" ref="B10:I32" totalsRowShown="0" headerRowDxfId="13" dataDxfId="11" headerRowBorderDxfId="12" tableBorderDxfId="10">
  <autoFilter ref="B10:I32" xr:uid="{4EDA044B-F8D1-4689-88FD-78892AA722EA}"/>
  <tableColumns count="8">
    <tableColumn id="2" xr3:uid="{F401F7A3-EAD0-4EBA-9686-8CE57B80A523}" name="IT grupės kodas" dataDxfId="9"/>
    <tableColumn id="3" xr3:uid="{4DEC7A5D-A1F8-4381-B168-B9CB5572E071}" name="IMT turto grupes pavadinimas" dataDxfId="8"/>
    <tableColumn id="4" xr3:uid="{E10F80E0-D1D2-4CD5-9624-A58FA6E36A52}" name="Mato vienetai" dataDxfId="7"/>
    <tableColumn id="5" xr3:uid="{E31A550E-1C5B-473C-9A62-835C52416B05}" name="Kiekis" dataDxfId="6"/>
    <tableColumn id="6" xr3:uid="{38316372-F956-47EE-9D51-AC13C1355734}" name="Medžiagos ir gaminiai, EUR be PVM (vieneto kaina)" dataDxfId="5"/>
    <tableColumn id="7" xr3:uid="{EC064F88-36A3-4779-8FA5-FEC38A601463}" name="Mašinų ir mechanizmų darbas, EUR be PVM (vieneto kaina)" dataDxfId="4"/>
    <tableColumn id="8" xr3:uid="{4C96A45D-EBA9-44F6-8126-1935C2313956}" name="Darbo užmokestis ir pridėtinės išlaidos, EUR be PVM (vieneto kaina)" dataDxfId="3"/>
    <tableColumn id="10" xr3:uid="{0F638D89-084C-4B10-9114-A5C3C2F4ED20}" name="Kaina iš viso, EUR be PVM" dataDxfId="2"/>
  </tableColumns>
  <tableStyleInfo name="TableStyleMedium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3AB34CB-1753-4945-9532-C658F7E2A647}" name="Table4" displayName="Table4" ref="A2:A18" totalsRowShown="0" dataDxfId="1">
  <autoFilter ref="A2:A18" xr:uid="{63AB34CB-1753-4945-9532-C658F7E2A647}"/>
  <tableColumns count="1">
    <tableColumn id="1" xr3:uid="{31624445-FA9C-4657-8827-D91061EA6EA4}" name="Mano vn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D19B3-AF88-4A39-AEAA-462A5DA2866C}">
  <sheetPr>
    <tabColor theme="0"/>
    <pageSetUpPr fitToPage="1"/>
  </sheetPr>
  <dimension ref="A1:I33"/>
  <sheetViews>
    <sheetView tabSelected="1" topLeftCell="A9" zoomScaleNormal="100" workbookViewId="0">
      <selection activeCell="F32" sqref="F32"/>
    </sheetView>
  </sheetViews>
  <sheetFormatPr defaultColWidth="9.1796875" defaultRowHeight="14.5" outlineLevelRow="1" outlineLevelCol="1" x14ac:dyDescent="0.35"/>
  <cols>
    <col min="1" max="1" width="9.1796875" style="6"/>
    <col min="2" max="2" width="16.54296875" style="5" customWidth="1"/>
    <col min="3" max="3" width="86.7265625" style="3" customWidth="1"/>
    <col min="4" max="4" width="10.7265625" style="23" customWidth="1"/>
    <col min="5" max="5" width="10.7265625" style="32" customWidth="1"/>
    <col min="6" max="8" width="20.7265625" style="21" customWidth="1" outlineLevel="1"/>
    <col min="9" max="9" width="20.7265625" style="21" customWidth="1"/>
    <col min="10" max="16384" width="9.1796875" style="6"/>
  </cols>
  <sheetData>
    <row r="1" spans="1:9" hidden="1" x14ac:dyDescent="0.35"/>
    <row r="2" spans="1:9" ht="19.5" hidden="1" customHeight="1" x14ac:dyDescent="0.35">
      <c r="B2" s="68"/>
      <c r="C2" s="68"/>
      <c r="D2" s="68"/>
      <c r="E2" s="68"/>
      <c r="F2" s="68"/>
      <c r="G2" s="68"/>
      <c r="H2" s="68"/>
      <c r="I2" s="68"/>
    </row>
    <row r="3" spans="1:9" hidden="1" x14ac:dyDescent="0.35">
      <c r="B3" s="69"/>
      <c r="C3" s="69"/>
      <c r="D3" s="69"/>
      <c r="E3" s="69"/>
      <c r="F3" s="69"/>
      <c r="G3" s="69"/>
      <c r="H3" s="69"/>
      <c r="I3" s="69"/>
    </row>
    <row r="4" spans="1:9" s="7" customFormat="1" ht="17.25" hidden="1" customHeight="1" x14ac:dyDescent="0.35">
      <c r="B4" s="4"/>
      <c r="C4" s="2"/>
      <c r="D4" s="27"/>
      <c r="E4" s="33"/>
      <c r="F4" s="22"/>
      <c r="G4" s="22"/>
      <c r="H4" s="22"/>
      <c r="I4" s="22"/>
    </row>
    <row r="5" spans="1:9" s="7" customFormat="1" hidden="1" x14ac:dyDescent="0.35">
      <c r="B5" s="70"/>
      <c r="C5" s="70"/>
      <c r="D5" s="70"/>
      <c r="E5" s="70"/>
      <c r="F5" s="70"/>
      <c r="G5" s="70"/>
      <c r="H5" s="70"/>
      <c r="I5" s="70"/>
    </row>
    <row r="6" spans="1:9" s="7" customFormat="1" ht="19.5" hidden="1" customHeight="1" x14ac:dyDescent="0.35">
      <c r="B6" s="68"/>
      <c r="C6" s="68"/>
      <c r="D6" s="68"/>
      <c r="E6" s="68"/>
      <c r="F6" s="68"/>
      <c r="G6" s="68"/>
      <c r="H6" s="68"/>
      <c r="I6" s="68"/>
    </row>
    <row r="7" spans="1:9" s="7" customFormat="1" ht="17.25" hidden="1" customHeight="1" x14ac:dyDescent="0.35">
      <c r="A7" s="6"/>
      <c r="B7" s="71"/>
      <c r="C7" s="71"/>
      <c r="D7" s="71"/>
      <c r="E7" s="71"/>
      <c r="F7" s="71"/>
      <c r="G7" s="71"/>
      <c r="H7" s="71"/>
      <c r="I7" s="71"/>
    </row>
    <row r="8" spans="1:9" s="7" customFormat="1" ht="14.25" hidden="1" customHeight="1" x14ac:dyDescent="0.35">
      <c r="A8" s="6"/>
      <c r="B8" s="4"/>
      <c r="C8" s="2"/>
      <c r="D8" s="27"/>
      <c r="E8" s="33"/>
      <c r="F8" s="22"/>
      <c r="G8" s="22"/>
      <c r="H8" s="22"/>
      <c r="I8" s="22"/>
    </row>
    <row r="9" spans="1:9" s="7" customFormat="1" ht="14.25" customHeight="1" x14ac:dyDescent="0.35">
      <c r="A9" s="6"/>
      <c r="B9" s="4"/>
      <c r="C9" s="2" t="s">
        <v>38</v>
      </c>
      <c r="D9" s="27"/>
      <c r="E9" s="33"/>
      <c r="F9" s="22"/>
      <c r="G9" s="22"/>
      <c r="H9" s="22"/>
      <c r="I9" s="22"/>
    </row>
    <row r="10" spans="1:9" s="8" customFormat="1" ht="48" customHeight="1" thickBot="1" x14ac:dyDescent="0.4">
      <c r="A10" s="6"/>
      <c r="B10" s="10" t="s">
        <v>0</v>
      </c>
      <c r="C10" s="11" t="s">
        <v>1</v>
      </c>
      <c r="D10" s="12" t="s">
        <v>2</v>
      </c>
      <c r="E10" s="34" t="s">
        <v>3</v>
      </c>
      <c r="F10" s="12" t="s">
        <v>39</v>
      </c>
      <c r="G10" s="12" t="s">
        <v>40</v>
      </c>
      <c r="H10" s="12" t="s">
        <v>41</v>
      </c>
      <c r="I10" s="12" t="s">
        <v>4</v>
      </c>
    </row>
    <row r="11" spans="1:9" s="7" customFormat="1" ht="15.75" customHeight="1" thickTop="1" x14ac:dyDescent="0.35">
      <c r="A11" s="6"/>
      <c r="B11" s="13" t="s">
        <v>5</v>
      </c>
      <c r="C11" s="14" t="s">
        <v>6</v>
      </c>
      <c r="D11" s="24"/>
      <c r="E11" s="35"/>
      <c r="F11" s="39">
        <f>SUM(F12:F12)</f>
        <v>0</v>
      </c>
      <c r="G11" s="39">
        <f>SUM(G12:G12)</f>
        <v>0</v>
      </c>
      <c r="H11" s="39">
        <f>SUM(H12:H12)</f>
        <v>10000</v>
      </c>
      <c r="I11" s="40">
        <f>SUM(I12)</f>
        <v>10000</v>
      </c>
    </row>
    <row r="12" spans="1:9" s="7" customFormat="1" ht="15" customHeight="1" outlineLevel="1" x14ac:dyDescent="0.35">
      <c r="A12" s="6"/>
      <c r="B12" s="15">
        <v>1</v>
      </c>
      <c r="C12" s="16" t="s">
        <v>7</v>
      </c>
      <c r="D12" s="30" t="s">
        <v>8</v>
      </c>
      <c r="E12" s="54">
        <v>1</v>
      </c>
      <c r="F12" s="41">
        <v>0</v>
      </c>
      <c r="G12" s="41">
        <v>0</v>
      </c>
      <c r="H12" s="42">
        <v>10000</v>
      </c>
      <c r="I12" s="43">
        <f>+Table1462[[#This Row],[Kiekis]]*(Table1462[[#This Row],[Medžiagos ir gaminiai, EUR be PVM (vieneto kaina)]]+Table1462[[#This Row],[Mašinų ir mechanizmų darbas, EUR be PVM (vieneto kaina)]]+Table1462[[#This Row],[Darbo užmokestis ir pridėtinės išlaidos, EUR be PVM (vieneto kaina)]])</f>
        <v>10000</v>
      </c>
    </row>
    <row r="13" spans="1:9" ht="15" customHeight="1" outlineLevel="1" x14ac:dyDescent="0.35">
      <c r="B13" s="17">
        <v>140010</v>
      </c>
      <c r="C13" s="18" t="s">
        <v>9</v>
      </c>
      <c r="D13" s="31"/>
      <c r="E13" s="36"/>
      <c r="F13" s="44">
        <f>SUM(F14:F15)</f>
        <v>0</v>
      </c>
      <c r="G13" s="44">
        <f>SUM(G14:G15)</f>
        <v>0</v>
      </c>
      <c r="H13" s="44">
        <f>SUM(H14:H15)</f>
        <v>0</v>
      </c>
      <c r="I13" s="45">
        <f>SUM(I14:I15)</f>
        <v>0</v>
      </c>
    </row>
    <row r="14" spans="1:9" ht="15" customHeight="1" outlineLevel="1" x14ac:dyDescent="0.35">
      <c r="B14" s="20">
        <v>140010</v>
      </c>
      <c r="C14" s="19" t="s">
        <v>10</v>
      </c>
      <c r="D14" s="30" t="s">
        <v>8</v>
      </c>
      <c r="E14" s="54">
        <v>0</v>
      </c>
      <c r="F14" s="41"/>
      <c r="G14" s="41"/>
      <c r="H14" s="42"/>
      <c r="I14" s="43">
        <f>+Table1462[[#This Row],[Kiekis]]*(Table1462[[#This Row],[Medžiagos ir gaminiai, EUR be PVM (vieneto kaina)]]+Table1462[[#This Row],[Mašinų ir mechanizmų darbas, EUR be PVM (vieneto kaina)]]+Table1462[[#This Row],[Darbo užmokestis ir pridėtinės išlaidos, EUR be PVM (vieneto kaina)]])</f>
        <v>0</v>
      </c>
    </row>
    <row r="15" spans="1:9" ht="15" customHeight="1" outlineLevel="1" x14ac:dyDescent="0.35">
      <c r="B15" s="20">
        <v>140010</v>
      </c>
      <c r="C15" s="19" t="s">
        <v>11</v>
      </c>
      <c r="D15" s="30" t="s">
        <v>8</v>
      </c>
      <c r="E15" s="54">
        <v>0</v>
      </c>
      <c r="F15" s="41"/>
      <c r="G15" s="41"/>
      <c r="H15" s="42"/>
      <c r="I15" s="43">
        <f>+Table1462[[#This Row],[Kiekis]]*(Table1462[[#This Row],[Medžiagos ir gaminiai, EUR be PVM (vieneto kaina)]]+Table1462[[#This Row],[Mašinų ir mechanizmų darbas, EUR be PVM (vieneto kaina)]]+Table1462[[#This Row],[Darbo užmokestis ir pridėtinės išlaidos, EUR be PVM (vieneto kaina)]])</f>
        <v>0</v>
      </c>
    </row>
    <row r="16" spans="1:9" ht="15" customHeight="1" outlineLevel="1" x14ac:dyDescent="0.35">
      <c r="B16" s="17">
        <v>140020</v>
      </c>
      <c r="C16" s="18" t="s">
        <v>12</v>
      </c>
      <c r="D16" s="31"/>
      <c r="E16" s="46"/>
      <c r="F16" s="44">
        <f>SUM(F17:F29)</f>
        <v>12000</v>
      </c>
      <c r="G16" s="44">
        <f t="shared" ref="G16:H16" si="0">SUM(G17:G29)</f>
        <v>13500</v>
      </c>
      <c r="H16" s="44">
        <f t="shared" si="0"/>
        <v>9000</v>
      </c>
      <c r="I16" s="45">
        <f>SUM(I17:I29)</f>
        <v>49500</v>
      </c>
    </row>
    <row r="17" spans="2:9" ht="15" customHeight="1" outlineLevel="1" x14ac:dyDescent="0.35">
      <c r="B17" s="20">
        <v>140020</v>
      </c>
      <c r="C17" s="19" t="s">
        <v>32</v>
      </c>
      <c r="D17" s="30" t="s">
        <v>8</v>
      </c>
      <c r="E17" s="54">
        <v>1</v>
      </c>
      <c r="F17" s="41">
        <v>0</v>
      </c>
      <c r="G17" s="41">
        <v>2000</v>
      </c>
      <c r="H17" s="42">
        <v>1000</v>
      </c>
      <c r="I17" s="43">
        <f>+Table1462[[#This Row],[Kiekis]]*(Table1462[[#This Row],[Medžiagos ir gaminiai, EUR be PVM (vieneto kaina)]]+Table1462[[#This Row],[Mašinų ir mechanizmų darbas, EUR be PVM (vieneto kaina)]]+Table1462[[#This Row],[Darbo užmokestis ir pridėtinės išlaidos, EUR be PVM (vieneto kaina)]])</f>
        <v>3000</v>
      </c>
    </row>
    <row r="18" spans="2:9" ht="15" customHeight="1" outlineLevel="1" x14ac:dyDescent="0.35">
      <c r="B18" s="20">
        <v>140020</v>
      </c>
      <c r="C18" s="19" t="s">
        <v>33</v>
      </c>
      <c r="D18" s="30" t="s">
        <v>8</v>
      </c>
      <c r="E18" s="54">
        <v>1</v>
      </c>
      <c r="F18" s="41">
        <v>0</v>
      </c>
      <c r="G18" s="41">
        <v>2000</v>
      </c>
      <c r="H18" s="42">
        <v>1000</v>
      </c>
      <c r="I18" s="43">
        <f>+Table1462[[#This Row],[Kiekis]]*(Table1462[[#This Row],[Medžiagos ir gaminiai, EUR be PVM (vieneto kaina)]]+Table1462[[#This Row],[Mašinų ir mechanizmų darbas, EUR be PVM (vieneto kaina)]]+Table1462[[#This Row],[Darbo užmokestis ir pridėtinės išlaidos, EUR be PVM (vieneto kaina)]])</f>
        <v>3000</v>
      </c>
    </row>
    <row r="19" spans="2:9" ht="15" customHeight="1" outlineLevel="1" x14ac:dyDescent="0.35">
      <c r="B19" s="20">
        <v>140020</v>
      </c>
      <c r="C19" s="19" t="s">
        <v>34</v>
      </c>
      <c r="D19" s="30" t="s">
        <v>8</v>
      </c>
      <c r="E19" s="54">
        <v>3</v>
      </c>
      <c r="F19" s="41">
        <v>0</v>
      </c>
      <c r="G19" s="41">
        <v>2000</v>
      </c>
      <c r="H19" s="42">
        <v>1000</v>
      </c>
      <c r="I19" s="43">
        <f>+Table1462[[#This Row],[Kiekis]]*(Table1462[[#This Row],[Medžiagos ir gaminiai, EUR be PVM (vieneto kaina)]]+Table1462[[#This Row],[Mašinų ir mechanizmų darbas, EUR be PVM (vieneto kaina)]]+Table1462[[#This Row],[Darbo užmokestis ir pridėtinės išlaidos, EUR be PVM (vieneto kaina)]])</f>
        <v>9000</v>
      </c>
    </row>
    <row r="20" spans="2:9" ht="15" customHeight="1" outlineLevel="1" x14ac:dyDescent="0.35">
      <c r="B20" s="20">
        <v>140020</v>
      </c>
      <c r="C20" s="19" t="s">
        <v>35</v>
      </c>
      <c r="D20" s="30" t="s">
        <v>8</v>
      </c>
      <c r="E20" s="54">
        <v>3</v>
      </c>
      <c r="F20" s="41">
        <v>0</v>
      </c>
      <c r="G20" s="41">
        <v>2000</v>
      </c>
      <c r="H20" s="42">
        <v>1000</v>
      </c>
      <c r="I20" s="43">
        <f>+Table1462[[#This Row],[Kiekis]]*(Table1462[[#This Row],[Medžiagos ir gaminiai, EUR be PVM (vieneto kaina)]]+Table1462[[#This Row],[Mašinų ir mechanizmų darbas, EUR be PVM (vieneto kaina)]]+Table1462[[#This Row],[Darbo užmokestis ir pridėtinės išlaidos, EUR be PVM (vieneto kaina)]])</f>
        <v>9000</v>
      </c>
    </row>
    <row r="21" spans="2:9" ht="15" customHeight="1" outlineLevel="1" x14ac:dyDescent="0.35">
      <c r="B21" s="20">
        <v>140020</v>
      </c>
      <c r="C21" s="19" t="s">
        <v>36</v>
      </c>
      <c r="D21" s="30" t="s">
        <v>13</v>
      </c>
      <c r="E21" s="55">
        <v>0</v>
      </c>
      <c r="F21" s="41"/>
      <c r="G21" s="41"/>
      <c r="H21" s="42"/>
      <c r="I21" s="43">
        <f>+Table1462[[#This Row],[Kiekis]]*(Table1462[[#This Row],[Medžiagos ir gaminiai, EUR be PVM (vieneto kaina)]]+Table1462[[#This Row],[Mašinų ir mechanizmų darbas, EUR be PVM (vieneto kaina)]]+Table1462[[#This Row],[Darbo užmokestis ir pridėtinės išlaidos, EUR be PVM (vieneto kaina)]])</f>
        <v>0</v>
      </c>
    </row>
    <row r="22" spans="2:9" ht="15" customHeight="1" outlineLevel="1" x14ac:dyDescent="0.35">
      <c r="B22" s="20">
        <v>140020</v>
      </c>
      <c r="C22" s="19" t="s">
        <v>14</v>
      </c>
      <c r="D22" s="30" t="s">
        <v>13</v>
      </c>
      <c r="E22" s="55">
        <v>0</v>
      </c>
      <c r="F22" s="41"/>
      <c r="G22" s="41"/>
      <c r="H22" s="42"/>
      <c r="I22" s="43">
        <f>+Table1462[[#This Row],[Kiekis]]*(Table1462[[#This Row],[Medžiagos ir gaminiai, EUR be PVM (vieneto kaina)]]+Table1462[[#This Row],[Mašinų ir mechanizmų darbas, EUR be PVM (vieneto kaina)]]+Table1462[[#This Row],[Darbo užmokestis ir pridėtinės išlaidos, EUR be PVM (vieneto kaina)]])</f>
        <v>0</v>
      </c>
    </row>
    <row r="23" spans="2:9" ht="15" customHeight="1" outlineLevel="1" x14ac:dyDescent="0.35">
      <c r="B23" s="62">
        <v>140020</v>
      </c>
      <c r="C23" s="60" t="s">
        <v>15</v>
      </c>
      <c r="D23" s="30" t="s">
        <v>8</v>
      </c>
      <c r="E23" s="54">
        <v>4</v>
      </c>
      <c r="F23" s="41">
        <v>0</v>
      </c>
      <c r="G23" s="41">
        <v>500</v>
      </c>
      <c r="H23" s="42">
        <v>500</v>
      </c>
      <c r="I23" s="43">
        <f>+Table1462[[#This Row],[Kiekis]]*(Table1462[[#This Row],[Medžiagos ir gaminiai, EUR be PVM (vieneto kaina)]]+Table1462[[#This Row],[Mašinų ir mechanizmų darbas, EUR be PVM (vieneto kaina)]]+Table1462[[#This Row],[Darbo užmokestis ir pridėtinės išlaidos, EUR be PVM (vieneto kaina)]])</f>
        <v>4000</v>
      </c>
    </row>
    <row r="24" spans="2:9" ht="15" customHeight="1" outlineLevel="1" x14ac:dyDescent="0.35">
      <c r="B24" s="61"/>
      <c r="C24" s="19" t="s">
        <v>37</v>
      </c>
      <c r="D24" s="30" t="s">
        <v>8</v>
      </c>
      <c r="E24" s="53">
        <v>1</v>
      </c>
      <c r="F24" s="47">
        <v>12000</v>
      </c>
      <c r="G24" s="41">
        <v>5000</v>
      </c>
      <c r="H24" s="42">
        <v>3000</v>
      </c>
      <c r="I24" s="43">
        <f>+Table1462[[#This Row],[Kiekis]]*(Table1462[[#This Row],[Medžiagos ir gaminiai, EUR be PVM (vieneto kaina)]]+Table1462[[#This Row],[Mašinų ir mechanizmų darbas, EUR be PVM (vieneto kaina)]]+Table1462[[#This Row],[Darbo užmokestis ir pridėtinės išlaidos, EUR be PVM (vieneto kaina)]])</f>
        <v>20000</v>
      </c>
    </row>
    <row r="25" spans="2:9" ht="15" customHeight="1" outlineLevel="1" x14ac:dyDescent="0.35">
      <c r="B25" s="51"/>
      <c r="C25" s="60" t="s">
        <v>16</v>
      </c>
      <c r="D25" s="30" t="s">
        <v>8</v>
      </c>
      <c r="E25" s="53">
        <v>1</v>
      </c>
      <c r="F25" s="47">
        <v>0</v>
      </c>
      <c r="G25" s="41">
        <v>0</v>
      </c>
      <c r="H25" s="42">
        <v>0</v>
      </c>
      <c r="I25" s="43">
        <f>+Table1462[[#This Row],[Kiekis]]*(Table1462[[#This Row],[Medžiagos ir gaminiai, EUR be PVM (vieneto kaina)]]+Table1462[[#This Row],[Mašinų ir mechanizmų darbas, EUR be PVM (vieneto kaina)]]+Table1462[[#This Row],[Darbo užmokestis ir pridėtinės išlaidos, EUR be PVM (vieneto kaina)]])</f>
        <v>0</v>
      </c>
    </row>
    <row r="26" spans="2:9" ht="15" customHeight="1" outlineLevel="1" x14ac:dyDescent="0.35">
      <c r="B26" s="51"/>
      <c r="C26" s="56" t="s">
        <v>17</v>
      </c>
      <c r="D26" s="30" t="s">
        <v>8</v>
      </c>
      <c r="E26" s="53">
        <v>1</v>
      </c>
      <c r="F26" s="47">
        <v>0</v>
      </c>
      <c r="G26" s="41">
        <v>0</v>
      </c>
      <c r="H26" s="42">
        <v>0</v>
      </c>
      <c r="I26" s="43">
        <f>+Table1462[[#This Row],[Kiekis]]*(Table1462[[#This Row],[Medžiagos ir gaminiai, EUR be PVM (vieneto kaina)]]+Table1462[[#This Row],[Mašinų ir mechanizmų darbas, EUR be PVM (vieneto kaina)]]+Table1462[[#This Row],[Darbo užmokestis ir pridėtinės išlaidos, EUR be PVM (vieneto kaina)]])</f>
        <v>0</v>
      </c>
    </row>
    <row r="27" spans="2:9" ht="15" customHeight="1" outlineLevel="1" x14ac:dyDescent="0.35">
      <c r="B27" s="51"/>
      <c r="C27" s="56" t="s">
        <v>22</v>
      </c>
      <c r="D27" s="30" t="s">
        <v>8</v>
      </c>
      <c r="E27" s="57">
        <v>1</v>
      </c>
      <c r="F27" s="52">
        <v>0</v>
      </c>
      <c r="G27" s="41">
        <v>0</v>
      </c>
      <c r="H27" s="42">
        <v>1500</v>
      </c>
      <c r="I27" s="43">
        <f>+Table1462[[#This Row],[Kiekis]]*(Table1462[[#This Row],[Medžiagos ir gaminiai, EUR be PVM (vieneto kaina)]]+Table1462[[#This Row],[Mašinų ir mechanizmų darbas, EUR be PVM (vieneto kaina)]]+Table1462[[#This Row],[Darbo užmokestis ir pridėtinės išlaidos, EUR be PVM (vieneto kaina)]])</f>
        <v>1500</v>
      </c>
    </row>
    <row r="28" spans="2:9" ht="15" customHeight="1" outlineLevel="1" x14ac:dyDescent="0.35">
      <c r="B28" s="51"/>
      <c r="C28" s="56" t="s">
        <v>31</v>
      </c>
      <c r="D28" s="58" t="s">
        <v>8</v>
      </c>
      <c r="E28" s="59">
        <v>1</v>
      </c>
      <c r="F28" s="52">
        <v>0</v>
      </c>
      <c r="G28" s="41">
        <v>0</v>
      </c>
      <c r="H28" s="42">
        <v>0</v>
      </c>
      <c r="I28" s="43">
        <f>+Table1462[[#This Row],[Kiekis]]*(Table1462[[#This Row],[Medžiagos ir gaminiai, EUR be PVM (vieneto kaina)]]+Table1462[[#This Row],[Mašinų ir mechanizmų darbas, EUR be PVM (vieneto kaina)]]+Table1462[[#This Row],[Darbo užmokestis ir pridėtinės išlaidos, EUR be PVM (vieneto kaina)]])</f>
        <v>0</v>
      </c>
    </row>
    <row r="29" spans="2:9" ht="15" customHeight="1" outlineLevel="1" x14ac:dyDescent="0.35">
      <c r="B29" s="51"/>
      <c r="C29" s="56"/>
      <c r="D29" s="58"/>
      <c r="E29" s="59"/>
      <c r="F29" s="52"/>
      <c r="G29" s="41"/>
      <c r="H29" s="42"/>
      <c r="I29" s="43">
        <f>+Table1462[[#This Row],[Kiekis]]*(Table1462[[#This Row],[Medžiagos ir gaminiai, EUR be PVM (vieneto kaina)]]+Table1462[[#This Row],[Mašinų ir mechanizmų darbas, EUR be PVM (vieneto kaina)]]+Table1462[[#This Row],[Darbo užmokestis ir pridėtinės išlaidos, EUR be PVM (vieneto kaina)]])</f>
        <v>0</v>
      </c>
    </row>
    <row r="30" spans="2:9" ht="15" thickBot="1" x14ac:dyDescent="0.4">
      <c r="B30" s="9"/>
      <c r="C30" s="9" t="s">
        <v>18</v>
      </c>
      <c r="D30" s="48"/>
      <c r="E30" s="49"/>
      <c r="F30" s="63"/>
      <c r="G30" s="63"/>
      <c r="H30" s="63"/>
      <c r="I30" s="50">
        <f>I11+I13+I16</f>
        <v>59500</v>
      </c>
    </row>
    <row r="31" spans="2:9" ht="15.5" thickTop="1" thickBot="1" x14ac:dyDescent="0.4">
      <c r="B31" s="9"/>
      <c r="C31" s="9" t="s">
        <v>19</v>
      </c>
      <c r="D31" s="28"/>
      <c r="E31" s="37"/>
      <c r="F31" s="64"/>
      <c r="G31" s="64"/>
      <c r="H31" s="64"/>
      <c r="I31" s="25">
        <f>+I30*0.21</f>
        <v>12495</v>
      </c>
    </row>
    <row r="32" spans="2:9" ht="15.5" thickTop="1" thickBot="1" x14ac:dyDescent="0.4">
      <c r="B32" s="9"/>
      <c r="C32" s="9" t="s">
        <v>20</v>
      </c>
      <c r="D32" s="29"/>
      <c r="E32" s="38"/>
      <c r="F32" s="65"/>
      <c r="G32" s="65"/>
      <c r="H32" s="65"/>
      <c r="I32" s="26">
        <f>+I30+I31</f>
        <v>71995</v>
      </c>
    </row>
    <row r="33" spans="2:9" customFormat="1" ht="90" customHeight="1" thickTop="1" x14ac:dyDescent="0.35">
      <c r="B33" s="66" t="s">
        <v>21</v>
      </c>
      <c r="C33" s="67"/>
      <c r="D33" s="67"/>
      <c r="E33" s="67"/>
      <c r="F33" s="67"/>
      <c r="G33" s="67"/>
      <c r="H33" s="67"/>
      <c r="I33" s="67"/>
    </row>
  </sheetData>
  <mergeCells count="6">
    <mergeCell ref="B33:I33"/>
    <mergeCell ref="B2:I2"/>
    <mergeCell ref="B3:I3"/>
    <mergeCell ref="B5:I5"/>
    <mergeCell ref="B6:I6"/>
    <mergeCell ref="B7:I7"/>
  </mergeCells>
  <phoneticPr fontId="16" type="noConversion"/>
  <pageMargins left="0.7" right="0.7" top="0.75" bottom="0.75" header="0.3" footer="0.3"/>
  <pageSetup paperSize="9" scale="60" orientation="landscape"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promptTitle="Mano vnt." xr:uid="{27249A89-0ED5-41EF-9D75-1F3EACDFF46E}">
          <x14:formula1>
            <xm:f>Pagalbinis!$A$3:$A$9</xm:f>
          </x14:formula1>
          <xm:sqref>D12 D14:D15 D17:D29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8E694-057C-42B6-A4F6-E76FF31A50AC}">
  <sheetPr codeName="Sheet3">
    <tabColor theme="0"/>
  </sheetPr>
  <dimension ref="A2:A18"/>
  <sheetViews>
    <sheetView workbookViewId="0">
      <selection activeCell="K22" sqref="K22"/>
    </sheetView>
  </sheetViews>
  <sheetFormatPr defaultRowHeight="14.5" x14ac:dyDescent="0.35"/>
  <cols>
    <col min="1" max="1" width="11" customWidth="1"/>
  </cols>
  <sheetData>
    <row r="2" spans="1:1" x14ac:dyDescent="0.35">
      <c r="A2" t="s">
        <v>23</v>
      </c>
    </row>
    <row r="3" spans="1:1" x14ac:dyDescent="0.35">
      <c r="A3" s="1" t="s">
        <v>24</v>
      </c>
    </row>
    <row r="4" spans="1:1" x14ac:dyDescent="0.35">
      <c r="A4" s="1" t="s">
        <v>25</v>
      </c>
    </row>
    <row r="5" spans="1:1" x14ac:dyDescent="0.35">
      <c r="A5" s="1" t="s">
        <v>8</v>
      </c>
    </row>
    <row r="6" spans="1:1" x14ac:dyDescent="0.35">
      <c r="A6" s="1" t="s">
        <v>26</v>
      </c>
    </row>
    <row r="7" spans="1:1" x14ac:dyDescent="0.35">
      <c r="A7" s="1" t="s">
        <v>27</v>
      </c>
    </row>
    <row r="8" spans="1:1" x14ac:dyDescent="0.35">
      <c r="A8" s="1" t="s">
        <v>28</v>
      </c>
    </row>
    <row r="9" spans="1:1" x14ac:dyDescent="0.35">
      <c r="A9" s="1" t="s">
        <v>13</v>
      </c>
    </row>
    <row r="10" spans="1:1" x14ac:dyDescent="0.35">
      <c r="A10" s="1" t="s">
        <v>29</v>
      </c>
    </row>
    <row r="11" spans="1:1" x14ac:dyDescent="0.35">
      <c r="A11" s="1" t="s">
        <v>30</v>
      </c>
    </row>
    <row r="12" spans="1:1" x14ac:dyDescent="0.35">
      <c r="A12" s="1"/>
    </row>
    <row r="13" spans="1:1" x14ac:dyDescent="0.35">
      <c r="A13" s="1"/>
    </row>
    <row r="14" spans="1:1" x14ac:dyDescent="0.35">
      <c r="A14" s="1"/>
    </row>
    <row r="15" spans="1:1" x14ac:dyDescent="0.35">
      <c r="A15" s="1"/>
    </row>
    <row r="16" spans="1:1" x14ac:dyDescent="0.35">
      <c r="A16" s="1"/>
    </row>
    <row r="17" spans="1:1" x14ac:dyDescent="0.35">
      <c r="A17" s="1"/>
    </row>
    <row r="18" spans="1:1" x14ac:dyDescent="0.35">
      <c r="A18" s="1"/>
    </row>
  </sheetData>
  <dataValidations disablePrompts="1" count="1">
    <dataValidation allowBlank="1" showInputMessage="1" showErrorMessage="1" promptTitle="Mano vnt." sqref="H12" xr:uid="{78C0F2F7-1C88-4073-A47A-86FC29E87C8A}"/>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B U D A A B Q S w M E F A A C A A g A d 0 d L W t r h m Y y l A A A A 9 w A A A B I A H A B D b 2 5 m a W c v U G F j a 2 F n Z S 5 4 b W w g o h g A K K A U A A A A A A A A A A A A A A A A A A A A A A A A A A A A h Y 8 x D o I w G I W v Q r r T F h g E 8 l M G V 0 h M N M a 1 K R U a o R h a L H d z 8 E h e Q Y y i b o 7 v e 9 / w 3 v 1 6 g 3 z q W u 8 i B 6 N 6 n a E A U + R J L f p K 6 T p D o z 3 6 M c o Z b L g 4 8 V p 6 s 6 x N O p k q Q 4 2 1 5 5 Q Q 5 x x 2 E e 6 H m o S U B u R Q F l v R y I 6 j j 6 z + y 7 7 S x n I t J G K w f 4 1 h I Q 6 i B A f x K s E U y E K h V P p r h P P g Z / s D Y T 2 2 d h w k a 6 1 f 7 I A s E c j 7 B H s A U E s D B B Q A A g A I A H d H S 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3 R 0 t a K I p H u A 4 A A A A R A A A A E w A c A E Z v c m 1 1 b G F z L 1 N l Y 3 R p b 2 4 x L m 0 g o h g A K K A U A A A A A A A A A A A A A A A A A A A A A A A A A A A A K 0 5 N L s n M z 1 M I h t C G 1 g B Q S w E C L Q A U A A I A C A B 3 R 0 t a 2 u G Z j K U A A A D 3 A A A A E g A A A A A A A A A A A A A A A A A A A A A A Q 2 9 u Z m l n L 1 B h Y 2 t h Z 2 U u e G 1 s U E s B A i 0 A F A A C A A g A d 0 d L W g / K 6 a u k A A A A 6 Q A A A B M A A A A A A A A A A A A A A A A A 8 Q A A A F t D b 2 5 0 Z W 5 0 X 1 R 5 c G V z X S 5 4 b W x Q S w E C L Q A U A A I A C A B 3 R 0 t 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U 3 r r 0 + E L l U + M U j y W P O k T h Q A A A A A C A A A A A A A D Z g A A w A A A A B A A A A C v u 3 C 9 H e 7 w i m 7 q I U U F 8 v Z t A A A A A A S A A A C g A A A A E A A A A L D g F Q V m 8 E e 9 0 5 m f v 2 B F u G t Q A A A A U A 1 Q 3 5 v X w f E 7 4 v T k B n g 8 L 4 h / 1 n Q f N G o A z Z e S m I 5 0 8 7 m a g j b R R P h 6 7 F + A g e n A W 0 1 D 9 p T 8 E m G 7 3 y 2 7 K 9 P v m E b B w 9 Y / t a m L U R w d f M i U J p Q 3 k + E U A A A A + l i s 0 d x G 0 c r f C L t I N W Z w N a / P 4 9 U = < / 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as" ma:contentTypeID="0x010100A9180D02356421438B9421886D604B80" ma:contentTypeVersion="4" ma:contentTypeDescription="Kurkite naują dokumentą." ma:contentTypeScope="" ma:versionID="72a33972aa2b8df67171105b5029a879">
  <xsd:schema xmlns:xsd="http://www.w3.org/2001/XMLSchema" xmlns:xs="http://www.w3.org/2001/XMLSchema" xmlns:p="http://schemas.microsoft.com/office/2006/metadata/properties" xmlns:ns2="292d86c2-7f0a-440e-920a-5423323c41f5" targetNamespace="http://schemas.microsoft.com/office/2006/metadata/properties" ma:root="true" ma:fieldsID="5d8bb923b1896cbbfc6ff07a674ab5dc" ns2:_="">
    <xsd:import namespace="292d86c2-7f0a-440e-920a-5423323c41f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2d86c2-7f0a-440e-920a-5423323c41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1DF27A1-A0B8-483B-9598-99A42B50DC61}">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EAF5F12-41D3-4153-B67D-4CB2B98D01AE}">
  <ds:schemaRefs>
    <ds:schemaRef ds:uri="http://schemas.microsoft.com/DataMashup"/>
  </ds:schemaRefs>
</ds:datastoreItem>
</file>

<file path=customXml/itemProps3.xml><?xml version="1.0" encoding="utf-8"?>
<ds:datastoreItem xmlns:ds="http://schemas.openxmlformats.org/officeDocument/2006/customXml" ds:itemID="{1CAC2A2C-45EA-43DA-8BB7-ECF77D2F0F20}">
  <ds:schemaRefs>
    <ds:schemaRef ds:uri="http://schemas.microsoft.com/sharepoint/v3/contenttype/forms"/>
  </ds:schemaRefs>
</ds:datastoreItem>
</file>

<file path=customXml/itemProps4.xml><?xml version="1.0" encoding="utf-8"?>
<ds:datastoreItem xmlns:ds="http://schemas.openxmlformats.org/officeDocument/2006/customXml" ds:itemID="{1C23E682-B33C-4BD5-94C5-29EABA5D12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2d86c2-7f0a-440e-920a-5423323c41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330 kV OL BITĖNAI-SOVIETSKAS I </vt:lpstr>
      <vt:lpstr>Pagalbinis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Raimundas Tamošiūnas</dc:creator>
  <cp:keywords/>
  <dc:description/>
  <cp:lastModifiedBy>Vidas Kumpiniauskas</cp:lastModifiedBy>
  <cp:revision/>
  <cp:lastPrinted>2025-08-20T04:48:47Z</cp:lastPrinted>
  <dcterms:created xsi:type="dcterms:W3CDTF">2017-01-02T13:37:49Z</dcterms:created>
  <dcterms:modified xsi:type="dcterms:W3CDTF">2025-08-20T05:57:51Z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0x010100A9180D02356421438B9421886D604B80</vt:lpwstr>
  </property>
  <property fmtid="{D5CDD505-2E9C-101B-9397-08002B2CF9AE}" pid="3" name="MSIP_Label_7058e6ed-1f62-4b3b-a413-1541f2aa482f_Enabled">
    <vt:lpwstr>true</vt:lpwstr>
  </property>
  <property fmtid="{D5CDD505-2E9C-101B-9397-08002B2CF9AE}" pid="4" name="MSIP_Label_7058e6ed-1f62-4b3b-a413-1541f2aa482f_SetDate">
    <vt:lpwstr>2025-01-30T13:00:01Z</vt:lpwstr>
  </property>
  <property fmtid="{D5CDD505-2E9C-101B-9397-08002B2CF9AE}" pid="5" name="MSIP_Label_7058e6ed-1f62-4b3b-a413-1541f2aa482f_Method">
    <vt:lpwstr>Privileged</vt:lpwstr>
  </property>
  <property fmtid="{D5CDD505-2E9C-101B-9397-08002B2CF9AE}" pid="6" name="MSIP_Label_7058e6ed-1f62-4b3b-a413-1541f2aa482f_Name">
    <vt:lpwstr>VIEŠA</vt:lpwstr>
  </property>
  <property fmtid="{D5CDD505-2E9C-101B-9397-08002B2CF9AE}" pid="7" name="MSIP_Label_7058e6ed-1f62-4b3b-a413-1541f2aa482f_SiteId">
    <vt:lpwstr>86bcf768-7bcf-4cd6-b041-b219988b7a9c</vt:lpwstr>
  </property>
  <property fmtid="{D5CDD505-2E9C-101B-9397-08002B2CF9AE}" pid="8" name="MSIP_Label_7058e6ed-1f62-4b3b-a413-1541f2aa482f_ActionId">
    <vt:lpwstr>7106252f-72b1-4980-ae29-3d76864a7fef</vt:lpwstr>
  </property>
  <property fmtid="{D5CDD505-2E9C-101B-9397-08002B2CF9AE}" pid="9" name="MSIP_Label_7058e6ed-1f62-4b3b-a413-1541f2aa482f_ContentBits">
    <vt:lpwstr>0</vt:lpwstr>
  </property>
</Properties>
</file>