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valakeviciute\Desktop\2024 10\!New folder\"/>
    </mc:Choice>
  </mc:AlternateContent>
  <xr:revisionPtr revIDLastSave="0" documentId="8_{F7D4D6EA-571A-4A6C-902F-C9A64256E2FF}" xr6:coauthVersionLast="47" xr6:coauthVersionMax="47" xr10:uidLastSave="{00000000-0000-0000-0000-000000000000}"/>
  <bookViews>
    <workbookView xWindow="390" yWindow="390" windowWidth="17850" windowHeight="12615"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5" i="1" l="1"/>
  <c r="F258" i="1"/>
  <c r="F264" i="1" s="1"/>
  <c r="F265" i="1" s="1"/>
  <c r="F266" i="1" s="1"/>
  <c r="G248" i="1"/>
  <c r="F240" i="1"/>
  <c r="F247" i="1" s="1"/>
  <c r="F248" i="1" s="1"/>
  <c r="F249" i="1" s="1"/>
  <c r="G229" i="1"/>
  <c r="F222" i="1"/>
  <c r="F210" i="1"/>
  <c r="G200" i="1"/>
  <c r="F196" i="1"/>
  <c r="F193" i="1"/>
  <c r="G182" i="1"/>
  <c r="F175" i="1"/>
  <c r="F169" i="1"/>
  <c r="G159" i="1"/>
  <c r="F152" i="1"/>
  <c r="F146" i="1"/>
  <c r="F140" i="1"/>
  <c r="F134" i="1"/>
  <c r="F128" i="1"/>
  <c r="F122" i="1"/>
  <c r="F116" i="1"/>
  <c r="F110" i="1"/>
  <c r="F104" i="1"/>
  <c r="G94" i="1"/>
  <c r="F84" i="1"/>
  <c r="F79" i="1"/>
  <c r="G69" i="1"/>
  <c r="F56" i="1"/>
  <c r="G68" i="1" s="1"/>
  <c r="G44" i="1"/>
  <c r="F37" i="1"/>
  <c r="F43" i="1" s="1"/>
  <c r="F44" i="1" s="1"/>
  <c r="F45" i="1" s="1"/>
  <c r="G21" i="1"/>
  <c r="F181" i="1" l="1"/>
  <c r="F182" i="1" s="1"/>
  <c r="F183" i="1" s="1"/>
  <c r="G264" i="1"/>
  <c r="G228" i="1"/>
  <c r="G199" i="1"/>
  <c r="G181" i="1"/>
  <c r="F158" i="1"/>
  <c r="F159" i="1" s="1"/>
  <c r="F160" i="1" s="1"/>
  <c r="G93" i="1"/>
  <c r="F68" i="1"/>
  <c r="F69" i="1" s="1"/>
  <c r="F70" i="1" s="1"/>
  <c r="G158" i="1"/>
  <c r="G43" i="1"/>
  <c r="F228" i="1"/>
  <c r="F229" i="1" s="1"/>
  <c r="F230" i="1" s="1"/>
  <c r="F93" i="1"/>
  <c r="F94" i="1" s="1"/>
  <c r="F95" i="1" s="1"/>
  <c r="F199" i="1"/>
  <c r="F200" i="1" s="1"/>
  <c r="F201" i="1" s="1"/>
  <c r="G247" i="1"/>
</calcChain>
</file>

<file path=xl/sharedStrings.xml><?xml version="1.0" encoding="utf-8"?>
<sst xmlns="http://schemas.openxmlformats.org/spreadsheetml/2006/main" count="657" uniqueCount="354">
  <si>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</si>
  <si>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</si>
  <si>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</si>
  <si>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</si>
  <si>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</si>
  <si>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</si>
  <si>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</si>
  <si>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</si>
  <si>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</si>
  <si>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</si>
  <si>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</si>
  <si>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</si>
  <si>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</si>
  <si>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</si>
  <si>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</si>
  <si>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</si>
  <si>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</si>
  <si>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</si>
  <si>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</si>
  <si>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</si>
  <si>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</si>
  <si>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</si>
  <si>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</si>
  <si>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</si>
  <si>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</si>
  <si>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</si>
  <si>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</si>
  <si>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INFUZINĖ SISTEMA CHEMOTERAPINIAMS VAISTAMS</t>
  </si>
  <si>
    <t>Tiekėjo pasiūlymas:</t>
  </si>
  <si>
    <t>Nr.</t>
  </si>
  <si>
    <t>Pavadinimas</t>
  </si>
  <si>
    <t>Preliminarus kiekis</t>
  </si>
  <si>
    <t>Mato vienetas</t>
  </si>
  <si>
    <t>Kaina be PVM, Eur</t>
  </si>
  <si>
    <t>Suma be PVM, Eur</t>
  </si>
  <si>
    <t>Gamintojas, modelis</t>
  </si>
  <si>
    <t>Siūlomo parametro reikšmė su nuoroda į konkretų pasiūlymo puslapį</t>
  </si>
  <si>
    <t>1.</t>
  </si>
  <si>
    <t>Infuzinė sistema chemoterapiniams vaistams</t>
  </si>
  <si>
    <t>1.1.</t>
  </si>
  <si>
    <t>vnt.</t>
  </si>
  <si>
    <t>B.Braun Melsungen AG, Vokietija. Intrapur inline</t>
  </si>
  <si>
    <t>1.1.1.</t>
  </si>
  <si>
    <t>Skirtas naudoti chemoterapiniams vaistams su infuziniu filtru 0,2 µm porų dydžiu, dideliu filtro plotu</t>
  </si>
  <si>
    <t>1.1.2.</t>
  </si>
  <si>
    <t xml:space="preserve"> Ergonomiškai suprojektuota 3 dalių lašinimo kamera, skirta patogiai ir saugiai valdyti</t>
  </si>
  <si>
    <t>Ergonomiškai suprojektuota 3 dalių lašinimo kamera, skirta patogiai ir saugiai valdyti</t>
  </si>
  <si>
    <t>1.1.3.</t>
  </si>
  <si>
    <t xml:space="preserve"> Išplėstinis tikslus ritininis spaustuvas</t>
  </si>
  <si>
    <t>Išplėstinis tikslus ritininis spaustuvas</t>
  </si>
  <si>
    <t>1.1.4.</t>
  </si>
  <si>
    <t>Be PVC medžiagos, pagaminta iš PUR arba lygiavertės medžiagos</t>
  </si>
  <si>
    <t xml:space="preserve">Be PVC medžiagos, pagaminta iš PUR </t>
  </si>
  <si>
    <t>1.1.5.</t>
  </si>
  <si>
    <t>Sistemos ilgis 150 ± 5 cm</t>
  </si>
  <si>
    <t>Sistemos ilgis 150 cm</t>
  </si>
  <si>
    <t>Suma be PVM</t>
  </si>
  <si>
    <t>Taikomas PVM dydis (%)</t>
  </si>
  <si>
    <t>PVM suma</t>
  </si>
  <si>
    <t>Suma su PVM</t>
  </si>
  <si>
    <t>Dalies biudžetas su PVM: 2100 Eur</t>
  </si>
  <si>
    <t>ADATOS</t>
  </si>
  <si>
    <t>Adatos</t>
  </si>
  <si>
    <t>Dalies biudžetas su PVM: 4200 Eur</t>
  </si>
  <si>
    <t>Supakuota po 1 vnt.</t>
  </si>
  <si>
    <t>Dalies biudžetas su PVM: 8400 Eur</t>
  </si>
  <si>
    <t>Sterilus</t>
  </si>
  <si>
    <t>Dalies biudžetas su PVM: 5250 Eur</t>
  </si>
  <si>
    <t>Sterili, vienkartinė</t>
  </si>
  <si>
    <t>31. DALIS</t>
  </si>
  <si>
    <t>SAUGIOS ADATOS</t>
  </si>
  <si>
    <t>31.</t>
  </si>
  <si>
    <t>Saugios adatos</t>
  </si>
  <si>
    <t>31.1.</t>
  </si>
  <si>
    <t>B.braun Melsungen AG, Mini spike 2 Chemo</t>
  </si>
  <si>
    <t>31.1.1.</t>
  </si>
  <si>
    <t>Skirta daugkartiniam saugiam citostatikų pritraukimui į švirkštą</t>
  </si>
  <si>
    <t>31.1.2.</t>
  </si>
  <si>
    <t>Sterilus, 0,2 mikronų aerozolinis filtras (filtro plotas ne mažesnis kaip 2 cm²)</t>
  </si>
  <si>
    <t>Sterilus, 0,2 mikronų aerozolinis filtras, filtro plotas ne mažesnis kaip 2,2 cm²</t>
  </si>
  <si>
    <t>31.1.3.</t>
  </si>
  <si>
    <t>5 mikronų dalelių filtras, integruotas vožtuvas su dezinfekuojama plokščia membrana</t>
  </si>
  <si>
    <t>31.1.4.</t>
  </si>
  <si>
    <t>be latekso (būtinas ženklinimas ant blister pakuotės)</t>
  </si>
  <si>
    <t>be latekso (yra ženklinimas ant blister pakuotės)</t>
  </si>
  <si>
    <t>31.1.5.</t>
  </si>
  <si>
    <t>be PVC (būtinas ženklinimas ant blister pakuotės)</t>
  </si>
  <si>
    <t>be PVC (yra ženklinimas ant blister pakuotės)</t>
  </si>
  <si>
    <t>31.1.6.</t>
  </si>
  <si>
    <t>be DEHP (būtinas ženklinimas ant blister pakuotės)</t>
  </si>
  <si>
    <t>be DEHP (yra ženklinimas ant blister pakuotės)</t>
  </si>
  <si>
    <t>31.1.7.</t>
  </si>
  <si>
    <t>Adatkočio ilgis 20 ± 2 mm</t>
  </si>
  <si>
    <t>Adatkočio ilgis 20 mm</t>
  </si>
  <si>
    <t>31.1.8.</t>
  </si>
  <si>
    <t>Diametras 4 mm</t>
  </si>
  <si>
    <t>31.1.9.</t>
  </si>
  <si>
    <t>Bendras protektoriaus  ilgis 60 ± 2 mm</t>
  </si>
  <si>
    <t>Bendras protektoriaus  ilgis 60 mm</t>
  </si>
  <si>
    <t>31.1.10.</t>
  </si>
  <si>
    <t>Galima naudoti apvertus</t>
  </si>
  <si>
    <t>31.1.11.</t>
  </si>
  <si>
    <t>Data matrix ar lygiavertis kodas ant blister pakuotės</t>
  </si>
  <si>
    <t>Data matrix kodas ant blister pakuotės</t>
  </si>
  <si>
    <t>32. DALIS</t>
  </si>
  <si>
    <t>32.</t>
  </si>
  <si>
    <t>32.1.</t>
  </si>
  <si>
    <t>Adatos PORT kateterio punkcijai</t>
  </si>
  <si>
    <t>B.Braun Melsungen AG, Surecan needles</t>
  </si>
  <si>
    <t>32.1.1.</t>
  </si>
  <si>
    <t>Adata, skirta Port kateterio silikoninės membranos vienkartinei punkcijai ir injekcijai/aspiracijai</t>
  </si>
  <si>
    <t>32.1.2.</t>
  </si>
  <si>
    <t>32.1.3.</t>
  </si>
  <si>
    <t>Skirta vienkartinei injekcijai/aspiracijai/infuzijai</t>
  </si>
  <si>
    <t>32.1.4.</t>
  </si>
  <si>
    <t>Atlaiko slėgį iki 325 psi (22,4 barų)</t>
  </si>
  <si>
    <t>32.2.</t>
  </si>
  <si>
    <t>Adatos PORT kateterio ilgalaikei infuzijai</t>
  </si>
  <si>
    <t>32.2.1.</t>
  </si>
  <si>
    <t>Adata, skirta Port kateterio silikoninės membranos punkcijai ir ilgalaikėms infuzijoms</t>
  </si>
  <si>
    <t>32.2.2.</t>
  </si>
  <si>
    <t>32.2.3.</t>
  </si>
  <si>
    <t>Tinka ilgalaikėms (iki 7 parų) infuzijoms</t>
  </si>
  <si>
    <t>32.2.4.</t>
  </si>
  <si>
    <t>32.2.5.</t>
  </si>
  <si>
    <t>Su sparneliais, 200mm prailginimo linija ir spaustuku</t>
  </si>
  <si>
    <t>32.2.6.</t>
  </si>
  <si>
    <t>Be PVC DEHP</t>
  </si>
  <si>
    <t>32.2.7.</t>
  </si>
  <si>
    <t>Skersmuo 19-20-22-24G</t>
  </si>
  <si>
    <t>32.2.8.</t>
  </si>
  <si>
    <t>Ilgis 12-15-20-25-30 mm</t>
  </si>
  <si>
    <t>Sterilus, vienkartinis</t>
  </si>
  <si>
    <t>34. DALIS</t>
  </si>
  <si>
    <t>SPINALINĖS ADATOS</t>
  </si>
  <si>
    <t>34.</t>
  </si>
  <si>
    <t>Spinalinės adatos</t>
  </si>
  <si>
    <t>34.1.</t>
  </si>
  <si>
    <t>Spinalinės  adatos 18G x 88-90 mm</t>
  </si>
  <si>
    <t>B.Braun Melsungen AG, Spinocan</t>
  </si>
  <si>
    <t>34.1.1.</t>
  </si>
  <si>
    <t>Sterilios, vienkartinės</t>
  </si>
  <si>
    <t>34.1.2.</t>
  </si>
  <si>
    <t>Skaidria elipsės formos jungtimi su smaigalio nuopjovos žymekliu</t>
  </si>
  <si>
    <t>34.1.3.</t>
  </si>
  <si>
    <t>Prizmės formos likvoro indikatorius, gerai matomas visose adatos jungties plokštumose</t>
  </si>
  <si>
    <t>34.1.4.</t>
  </si>
  <si>
    <t>Quincke (pjaunantis) ir pieštukinio (bukas) tipo galais, plonasienės, geresniam skysčio tekėjimui</t>
  </si>
  <si>
    <t>Quincke (pjaunantis) tipo galu, plonasienės, geresniam skysčio tekėjimui</t>
  </si>
  <si>
    <t>34.1.5.</t>
  </si>
  <si>
    <t>34.2.</t>
  </si>
  <si>
    <t>Spinalinės adatos 20G x 75-90 mm</t>
  </si>
  <si>
    <t>34.2.1.</t>
  </si>
  <si>
    <t>34.2.2.</t>
  </si>
  <si>
    <t>34.2.3.</t>
  </si>
  <si>
    <t>34.2.4.</t>
  </si>
  <si>
    <t>34.2.5.</t>
  </si>
  <si>
    <t>34.3.</t>
  </si>
  <si>
    <t>Spinalinės adatos 22G x 88 - 90 mm</t>
  </si>
  <si>
    <t>34.3.1.</t>
  </si>
  <si>
    <t>34.3.2.</t>
  </si>
  <si>
    <t>34.3.3.</t>
  </si>
  <si>
    <t>34.3.4.</t>
  </si>
  <si>
    <t>34.3.5.</t>
  </si>
  <si>
    <t>34.4.</t>
  </si>
  <si>
    <t>Spinalinės adatos 25G x 88 - 90 mm</t>
  </si>
  <si>
    <t>34.4.1.</t>
  </si>
  <si>
    <t>34.4.2.</t>
  </si>
  <si>
    <t>34.4.3.</t>
  </si>
  <si>
    <t>34.4.4.</t>
  </si>
  <si>
    <t>34.4.5.</t>
  </si>
  <si>
    <t>34.5.</t>
  </si>
  <si>
    <t>Spinalinės adatos 22G x 40-50 mm</t>
  </si>
  <si>
    <t>34.5.1.</t>
  </si>
  <si>
    <t>34.5.2.</t>
  </si>
  <si>
    <t>34.5.3.</t>
  </si>
  <si>
    <t>34.5.4.</t>
  </si>
  <si>
    <t>34.5.5.</t>
  </si>
  <si>
    <t>34.6.</t>
  </si>
  <si>
    <t xml:space="preserve">Spinalinės adatos 26G x 88- 90 mm </t>
  </si>
  <si>
    <t>34.6.1.</t>
  </si>
  <si>
    <t>34.6.2.</t>
  </si>
  <si>
    <t>34.6.3.</t>
  </si>
  <si>
    <t>34.6.4.</t>
  </si>
  <si>
    <t>34.6.5.</t>
  </si>
  <si>
    <t>34.7.</t>
  </si>
  <si>
    <t>Spinalinės adatos 27G x 88-90mm</t>
  </si>
  <si>
    <t>34.7.1.</t>
  </si>
  <si>
    <t>34.7.2.</t>
  </si>
  <si>
    <t>34.7.3.</t>
  </si>
  <si>
    <t>34.7.4.</t>
  </si>
  <si>
    <t>34.7.5.</t>
  </si>
  <si>
    <t>34.8.</t>
  </si>
  <si>
    <t>Spinalinė adata pieštuko tipo smaigaliu 25 G x 88-90 mm</t>
  </si>
  <si>
    <t>B.Braun Melsungen AG, Pencan</t>
  </si>
  <si>
    <t>34.8.1.</t>
  </si>
  <si>
    <t>34.8.2.</t>
  </si>
  <si>
    <t>34.8.3.</t>
  </si>
  <si>
    <t>34.8.4.</t>
  </si>
  <si>
    <t>Pieštukinio (bukas) tipo galu, plonasienės, geresniam skysčio tekėjimui</t>
  </si>
  <si>
    <t>34.8.5.</t>
  </si>
  <si>
    <t>34.9.</t>
  </si>
  <si>
    <t>Spinalinė adata pieštuko tipo smaigaliu 27 G x 88-90 mm</t>
  </si>
  <si>
    <t>34.9.1.</t>
  </si>
  <si>
    <t>34.9.2.</t>
  </si>
  <si>
    <t>34.9.3.</t>
  </si>
  <si>
    <t>34.9.4.</t>
  </si>
  <si>
    <t>Pieštukinio tipo galu, plonasienės, geresniam skysčio tekėjimui</t>
  </si>
  <si>
    <t>34.9.5.</t>
  </si>
  <si>
    <t>Dalies biudžetas su PVM: 21000 Eur</t>
  </si>
  <si>
    <t>35. DALIS</t>
  </si>
  <si>
    <t>35.</t>
  </si>
  <si>
    <t>35.1.</t>
  </si>
  <si>
    <t>Spinalinės adatos 26G x 120-130 mm</t>
  </si>
  <si>
    <t>35.1.1.</t>
  </si>
  <si>
    <t>35.1.2.</t>
  </si>
  <si>
    <t>35.1.3.</t>
  </si>
  <si>
    <t>35.1.4.</t>
  </si>
  <si>
    <t>35.1.5.</t>
  </si>
  <si>
    <t>35.2.</t>
  </si>
  <si>
    <t>Spinalinės adatos 27G x 120-130 mm</t>
  </si>
  <si>
    <t>35.2.1.</t>
  </si>
  <si>
    <t>35.2.2.</t>
  </si>
  <si>
    <t>35.2.3.</t>
  </si>
  <si>
    <t>35.2.4.</t>
  </si>
  <si>
    <t>35.2.5.</t>
  </si>
  <si>
    <t>Dalies biudžetas su PVM: 1680 Eur</t>
  </si>
  <si>
    <t>37. DALIS</t>
  </si>
  <si>
    <t>SPINALINĖS ADATOS NUKREIPĖJAI (INTRODIUSERIAI)</t>
  </si>
  <si>
    <t>37.</t>
  </si>
  <si>
    <t>Spinalinės adatos nukreipėjai (introdiuseriai)</t>
  </si>
  <si>
    <t>37.1.</t>
  </si>
  <si>
    <t>Spinalinės adatos nukreipėjas (introdiuseris), 20 Gx35 mm</t>
  </si>
  <si>
    <t>B.Braun Melsungen AG, Introduser needle</t>
  </si>
  <si>
    <t>37.1.1.</t>
  </si>
  <si>
    <t>37.1.2.</t>
  </si>
  <si>
    <t>Apvalia jungtimi, skirtas 25-26 G dydžio spinalinėms adatoms įvesti</t>
  </si>
  <si>
    <t>37.2.</t>
  </si>
  <si>
    <t>Spinalinės adatos nukreipėjas (introdiuseris), 22 Gx35 mm</t>
  </si>
  <si>
    <t>37.2.1.</t>
  </si>
  <si>
    <t>37.2.2.</t>
  </si>
  <si>
    <t>Apvalia jungtimi, skirtas 27-29 G dydžio spinalinėms adatoms įvesti</t>
  </si>
  <si>
    <t>Dalies biudžetas su PVM: 3255 Eur</t>
  </si>
  <si>
    <t>38. DALIS</t>
  </si>
  <si>
    <t>RINKINIAI INVAZINIAM KRAUJO SPAUDIMUI MATUOTI IR ARTERIJOS PUNKCIJAI</t>
  </si>
  <si>
    <t>38.</t>
  </si>
  <si>
    <t>Rinkiniai invaziniam kraujo spaudimui matuoti ir arterijos punkcijai</t>
  </si>
  <si>
    <t>38.1.</t>
  </si>
  <si>
    <t>Rinkinys invaziniam kraujo spaudimui matuoti</t>
  </si>
  <si>
    <t>B.Braun Melsungen AG, Combitrans</t>
  </si>
  <si>
    <t>38.1.1.</t>
  </si>
  <si>
    <t>Vienkartinė sistema</t>
  </si>
  <si>
    <t>38.1.2.</t>
  </si>
  <si>
    <t>Sistemos komplektacija:</t>
  </si>
  <si>
    <t>38.1.3.</t>
  </si>
  <si>
    <t>infuzinė sistema</t>
  </si>
  <si>
    <t>38.1.4.</t>
  </si>
  <si>
    <t>2 dalių lašų kamera</t>
  </si>
  <si>
    <t>38.1.5.</t>
  </si>
  <si>
    <t>sistema be DEHP</t>
  </si>
  <si>
    <t>38.1.6.</t>
  </si>
  <si>
    <t>su lašų reguliatoriumi - 1 vnt.</t>
  </si>
  <si>
    <t>38.1.7.</t>
  </si>
  <si>
    <t>praplovimo sistema, 3 ml/h at 300 mmHg - 1 vnt.</t>
  </si>
  <si>
    <t>38.1.8.</t>
  </si>
  <si>
    <t>trijų krypčių kranelis - 3 vnt.</t>
  </si>
  <si>
    <t>38.1.9.</t>
  </si>
  <si>
    <t>aukšto slėgio prailginimo linija 125 cm, ø 1.5 x ø 2.7 mm - 1 vnt.</t>
  </si>
  <si>
    <t>38.1.10.</t>
  </si>
  <si>
    <t>gaubtelis, skirtas SensoNor 840 davikliui arba pateikti panaudai* reikalingą prietaisą pagal perkančiosios organizacijos poreikį, bet ne mažiau 17 vnt. - 1 vnt.</t>
  </si>
  <si>
    <t>38.1.11.</t>
  </si>
  <si>
    <t>aukšto slėgio prailginimo linija 20 cm, ø 1.5 x ø 2.7 mm - 1 vnt.</t>
  </si>
  <si>
    <t>38.2.</t>
  </si>
  <si>
    <t>Rinkinys arterijos punkcijai (skirtas prijungti invazinio kraujo spaudimo matavimui)</t>
  </si>
  <si>
    <t>B.Braun Melsungen AG, Arteriofix</t>
  </si>
  <si>
    <t>38.2.1.</t>
  </si>
  <si>
    <t>38.2.2.</t>
  </si>
  <si>
    <t>Rinkinio sudėtis:</t>
  </si>
  <si>
    <t>38.2.3.</t>
  </si>
  <si>
    <t>metalinė kaniulė arterijos punkcijai 20G x 50 mm, Luer Lock jungtimi</t>
  </si>
  <si>
    <t>38.2.4.</t>
  </si>
  <si>
    <t>styga (pravedėjas), skirtas arterinio kateterio įvedimui pagal Seldingerio metodiką, 0,025" x 25 cm</t>
  </si>
  <si>
    <t>38.2.5.</t>
  </si>
  <si>
    <t>arterinis kateteris antitrombogeniniu padengimu, su tvirtinimo sparneliais, 80mm/160mm ilgio, Luer Lock jungtimi ir vožtuvu</t>
  </si>
  <si>
    <t>Dalies biudžetas su PVM: 25200 Eur</t>
  </si>
  <si>
    <t>41. DALIS</t>
  </si>
  <si>
    <t>RINKINYS PLEUROS DRENAŽUI</t>
  </si>
  <si>
    <t>41.</t>
  </si>
  <si>
    <t>Rinkinys pleuros drenažui</t>
  </si>
  <si>
    <t>41.1.</t>
  </si>
  <si>
    <t>B.Braun Melsungen AG, Pleuracan</t>
  </si>
  <si>
    <t>41.1.1.</t>
  </si>
  <si>
    <t>Vienoje sterilioje pakuotėje:</t>
  </si>
  <si>
    <t>41.1.2.</t>
  </si>
  <si>
    <t>punkcinė adata 3.35 x 78 mm</t>
  </si>
  <si>
    <t>41.1.3.</t>
  </si>
  <si>
    <t>surinkimo maišelis 2 l su 90 cm vamzdeliu</t>
  </si>
  <si>
    <t>41.1.4.</t>
  </si>
  <si>
    <t>švirkštas 60 ml</t>
  </si>
  <si>
    <t>41.1.5.</t>
  </si>
  <si>
    <t>trijų krypčių kranelis su 10 cm prailginimo linija</t>
  </si>
  <si>
    <t>41.1.6.</t>
  </si>
  <si>
    <t>kateteris: 2.7 x 450 mm, poliuretaninis, rentgenokontrastinis su apsauginiu apvalkalu</t>
  </si>
  <si>
    <t>42. DALIS</t>
  </si>
  <si>
    <t>RINKINYS PLEUROS PUNKCIJAI</t>
  </si>
  <si>
    <t>42.</t>
  </si>
  <si>
    <t>Rinkinys pleuros punkcijai</t>
  </si>
  <si>
    <t>42.1.</t>
  </si>
  <si>
    <t>B.Braun Melsungen AG, Pleurofix</t>
  </si>
  <si>
    <t>42.1.1.</t>
  </si>
  <si>
    <t>42.1.2.</t>
  </si>
  <si>
    <t>punkcinė adata 1,8 x 80 mm</t>
  </si>
  <si>
    <t>42.1.3.</t>
  </si>
  <si>
    <t>2 l surinkimo maišelis su luer lock jungtimi ir 90 cm prailginimo linija</t>
  </si>
  <si>
    <t>42.1.4.</t>
  </si>
  <si>
    <t>švirkštas 60 ± 10 ml</t>
  </si>
  <si>
    <t>42.1.5.</t>
  </si>
  <si>
    <t>trijų krypčių kranelis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</si>
  <si>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</si>
  <si>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</si>
  <si>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</si>
  <si>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</si>
  <si>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</si>
  <si>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</si>
  <si>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</si>
  <si>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</si>
  <si>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</si>
  <si>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</si>
  <si>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</si>
  <si>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</si>
  <si>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</si>
  <si>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</si>
  <si>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</si>
  <si>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</si>
  <si>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</si>
  <si>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</si>
  <si>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</si>
  <si>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</si>
  <si>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12577-1 2024-04-26 08:52:23</t>
  </si>
  <si>
    <t>UAB B.Braun Medical</t>
  </si>
  <si>
    <t>Kodas 111551739</t>
  </si>
  <si>
    <t>Viršuliškių skg.34-1, LT-05132 Vilnius</t>
  </si>
  <si>
    <t xml:space="preserve"> PVM mok.k LT115517314, </t>
  </si>
  <si>
    <t>Atsiskaitomoji sąskaita LT617044060001097040, AB “SEB bankas”, kodas 70440</t>
  </si>
  <si>
    <t>Direktorius Kęstutis Liauba</t>
  </si>
  <si>
    <t>Vilnius</t>
  </si>
  <si>
    <t>ne</t>
  </si>
  <si>
    <t>Katalogai</t>
  </si>
  <si>
    <t>taip</t>
  </si>
  <si>
    <t>EC sertifikatai</t>
  </si>
  <si>
    <t>Patvirtinimas</t>
  </si>
  <si>
    <t>Direktoriaus įgaliojimas</t>
  </si>
  <si>
    <t>biuro administratorė</t>
  </si>
  <si>
    <t>Vaida Vereniūtė -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</si>
</sst>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23" xfId="0" applyFont="1" applyFill="1" applyBorder="1" applyAlignment="1">
      <alignment vertical="top"/>
    </xf>
    <xf numFmtId="0" fontId="1" fillId="5" borderId="1" xfId="0" applyFont="1" applyFill="1" applyBorder="1" applyProtection="1">
      <protection locked="0"/>
    </xf>
    <xf numFmtId="0" fontId="1" fillId="5" borderId="0" xfId="0" applyFont="1" applyFill="1" applyProtection="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66"/>
  <sheetViews>
    <sheetView tabSelected="1" topLeftCell="A10" zoomScale="80" zoomScaleNormal="80" workbookViewId="0">
      <selection activeCell="C20" sqref="C20: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45420</v>
      </c>
    </row>
    <row r="9" spans="1:6" x14ac:dyDescent="0.25">
      <c r="A9" s="4" t="s">
        <v>5</v>
      </c>
      <c r="B9" s="23"/>
    </row>
    <row r="10" spans="1:6" x14ac:dyDescent="0.25">
      <c r="A10" s="4" t="s">
        <v>6</v>
      </c>
      <c r="B10" s="23" t="s">
        <v>345</v>
      </c>
    </row>
    <row r="12" spans="1:6" ht="15.75" x14ac:dyDescent="0.25">
      <c r="A12" s="35" t="s">
        <v>7</v>
      </c>
      <c r="B12" s="36"/>
      <c r="C12" s="29" t="s">
        <v>339</v>
      </c>
      <c r="D12" s="30"/>
      <c r="E12" s="30"/>
      <c r="F12" s="31"/>
    </row>
    <row r="13" spans="1:6" ht="15.95" customHeight="1" x14ac:dyDescent="0.25">
      <c r="A13" s="40" t="s">
        <v>8</v>
      </c>
      <c r="B13" s="33"/>
      <c r="C13" s="29" t="s">
        <v>340</v>
      </c>
      <c r="D13" s="30"/>
      <c r="E13" s="30"/>
      <c r="F13" s="31"/>
    </row>
    <row r="14" spans="1:6" ht="15.95" customHeight="1" x14ac:dyDescent="0.25">
      <c r="A14" s="40" t="s">
        <v>9</v>
      </c>
      <c r="B14" s="33"/>
      <c r="C14" s="29" t="s">
        <v>341</v>
      </c>
      <c r="D14" s="30"/>
      <c r="E14" s="30"/>
      <c r="F14" s="31"/>
    </row>
    <row r="15" spans="1:6" ht="15.95" customHeight="1" x14ac:dyDescent="0.25">
      <c r="A15" s="35" t="s">
        <v>10</v>
      </c>
      <c r="B15" s="36"/>
      <c r="C15" s="29" t="s">
        <v>342</v>
      </c>
      <c r="D15" s="30"/>
      <c r="E15" s="30"/>
      <c r="F15" s="31"/>
    </row>
    <row r="16" spans="1:6" ht="63" customHeight="1" x14ac:dyDescent="0.25">
      <c r="A16" s="32" t="s">
        <v>11</v>
      </c>
      <c r="B16" s="33"/>
      <c r="C16" s="29" t="s">
        <v>343</v>
      </c>
      <c r="D16" s="30"/>
      <c r="E16" s="30"/>
      <c r="F16" s="31"/>
    </row>
    <row r="17" spans="1:7" ht="15.95" customHeight="1" x14ac:dyDescent="0.25">
      <c r="A17" s="35" t="s">
        <v>12</v>
      </c>
      <c r="B17" s="36"/>
      <c r="C17" s="29"/>
      <c r="D17" s="30"/>
      <c r="E17" s="30"/>
      <c r="F17" s="31"/>
    </row>
    <row r="18" spans="1:7" ht="15.95" customHeight="1" x14ac:dyDescent="0.25">
      <c r="A18" s="35" t="s">
        <v>13</v>
      </c>
      <c r="B18" s="36"/>
      <c r="C18" s="29"/>
      <c r="D18" s="30"/>
      <c r="E18" s="30"/>
      <c r="F18" s="31"/>
    </row>
    <row r="19" spans="1:7" ht="48" customHeight="1" x14ac:dyDescent="0.25">
      <c r="A19" s="35" t="s">
        <v>14</v>
      </c>
      <c r="B19" s="36"/>
      <c r="C19" s="29" t="s">
        <v>344</v>
      </c>
      <c r="D19" s="30"/>
      <c r="E19" s="30"/>
      <c r="F19" s="31"/>
    </row>
    <row r="20" spans="1:7" ht="54.95" customHeight="1" x14ac:dyDescent="0.25">
      <c r="A20" s="35" t="s">
        <v>15</v>
      </c>
      <c r="B20" s="36"/>
      <c r="C20" s="29"/>
      <c r="D20" s="30"/>
      <c r="E20" s="30"/>
      <c r="F20" s="31"/>
    </row>
    <row r="21" spans="1:7" ht="71.099999999999994" customHeight="1" x14ac:dyDescent="0.25">
      <c r="A21" s="37" t="s">
        <v>16</v>
      </c>
      <c r="B21" s="38"/>
      <c r="C21" s="41"/>
      <c r="D21" s="42"/>
      <c r="E21" s="42"/>
      <c r="F21" s="42"/>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9" t="s">
        <v>22</v>
      </c>
      <c r="B28" s="28"/>
      <c r="C28" s="28"/>
      <c r="D28" s="28"/>
      <c r="E28" s="28"/>
      <c r="F28" s="28"/>
    </row>
    <row r="29" spans="1:7" x14ac:dyDescent="0.25">
      <c r="A29" s="28" t="s">
        <v>23</v>
      </c>
      <c r="B29" s="28"/>
      <c r="C29" s="28"/>
      <c r="D29" s="28"/>
      <c r="E29" s="28"/>
      <c r="F29" s="28"/>
    </row>
    <row r="30" spans="1:7" x14ac:dyDescent="0.25">
      <c r="A30" s="13" t="s">
        <v>24</v>
      </c>
      <c r="D30" s="24"/>
    </row>
    <row r="31" spans="1:7" x14ac:dyDescent="0.25">
      <c r="A31" s="13" t="s">
        <v>25</v>
      </c>
    </row>
    <row r="32" spans="1:7" x14ac:dyDescent="0.25">
      <c r="A32" s="12" t="s">
        <v>26</v>
      </c>
      <c r="B32" s="12" t="s">
        <v>27</v>
      </c>
    </row>
    <row r="34" spans="1:8" x14ac:dyDescent="0.25">
      <c r="A34" s="12" t="s">
        <v>28</v>
      </c>
    </row>
    <row r="35" spans="1:8" ht="45" x14ac:dyDescent="0.25">
      <c r="A35" s="14" t="s">
        <v>29</v>
      </c>
      <c r="B35" s="14" t="s">
        <v>30</v>
      </c>
      <c r="C35" s="14" t="s">
        <v>31</v>
      </c>
      <c r="D35" s="14" t="s">
        <v>32</v>
      </c>
      <c r="E35" s="14" t="s">
        <v>33</v>
      </c>
      <c r="F35" s="14" t="s">
        <v>34</v>
      </c>
      <c r="G35" s="14" t="s">
        <v>35</v>
      </c>
      <c r="H35" s="20" t="s">
        <v>36</v>
      </c>
    </row>
    <row r="36" spans="1:8" x14ac:dyDescent="0.25">
      <c r="A36" s="14" t="s">
        <v>37</v>
      </c>
      <c r="B36" s="14" t="s">
        <v>38</v>
      </c>
      <c r="C36" s="15"/>
      <c r="D36" s="15"/>
      <c r="E36" s="15"/>
      <c r="F36" s="15"/>
      <c r="G36" s="15"/>
      <c r="H36" s="15"/>
    </row>
    <row r="37" spans="1:8" x14ac:dyDescent="0.25">
      <c r="A37" s="15" t="s">
        <v>39</v>
      </c>
      <c r="B37" s="15" t="s">
        <v>38</v>
      </c>
      <c r="C37" s="15">
        <v>300</v>
      </c>
      <c r="D37" s="15" t="s">
        <v>40</v>
      </c>
      <c r="E37" s="16">
        <v>5.25</v>
      </c>
      <c r="F37" s="15">
        <f>IF(ISBLANK(E37),"", PRODUCT(C37,E37))</f>
        <v>1575</v>
      </c>
      <c r="G37" s="16" t="s">
        <v>41</v>
      </c>
      <c r="H37" s="15"/>
    </row>
    <row r="38" spans="1:8" x14ac:dyDescent="0.25">
      <c r="A38" s="15" t="s">
        <v>42</v>
      </c>
      <c r="B38" s="15" t="s">
        <v>43</v>
      </c>
      <c r="C38" s="15"/>
      <c r="D38" s="15"/>
      <c r="E38" s="15"/>
      <c r="F38" s="15"/>
      <c r="G38" s="15"/>
      <c r="H38" s="16" t="s">
        <v>43</v>
      </c>
    </row>
    <row r="39" spans="1:8" x14ac:dyDescent="0.25">
      <c r="A39" s="15" t="s">
        <v>44</v>
      </c>
      <c r="B39" s="15" t="s">
        <v>45</v>
      </c>
      <c r="C39" s="15"/>
      <c r="D39" s="15"/>
      <c r="E39" s="15"/>
      <c r="F39" s="15"/>
      <c r="G39" s="15"/>
      <c r="H39" s="16" t="s">
        <v>46</v>
      </c>
    </row>
    <row r="40" spans="1:8" x14ac:dyDescent="0.25">
      <c r="A40" s="15" t="s">
        <v>47</v>
      </c>
      <c r="B40" s="15" t="s">
        <v>48</v>
      </c>
      <c r="C40" s="15"/>
      <c r="D40" s="15"/>
      <c r="E40" s="15"/>
      <c r="F40" s="15"/>
      <c r="G40" s="15"/>
      <c r="H40" s="16" t="s">
        <v>49</v>
      </c>
    </row>
    <row r="41" spans="1:8" x14ac:dyDescent="0.25">
      <c r="A41" s="15" t="s">
        <v>50</v>
      </c>
      <c r="B41" s="15" t="s">
        <v>51</v>
      </c>
      <c r="C41" s="15"/>
      <c r="D41" s="15"/>
      <c r="E41" s="15"/>
      <c r="F41" s="15"/>
      <c r="G41" s="15"/>
      <c r="H41" s="16" t="s">
        <v>52</v>
      </c>
    </row>
    <row r="42" spans="1:8" x14ac:dyDescent="0.25">
      <c r="A42" s="15" t="s">
        <v>53</v>
      </c>
      <c r="B42" s="15" t="s">
        <v>54</v>
      </c>
      <c r="C42" s="15"/>
      <c r="D42" s="15"/>
      <c r="E42" s="15"/>
      <c r="F42" s="15"/>
      <c r="G42" s="15"/>
      <c r="H42" s="16" t="s">
        <v>55</v>
      </c>
    </row>
    <row r="43" spans="1:8" x14ac:dyDescent="0.25">
      <c r="E43" s="14" t="s">
        <v>56</v>
      </c>
      <c r="F43" s="14">
        <f>IF((COUNT(C37:C42)&lt;&gt;COUNT(F37:F42)),"", ROUND(SUM(F37:F42),2))</f>
        <v>1575</v>
      </c>
      <c r="G43" s="13" t="str">
        <f>IF((COUNT(C37:C42)&lt;&gt;COUNT(F37:F42)),"Neužpildytos visų objektų kainos", "")</f>
        <v/>
      </c>
    </row>
    <row r="44" spans="1:8" x14ac:dyDescent="0.25">
      <c r="C44" s="14" t="s">
        <v>57</v>
      </c>
      <c r="D44" s="16">
        <v>5</v>
      </c>
      <c r="E44" s="14" t="s">
        <v>58</v>
      </c>
      <c r="F44" s="14">
        <f>IF(OR(F43="",D44=""),"", ROUND(PRODUCT(D44,F43)/100,2))</f>
        <v>78.75</v>
      </c>
      <c r="G44" s="13" t="str">
        <f>IF(D44="", "Nurodykite taikomą PVM dydį", "")</f>
        <v/>
      </c>
    </row>
    <row r="45" spans="1:8" x14ac:dyDescent="0.25">
      <c r="E45" s="14" t="s">
        <v>59</v>
      </c>
      <c r="F45" s="14">
        <f>IF(ISBLANK(F44), "", ROUND(SUM(F43:F44),2))</f>
        <v>1653.75</v>
      </c>
      <c r="G45" s="13" t="s">
        <v>60</v>
      </c>
    </row>
    <row r="51" spans="1:8" x14ac:dyDescent="0.25">
      <c r="A51" s="12" t="s">
        <v>69</v>
      </c>
      <c r="B51" s="12" t="s">
        <v>70</v>
      </c>
    </row>
    <row r="53" spans="1:8" x14ac:dyDescent="0.25">
      <c r="A53" s="12" t="s">
        <v>28</v>
      </c>
    </row>
    <row r="54" spans="1:8" ht="45" x14ac:dyDescent="0.25">
      <c r="A54" s="14" t="s">
        <v>29</v>
      </c>
      <c r="B54" s="14" t="s">
        <v>30</v>
      </c>
      <c r="C54" s="14" t="s">
        <v>31</v>
      </c>
      <c r="D54" s="14" t="s">
        <v>32</v>
      </c>
      <c r="E54" s="14" t="s">
        <v>33</v>
      </c>
      <c r="F54" s="14" t="s">
        <v>34</v>
      </c>
      <c r="G54" s="14" t="s">
        <v>35</v>
      </c>
      <c r="H54" s="20" t="s">
        <v>36</v>
      </c>
    </row>
    <row r="55" spans="1:8" x14ac:dyDescent="0.25">
      <c r="A55" s="14" t="s">
        <v>71</v>
      </c>
      <c r="B55" s="14" t="s">
        <v>72</v>
      </c>
      <c r="C55" s="15"/>
      <c r="D55" s="15"/>
      <c r="E55" s="15"/>
      <c r="F55" s="15"/>
      <c r="G55" s="15"/>
      <c r="H55" s="15"/>
    </row>
    <row r="56" spans="1:8" x14ac:dyDescent="0.25">
      <c r="A56" s="15" t="s">
        <v>73</v>
      </c>
      <c r="B56" s="15" t="s">
        <v>72</v>
      </c>
      <c r="C56" s="15">
        <v>2400</v>
      </c>
      <c r="D56" s="15" t="s">
        <v>40</v>
      </c>
      <c r="E56" s="16">
        <v>1.65</v>
      </c>
      <c r="F56" s="15">
        <f>IF(ISBLANK(E56),"", PRODUCT(C56,E56))</f>
        <v>3960</v>
      </c>
      <c r="G56" s="16" t="s">
        <v>74</v>
      </c>
      <c r="H56" s="15"/>
    </row>
    <row r="57" spans="1:8" x14ac:dyDescent="0.25">
      <c r="A57" s="15" t="s">
        <v>75</v>
      </c>
      <c r="B57" s="15" t="s">
        <v>76</v>
      </c>
      <c r="C57" s="15"/>
      <c r="D57" s="15"/>
      <c r="E57" s="15"/>
      <c r="F57" s="15"/>
      <c r="G57" s="15"/>
      <c r="H57" s="16" t="s">
        <v>76</v>
      </c>
    </row>
    <row r="58" spans="1:8" x14ac:dyDescent="0.25">
      <c r="A58" s="15" t="s">
        <v>77</v>
      </c>
      <c r="B58" s="15" t="s">
        <v>78</v>
      </c>
      <c r="C58" s="15"/>
      <c r="D58" s="15"/>
      <c r="E58" s="15"/>
      <c r="F58" s="15"/>
      <c r="G58" s="15"/>
      <c r="H58" s="16" t="s">
        <v>79</v>
      </c>
    </row>
    <row r="59" spans="1:8" x14ac:dyDescent="0.25">
      <c r="A59" s="15" t="s">
        <v>80</v>
      </c>
      <c r="B59" s="15" t="s">
        <v>81</v>
      </c>
      <c r="C59" s="15"/>
      <c r="D59" s="15"/>
      <c r="E59" s="15"/>
      <c r="F59" s="15"/>
      <c r="G59" s="15"/>
      <c r="H59" s="16" t="s">
        <v>81</v>
      </c>
    </row>
    <row r="60" spans="1:8" x14ac:dyDescent="0.25">
      <c r="A60" s="15" t="s">
        <v>82</v>
      </c>
      <c r="B60" s="15" t="s">
        <v>83</v>
      </c>
      <c r="C60" s="15"/>
      <c r="D60" s="15"/>
      <c r="E60" s="15"/>
      <c r="F60" s="15"/>
      <c r="G60" s="15"/>
      <c r="H60" s="16" t="s">
        <v>84</v>
      </c>
    </row>
    <row r="61" spans="1:8" x14ac:dyDescent="0.25">
      <c r="A61" s="15" t="s">
        <v>85</v>
      </c>
      <c r="B61" s="15" t="s">
        <v>86</v>
      </c>
      <c r="C61" s="15"/>
      <c r="D61" s="15"/>
      <c r="E61" s="15"/>
      <c r="F61" s="15"/>
      <c r="G61" s="15"/>
      <c r="H61" s="16" t="s">
        <v>87</v>
      </c>
    </row>
    <row r="62" spans="1:8" x14ac:dyDescent="0.25">
      <c r="A62" s="15" t="s">
        <v>88</v>
      </c>
      <c r="B62" s="15" t="s">
        <v>89</v>
      </c>
      <c r="C62" s="15"/>
      <c r="D62" s="15"/>
      <c r="E62" s="15"/>
      <c r="F62" s="15"/>
      <c r="G62" s="15"/>
      <c r="H62" s="16" t="s">
        <v>90</v>
      </c>
    </row>
    <row r="63" spans="1:8" x14ac:dyDescent="0.25">
      <c r="A63" s="15" t="s">
        <v>91</v>
      </c>
      <c r="B63" s="15" t="s">
        <v>92</v>
      </c>
      <c r="C63" s="15"/>
      <c r="D63" s="15"/>
      <c r="E63" s="15"/>
      <c r="F63" s="15"/>
      <c r="G63" s="15"/>
      <c r="H63" s="16" t="s">
        <v>93</v>
      </c>
    </row>
    <row r="64" spans="1:8" x14ac:dyDescent="0.25">
      <c r="A64" s="15" t="s">
        <v>94</v>
      </c>
      <c r="B64" s="15" t="s">
        <v>95</v>
      </c>
      <c r="C64" s="15"/>
      <c r="D64" s="15"/>
      <c r="E64" s="15"/>
      <c r="F64" s="15"/>
      <c r="G64" s="15"/>
      <c r="H64" s="16" t="s">
        <v>95</v>
      </c>
    </row>
    <row r="65" spans="1:8" x14ac:dyDescent="0.25">
      <c r="A65" s="15" t="s">
        <v>96</v>
      </c>
      <c r="B65" s="15" t="s">
        <v>97</v>
      </c>
      <c r="C65" s="15"/>
      <c r="D65" s="15"/>
      <c r="E65" s="15"/>
      <c r="F65" s="15"/>
      <c r="G65" s="15"/>
      <c r="H65" s="16" t="s">
        <v>98</v>
      </c>
    </row>
    <row r="66" spans="1:8" x14ac:dyDescent="0.25">
      <c r="A66" s="15" t="s">
        <v>99</v>
      </c>
      <c r="B66" s="15" t="s">
        <v>100</v>
      </c>
      <c r="C66" s="15"/>
      <c r="D66" s="15"/>
      <c r="E66" s="15"/>
      <c r="F66" s="15"/>
      <c r="G66" s="15"/>
      <c r="H66" s="16" t="s">
        <v>100</v>
      </c>
    </row>
    <row r="67" spans="1:8" x14ac:dyDescent="0.25">
      <c r="A67" s="15" t="s">
        <v>101</v>
      </c>
      <c r="B67" s="15" t="s">
        <v>102</v>
      </c>
      <c r="C67" s="15"/>
      <c r="D67" s="15"/>
      <c r="E67" s="15"/>
      <c r="F67" s="15"/>
      <c r="G67" s="15"/>
      <c r="H67" s="16" t="s">
        <v>103</v>
      </c>
    </row>
    <row r="68" spans="1:8" x14ac:dyDescent="0.25">
      <c r="E68" s="14" t="s">
        <v>56</v>
      </c>
      <c r="F68" s="14">
        <f>IF((COUNT(C56:C67)&lt;&gt;COUNT(F56:F67)),"", ROUND(SUM(F56:F67),2))</f>
        <v>3960</v>
      </c>
      <c r="G68" s="13" t="str">
        <f>IF((COUNT(C56:C67)&lt;&gt;COUNT(F56:F67)),"Neužpildytos visų objektų kainos", "")</f>
        <v/>
      </c>
    </row>
    <row r="69" spans="1:8" x14ac:dyDescent="0.25">
      <c r="C69" s="14" t="s">
        <v>57</v>
      </c>
      <c r="D69" s="16">
        <v>5</v>
      </c>
      <c r="E69" s="14" t="s">
        <v>58</v>
      </c>
      <c r="F69" s="14">
        <f>IF(OR(F68="",D69=""),"", ROUND(PRODUCT(D69,F68)/100,2))</f>
        <v>198</v>
      </c>
      <c r="G69" s="13" t="str">
        <f>IF(D69="", "Nurodykite taikomą PVM dydį", "")</f>
        <v/>
      </c>
    </row>
    <row r="70" spans="1:8" x14ac:dyDescent="0.25">
      <c r="E70" s="14" t="s">
        <v>59</v>
      </c>
      <c r="F70" s="14">
        <f>IF(ISBLANK(F69), "", ROUND(SUM(F68:F69),2))</f>
        <v>4158</v>
      </c>
      <c r="G70" s="13" t="s">
        <v>67</v>
      </c>
    </row>
    <row r="74" spans="1:8" x14ac:dyDescent="0.25">
      <c r="A74" s="12" t="s">
        <v>104</v>
      </c>
      <c r="B74" s="12" t="s">
        <v>61</v>
      </c>
    </row>
    <row r="76" spans="1:8" x14ac:dyDescent="0.25">
      <c r="A76" s="12" t="s">
        <v>28</v>
      </c>
    </row>
    <row r="77" spans="1:8" ht="45" x14ac:dyDescent="0.25">
      <c r="A77" s="14" t="s">
        <v>29</v>
      </c>
      <c r="B77" s="14" t="s">
        <v>30</v>
      </c>
      <c r="C77" s="14" t="s">
        <v>31</v>
      </c>
      <c r="D77" s="14" t="s">
        <v>32</v>
      </c>
      <c r="E77" s="14" t="s">
        <v>33</v>
      </c>
      <c r="F77" s="14" t="s">
        <v>34</v>
      </c>
      <c r="G77" s="14" t="s">
        <v>35</v>
      </c>
      <c r="H77" s="20" t="s">
        <v>36</v>
      </c>
    </row>
    <row r="78" spans="1:8" x14ac:dyDescent="0.25">
      <c r="A78" s="14" t="s">
        <v>105</v>
      </c>
      <c r="B78" s="14" t="s">
        <v>62</v>
      </c>
      <c r="C78" s="15"/>
      <c r="D78" s="15"/>
      <c r="E78" s="15"/>
      <c r="F78" s="15"/>
      <c r="G78" s="15"/>
      <c r="H78" s="15"/>
    </row>
    <row r="79" spans="1:8" x14ac:dyDescent="0.25">
      <c r="A79" s="15" t="s">
        <v>106</v>
      </c>
      <c r="B79" s="15" t="s">
        <v>107</v>
      </c>
      <c r="C79" s="15">
        <v>400</v>
      </c>
      <c r="D79" s="15" t="s">
        <v>40</v>
      </c>
      <c r="E79" s="16">
        <v>0.78</v>
      </c>
      <c r="F79" s="15">
        <f>IF(ISBLANK(E79),"", PRODUCT(C79,E79))</f>
        <v>312</v>
      </c>
      <c r="G79" s="16" t="s">
        <v>108</v>
      </c>
      <c r="H79" s="15"/>
    </row>
    <row r="80" spans="1:8" x14ac:dyDescent="0.25">
      <c r="A80" s="15" t="s">
        <v>109</v>
      </c>
      <c r="B80" s="15" t="s">
        <v>110</v>
      </c>
      <c r="C80" s="15"/>
      <c r="D80" s="15"/>
      <c r="E80" s="15"/>
      <c r="F80" s="15"/>
      <c r="G80" s="15"/>
      <c r="H80" s="16" t="s">
        <v>110</v>
      </c>
    </row>
    <row r="81" spans="1:8" x14ac:dyDescent="0.25">
      <c r="A81" s="15" t="s">
        <v>111</v>
      </c>
      <c r="B81" s="15" t="s">
        <v>68</v>
      </c>
      <c r="C81" s="15"/>
      <c r="D81" s="15"/>
      <c r="E81" s="15"/>
      <c r="F81" s="15"/>
      <c r="G81" s="15"/>
      <c r="H81" s="16" t="s">
        <v>68</v>
      </c>
    </row>
    <row r="82" spans="1:8" x14ac:dyDescent="0.25">
      <c r="A82" s="15" t="s">
        <v>112</v>
      </c>
      <c r="B82" s="15" t="s">
        <v>113</v>
      </c>
      <c r="C82" s="15"/>
      <c r="D82" s="15"/>
      <c r="E82" s="15"/>
      <c r="F82" s="15"/>
      <c r="G82" s="15"/>
      <c r="H82" s="16" t="s">
        <v>113</v>
      </c>
    </row>
    <row r="83" spans="1:8" x14ac:dyDescent="0.25">
      <c r="A83" s="15" t="s">
        <v>114</v>
      </c>
      <c r="B83" s="15" t="s">
        <v>115</v>
      </c>
      <c r="C83" s="15"/>
      <c r="D83" s="15"/>
      <c r="E83" s="15"/>
      <c r="F83" s="15"/>
      <c r="G83" s="15"/>
      <c r="H83" s="16" t="s">
        <v>115</v>
      </c>
    </row>
    <row r="84" spans="1:8" x14ac:dyDescent="0.25">
      <c r="A84" s="15" t="s">
        <v>116</v>
      </c>
      <c r="B84" s="15" t="s">
        <v>117</v>
      </c>
      <c r="C84" s="15">
        <v>600</v>
      </c>
      <c r="D84" s="15" t="s">
        <v>40</v>
      </c>
      <c r="E84" s="16">
        <v>3.25</v>
      </c>
      <c r="F84" s="15">
        <f>IF(ISBLANK(E84),"", PRODUCT(C84,E84))</f>
        <v>1950</v>
      </c>
      <c r="G84" s="16" t="s">
        <v>108</v>
      </c>
      <c r="H84" s="15"/>
    </row>
    <row r="85" spans="1:8" x14ac:dyDescent="0.25">
      <c r="A85" s="15" t="s">
        <v>118</v>
      </c>
      <c r="B85" s="15" t="s">
        <v>119</v>
      </c>
      <c r="C85" s="15"/>
      <c r="D85" s="15"/>
      <c r="E85" s="15"/>
      <c r="F85" s="15"/>
      <c r="G85" s="15"/>
      <c r="H85" s="16" t="s">
        <v>119</v>
      </c>
    </row>
    <row r="86" spans="1:8" x14ac:dyDescent="0.25">
      <c r="A86" s="15" t="s">
        <v>120</v>
      </c>
      <c r="B86" s="15" t="s">
        <v>68</v>
      </c>
      <c r="C86" s="15"/>
      <c r="D86" s="15"/>
      <c r="E86" s="15"/>
      <c r="F86" s="15"/>
      <c r="G86" s="15"/>
      <c r="H86" s="16" t="s">
        <v>68</v>
      </c>
    </row>
    <row r="87" spans="1:8" x14ac:dyDescent="0.25">
      <c r="A87" s="15" t="s">
        <v>121</v>
      </c>
      <c r="B87" s="15" t="s">
        <v>122</v>
      </c>
      <c r="C87" s="15"/>
      <c r="D87" s="15"/>
      <c r="E87" s="15"/>
      <c r="F87" s="15"/>
      <c r="G87" s="15"/>
      <c r="H87" s="16" t="s">
        <v>122</v>
      </c>
    </row>
    <row r="88" spans="1:8" x14ac:dyDescent="0.25">
      <c r="A88" s="15" t="s">
        <v>123</v>
      </c>
      <c r="B88" s="15" t="s">
        <v>115</v>
      </c>
      <c r="C88" s="15"/>
      <c r="D88" s="15"/>
      <c r="E88" s="15"/>
      <c r="F88" s="15"/>
      <c r="G88" s="15"/>
      <c r="H88" s="16" t="s">
        <v>115</v>
      </c>
    </row>
    <row r="89" spans="1:8" x14ac:dyDescent="0.25">
      <c r="A89" s="15" t="s">
        <v>124</v>
      </c>
      <c r="B89" s="15" t="s">
        <v>125</v>
      </c>
      <c r="C89" s="15"/>
      <c r="D89" s="15"/>
      <c r="E89" s="15"/>
      <c r="F89" s="15"/>
      <c r="G89" s="15"/>
      <c r="H89" s="16" t="s">
        <v>125</v>
      </c>
    </row>
    <row r="90" spans="1:8" x14ac:dyDescent="0.25">
      <c r="A90" s="15" t="s">
        <v>126</v>
      </c>
      <c r="B90" s="15" t="s">
        <v>127</v>
      </c>
      <c r="C90" s="15"/>
      <c r="D90" s="15"/>
      <c r="E90" s="15"/>
      <c r="F90" s="15"/>
      <c r="G90" s="15"/>
      <c r="H90" s="16" t="s">
        <v>127</v>
      </c>
    </row>
    <row r="91" spans="1:8" x14ac:dyDescent="0.25">
      <c r="A91" s="15" t="s">
        <v>128</v>
      </c>
      <c r="B91" s="15" t="s">
        <v>129</v>
      </c>
      <c r="C91" s="15"/>
      <c r="D91" s="15"/>
      <c r="E91" s="15"/>
      <c r="F91" s="15"/>
      <c r="G91" s="15"/>
      <c r="H91" s="16" t="s">
        <v>129</v>
      </c>
    </row>
    <row r="92" spans="1:8" x14ac:dyDescent="0.25">
      <c r="A92" s="15" t="s">
        <v>130</v>
      </c>
      <c r="B92" s="15" t="s">
        <v>131</v>
      </c>
      <c r="C92" s="15"/>
      <c r="D92" s="15"/>
      <c r="E92" s="15"/>
      <c r="F92" s="15"/>
      <c r="G92" s="15"/>
      <c r="H92" s="16" t="s">
        <v>131</v>
      </c>
    </row>
    <row r="93" spans="1:8" x14ac:dyDescent="0.25">
      <c r="E93" s="14" t="s">
        <v>56</v>
      </c>
      <c r="F93" s="14">
        <f>IF((COUNT(C79:C92)&lt;&gt;COUNT(F79:F92)),"", ROUND(SUM(F79:F92),2))</f>
        <v>2262</v>
      </c>
      <c r="G93" s="13" t="str">
        <f>IF((COUNT(C79:C92)&lt;&gt;COUNT(F79:F92)),"Neužpildytos visų objektų kainos", "")</f>
        <v/>
      </c>
    </row>
    <row r="94" spans="1:8" x14ac:dyDescent="0.25">
      <c r="C94" s="14" t="s">
        <v>57</v>
      </c>
      <c r="D94" s="16">
        <v>5</v>
      </c>
      <c r="E94" s="14" t="s">
        <v>58</v>
      </c>
      <c r="F94" s="14">
        <f>IF(OR(F93="",D94=""),"", ROUND(PRODUCT(D94,F93)/100,2))</f>
        <v>113.1</v>
      </c>
      <c r="G94" s="13" t="str">
        <f>IF(D94="", "Nurodykite taikomą PVM dydį", "")</f>
        <v/>
      </c>
    </row>
    <row r="95" spans="1:8" x14ac:dyDescent="0.25">
      <c r="E95" s="14" t="s">
        <v>59</v>
      </c>
      <c r="F95" s="14">
        <f>IF(ISBLANK(F94), "", ROUND(SUM(F93:F94),2))</f>
        <v>2375.1</v>
      </c>
      <c r="G95" s="13" t="s">
        <v>63</v>
      </c>
    </row>
    <row r="99" spans="1:8" x14ac:dyDescent="0.25">
      <c r="A99" s="12" t="s">
        <v>133</v>
      </c>
      <c r="B99" s="12" t="s">
        <v>134</v>
      </c>
    </row>
    <row r="101" spans="1:8" x14ac:dyDescent="0.25">
      <c r="A101" s="12" t="s">
        <v>28</v>
      </c>
    </row>
    <row r="102" spans="1:8" ht="45" x14ac:dyDescent="0.25">
      <c r="A102" s="14" t="s">
        <v>29</v>
      </c>
      <c r="B102" s="14" t="s">
        <v>30</v>
      </c>
      <c r="C102" s="14" t="s">
        <v>31</v>
      </c>
      <c r="D102" s="14" t="s">
        <v>32</v>
      </c>
      <c r="E102" s="14" t="s">
        <v>33</v>
      </c>
      <c r="F102" s="14" t="s">
        <v>34</v>
      </c>
      <c r="G102" s="14" t="s">
        <v>35</v>
      </c>
      <c r="H102" s="20" t="s">
        <v>36</v>
      </c>
    </row>
    <row r="103" spans="1:8" x14ac:dyDescent="0.25">
      <c r="A103" s="14" t="s">
        <v>135</v>
      </c>
      <c r="B103" s="14" t="s">
        <v>136</v>
      </c>
      <c r="C103" s="15"/>
      <c r="D103" s="15"/>
      <c r="E103" s="15"/>
      <c r="F103" s="15"/>
      <c r="G103" s="15"/>
      <c r="H103" s="15"/>
    </row>
    <row r="104" spans="1:8" x14ac:dyDescent="0.25">
      <c r="A104" s="15" t="s">
        <v>137</v>
      </c>
      <c r="B104" s="15" t="s">
        <v>138</v>
      </c>
      <c r="C104" s="15">
        <v>600</v>
      </c>
      <c r="D104" s="15" t="s">
        <v>40</v>
      </c>
      <c r="E104" s="16">
        <v>1.1299999999999999</v>
      </c>
      <c r="F104" s="15">
        <f>IF(ISBLANK(E104),"", PRODUCT(C104,E104))</f>
        <v>677.99999999999989</v>
      </c>
      <c r="G104" s="16" t="s">
        <v>139</v>
      </c>
      <c r="H104" s="15"/>
    </row>
    <row r="105" spans="1:8" x14ac:dyDescent="0.25">
      <c r="A105" s="15" t="s">
        <v>140</v>
      </c>
      <c r="B105" s="15" t="s">
        <v>141</v>
      </c>
      <c r="C105" s="15"/>
      <c r="D105" s="15"/>
      <c r="E105" s="15"/>
      <c r="F105" s="15"/>
      <c r="G105" s="15"/>
      <c r="H105" s="16" t="s">
        <v>141</v>
      </c>
    </row>
    <row r="106" spans="1:8" x14ac:dyDescent="0.25">
      <c r="A106" s="15" t="s">
        <v>142</v>
      </c>
      <c r="B106" s="15" t="s">
        <v>143</v>
      </c>
      <c r="C106" s="15"/>
      <c r="D106" s="15"/>
      <c r="E106" s="15"/>
      <c r="F106" s="15"/>
      <c r="G106" s="15"/>
      <c r="H106" s="16" t="s">
        <v>143</v>
      </c>
    </row>
    <row r="107" spans="1:8" x14ac:dyDescent="0.25">
      <c r="A107" s="15" t="s">
        <v>144</v>
      </c>
      <c r="B107" s="15" t="s">
        <v>145</v>
      </c>
      <c r="C107" s="15"/>
      <c r="D107" s="15"/>
      <c r="E107" s="15"/>
      <c r="F107" s="15"/>
      <c r="G107" s="15"/>
      <c r="H107" s="16" t="s">
        <v>145</v>
      </c>
    </row>
    <row r="108" spans="1:8" x14ac:dyDescent="0.25">
      <c r="A108" s="15" t="s">
        <v>146</v>
      </c>
      <c r="B108" s="15" t="s">
        <v>147</v>
      </c>
      <c r="C108" s="15"/>
      <c r="D108" s="15"/>
      <c r="E108" s="15"/>
      <c r="F108" s="15"/>
      <c r="G108" s="15"/>
      <c r="H108" s="16" t="s">
        <v>148</v>
      </c>
    </row>
    <row r="109" spans="1:8" x14ac:dyDescent="0.25">
      <c r="A109" s="15" t="s">
        <v>149</v>
      </c>
      <c r="B109" s="15" t="s">
        <v>64</v>
      </c>
      <c r="C109" s="15"/>
      <c r="D109" s="15"/>
      <c r="E109" s="15"/>
      <c r="F109" s="15"/>
      <c r="G109" s="15"/>
      <c r="H109" s="16" t="s">
        <v>64</v>
      </c>
    </row>
    <row r="110" spans="1:8" x14ac:dyDescent="0.25">
      <c r="A110" s="15" t="s">
        <v>150</v>
      </c>
      <c r="B110" s="15" t="s">
        <v>151</v>
      </c>
      <c r="C110" s="15">
        <v>900</v>
      </c>
      <c r="D110" s="15" t="s">
        <v>40</v>
      </c>
      <c r="E110" s="16">
        <v>1.18</v>
      </c>
      <c r="F110" s="15">
        <f>IF(ISBLANK(E110),"", PRODUCT(C110,E110))</f>
        <v>1062</v>
      </c>
      <c r="G110" s="16" t="s">
        <v>139</v>
      </c>
      <c r="H110" s="15"/>
    </row>
    <row r="111" spans="1:8" x14ac:dyDescent="0.25">
      <c r="A111" s="15" t="s">
        <v>152</v>
      </c>
      <c r="B111" s="15" t="s">
        <v>141</v>
      </c>
      <c r="C111" s="15"/>
      <c r="D111" s="15"/>
      <c r="E111" s="15"/>
      <c r="F111" s="15"/>
      <c r="G111" s="15"/>
      <c r="H111" s="16" t="s">
        <v>141</v>
      </c>
    </row>
    <row r="112" spans="1:8" x14ac:dyDescent="0.25">
      <c r="A112" s="15" t="s">
        <v>153</v>
      </c>
      <c r="B112" s="15" t="s">
        <v>143</v>
      </c>
      <c r="C112" s="15"/>
      <c r="D112" s="15"/>
      <c r="E112" s="15"/>
      <c r="F112" s="15"/>
      <c r="G112" s="15"/>
      <c r="H112" s="16" t="s">
        <v>143</v>
      </c>
    </row>
    <row r="113" spans="1:8" x14ac:dyDescent="0.25">
      <c r="A113" s="15" t="s">
        <v>154</v>
      </c>
      <c r="B113" s="15" t="s">
        <v>145</v>
      </c>
      <c r="C113" s="15"/>
      <c r="D113" s="15"/>
      <c r="E113" s="15"/>
      <c r="F113" s="15"/>
      <c r="G113" s="15"/>
      <c r="H113" s="16" t="s">
        <v>145</v>
      </c>
    </row>
    <row r="114" spans="1:8" x14ac:dyDescent="0.25">
      <c r="A114" s="15" t="s">
        <v>155</v>
      </c>
      <c r="B114" s="15" t="s">
        <v>147</v>
      </c>
      <c r="C114" s="15"/>
      <c r="D114" s="15"/>
      <c r="E114" s="15"/>
      <c r="F114" s="15"/>
      <c r="G114" s="15"/>
      <c r="H114" s="16" t="s">
        <v>148</v>
      </c>
    </row>
    <row r="115" spans="1:8" x14ac:dyDescent="0.25">
      <c r="A115" s="15" t="s">
        <v>156</v>
      </c>
      <c r="B115" s="15" t="s">
        <v>64</v>
      </c>
      <c r="C115" s="15"/>
      <c r="D115" s="15"/>
      <c r="E115" s="15"/>
      <c r="F115" s="15"/>
      <c r="G115" s="15"/>
      <c r="H115" s="16" t="s">
        <v>64</v>
      </c>
    </row>
    <row r="116" spans="1:8" x14ac:dyDescent="0.25">
      <c r="A116" s="15" t="s">
        <v>157</v>
      </c>
      <c r="B116" s="15" t="s">
        <v>158</v>
      </c>
      <c r="C116" s="15">
        <v>2000</v>
      </c>
      <c r="D116" s="15" t="s">
        <v>40</v>
      </c>
      <c r="E116" s="16">
        <v>1.18</v>
      </c>
      <c r="F116" s="15">
        <f>IF(ISBLANK(E116),"", PRODUCT(C116,E116))</f>
        <v>2360</v>
      </c>
      <c r="G116" s="16" t="s">
        <v>139</v>
      </c>
      <c r="H116" s="15"/>
    </row>
    <row r="117" spans="1:8" x14ac:dyDescent="0.25">
      <c r="A117" s="15" t="s">
        <v>159</v>
      </c>
      <c r="B117" s="15" t="s">
        <v>141</v>
      </c>
      <c r="C117" s="15"/>
      <c r="D117" s="15"/>
      <c r="E117" s="15"/>
      <c r="F117" s="15"/>
      <c r="G117" s="15"/>
      <c r="H117" s="16" t="s">
        <v>141</v>
      </c>
    </row>
    <row r="118" spans="1:8" x14ac:dyDescent="0.25">
      <c r="A118" s="15" t="s">
        <v>160</v>
      </c>
      <c r="B118" s="15" t="s">
        <v>143</v>
      </c>
      <c r="C118" s="15"/>
      <c r="D118" s="15"/>
      <c r="E118" s="15"/>
      <c r="F118" s="15"/>
      <c r="G118" s="15"/>
      <c r="H118" s="16" t="s">
        <v>143</v>
      </c>
    </row>
    <row r="119" spans="1:8" x14ac:dyDescent="0.25">
      <c r="A119" s="15" t="s">
        <v>161</v>
      </c>
      <c r="B119" s="15" t="s">
        <v>145</v>
      </c>
      <c r="C119" s="15"/>
      <c r="D119" s="15"/>
      <c r="E119" s="15"/>
      <c r="F119" s="15"/>
      <c r="G119" s="15"/>
      <c r="H119" s="16" t="s">
        <v>145</v>
      </c>
    </row>
    <row r="120" spans="1:8" x14ac:dyDescent="0.25">
      <c r="A120" s="15" t="s">
        <v>162</v>
      </c>
      <c r="B120" s="15" t="s">
        <v>147</v>
      </c>
      <c r="C120" s="15"/>
      <c r="D120" s="15"/>
      <c r="E120" s="15"/>
      <c r="F120" s="15"/>
      <c r="G120" s="15"/>
      <c r="H120" s="16" t="s">
        <v>148</v>
      </c>
    </row>
    <row r="121" spans="1:8" x14ac:dyDescent="0.25">
      <c r="A121" s="15" t="s">
        <v>163</v>
      </c>
      <c r="B121" s="15" t="s">
        <v>64</v>
      </c>
      <c r="C121" s="15"/>
      <c r="D121" s="15"/>
      <c r="E121" s="15"/>
      <c r="F121" s="15"/>
      <c r="G121" s="15"/>
      <c r="H121" s="16" t="s">
        <v>64</v>
      </c>
    </row>
    <row r="122" spans="1:8" x14ac:dyDescent="0.25">
      <c r="A122" s="15" t="s">
        <v>164</v>
      </c>
      <c r="B122" s="15" t="s">
        <v>165</v>
      </c>
      <c r="C122" s="15">
        <v>2000</v>
      </c>
      <c r="D122" s="15" t="s">
        <v>40</v>
      </c>
      <c r="E122" s="16">
        <v>1.05</v>
      </c>
      <c r="F122" s="15">
        <f>IF(ISBLANK(E122),"", PRODUCT(C122,E122))</f>
        <v>2100</v>
      </c>
      <c r="G122" s="16" t="s">
        <v>139</v>
      </c>
      <c r="H122" s="15"/>
    </row>
    <row r="123" spans="1:8" x14ac:dyDescent="0.25">
      <c r="A123" s="15" t="s">
        <v>166</v>
      </c>
      <c r="B123" s="15" t="s">
        <v>141</v>
      </c>
      <c r="C123" s="15"/>
      <c r="D123" s="15"/>
      <c r="E123" s="15"/>
      <c r="F123" s="15"/>
      <c r="G123" s="15"/>
      <c r="H123" s="16" t="s">
        <v>141</v>
      </c>
    </row>
    <row r="124" spans="1:8" x14ac:dyDescent="0.25">
      <c r="A124" s="15" t="s">
        <v>167</v>
      </c>
      <c r="B124" s="15" t="s">
        <v>143</v>
      </c>
      <c r="C124" s="15"/>
      <c r="D124" s="15"/>
      <c r="E124" s="15"/>
      <c r="F124" s="15"/>
      <c r="G124" s="15"/>
      <c r="H124" s="16" t="s">
        <v>143</v>
      </c>
    </row>
    <row r="125" spans="1:8" x14ac:dyDescent="0.25">
      <c r="A125" s="15" t="s">
        <v>168</v>
      </c>
      <c r="B125" s="15" t="s">
        <v>145</v>
      </c>
      <c r="C125" s="15"/>
      <c r="D125" s="15"/>
      <c r="E125" s="15"/>
      <c r="F125" s="15"/>
      <c r="G125" s="15"/>
      <c r="H125" s="16" t="s">
        <v>145</v>
      </c>
    </row>
    <row r="126" spans="1:8" x14ac:dyDescent="0.25">
      <c r="A126" s="15" t="s">
        <v>169</v>
      </c>
      <c r="B126" s="15" t="s">
        <v>147</v>
      </c>
      <c r="C126" s="15"/>
      <c r="D126" s="15"/>
      <c r="E126" s="15"/>
      <c r="F126" s="15"/>
      <c r="G126" s="15"/>
      <c r="H126" s="16" t="s">
        <v>148</v>
      </c>
    </row>
    <row r="127" spans="1:8" x14ac:dyDescent="0.25">
      <c r="A127" s="15" t="s">
        <v>170</v>
      </c>
      <c r="B127" s="15" t="s">
        <v>64</v>
      </c>
      <c r="C127" s="15"/>
      <c r="D127" s="15"/>
      <c r="E127" s="15"/>
      <c r="F127" s="15"/>
      <c r="G127" s="15"/>
      <c r="H127" s="16" t="s">
        <v>64</v>
      </c>
    </row>
    <row r="128" spans="1:8" x14ac:dyDescent="0.25">
      <c r="A128" s="15" t="s">
        <v>171</v>
      </c>
      <c r="B128" s="15" t="s">
        <v>172</v>
      </c>
      <c r="C128" s="15">
        <v>150</v>
      </c>
      <c r="D128" s="15" t="s">
        <v>40</v>
      </c>
      <c r="E128" s="16">
        <v>1.1499999999999999</v>
      </c>
      <c r="F128" s="15">
        <f>IF(ISBLANK(E128),"", PRODUCT(C128,E128))</f>
        <v>172.5</v>
      </c>
      <c r="G128" s="16" t="s">
        <v>139</v>
      </c>
      <c r="H128" s="15"/>
    </row>
    <row r="129" spans="1:8" x14ac:dyDescent="0.25">
      <c r="A129" s="15" t="s">
        <v>173</v>
      </c>
      <c r="B129" s="15" t="s">
        <v>141</v>
      </c>
      <c r="C129" s="15"/>
      <c r="D129" s="15"/>
      <c r="E129" s="15"/>
      <c r="F129" s="15"/>
      <c r="G129" s="15"/>
      <c r="H129" s="16" t="s">
        <v>141</v>
      </c>
    </row>
    <row r="130" spans="1:8" x14ac:dyDescent="0.25">
      <c r="A130" s="15" t="s">
        <v>174</v>
      </c>
      <c r="B130" s="15" t="s">
        <v>143</v>
      </c>
      <c r="C130" s="15"/>
      <c r="D130" s="15"/>
      <c r="E130" s="15"/>
      <c r="F130" s="15"/>
      <c r="G130" s="15"/>
      <c r="H130" s="16" t="s">
        <v>143</v>
      </c>
    </row>
    <row r="131" spans="1:8" x14ac:dyDescent="0.25">
      <c r="A131" s="15" t="s">
        <v>175</v>
      </c>
      <c r="B131" s="15" t="s">
        <v>145</v>
      </c>
      <c r="C131" s="15"/>
      <c r="D131" s="15"/>
      <c r="E131" s="15"/>
      <c r="F131" s="15"/>
      <c r="G131" s="15"/>
      <c r="H131" s="16" t="s">
        <v>145</v>
      </c>
    </row>
    <row r="132" spans="1:8" x14ac:dyDescent="0.25">
      <c r="A132" s="15" t="s">
        <v>176</v>
      </c>
      <c r="B132" s="15" t="s">
        <v>147</v>
      </c>
      <c r="C132" s="15"/>
      <c r="D132" s="15"/>
      <c r="E132" s="15"/>
      <c r="F132" s="15"/>
      <c r="G132" s="15"/>
      <c r="H132" s="16" t="s">
        <v>148</v>
      </c>
    </row>
    <row r="133" spans="1:8" x14ac:dyDescent="0.25">
      <c r="A133" s="15" t="s">
        <v>177</v>
      </c>
      <c r="B133" s="15" t="s">
        <v>64</v>
      </c>
      <c r="C133" s="15"/>
      <c r="D133" s="15"/>
      <c r="E133" s="15"/>
      <c r="F133" s="15"/>
      <c r="G133" s="15"/>
      <c r="H133" s="16" t="s">
        <v>64</v>
      </c>
    </row>
    <row r="134" spans="1:8" x14ac:dyDescent="0.25">
      <c r="A134" s="15" t="s">
        <v>178</v>
      </c>
      <c r="B134" s="15" t="s">
        <v>179</v>
      </c>
      <c r="C134" s="15">
        <v>8000</v>
      </c>
      <c r="D134" s="15" t="s">
        <v>40</v>
      </c>
      <c r="E134" s="16">
        <v>1.05</v>
      </c>
      <c r="F134" s="15">
        <f>IF(ISBLANK(E134),"", PRODUCT(C134,E134))</f>
        <v>8400</v>
      </c>
      <c r="G134" s="16" t="s">
        <v>139</v>
      </c>
      <c r="H134" s="15"/>
    </row>
    <row r="135" spans="1:8" x14ac:dyDescent="0.25">
      <c r="A135" s="15" t="s">
        <v>180</v>
      </c>
      <c r="B135" s="15" t="s">
        <v>141</v>
      </c>
      <c r="C135" s="15"/>
      <c r="D135" s="15"/>
      <c r="E135" s="15"/>
      <c r="F135" s="15"/>
      <c r="G135" s="15"/>
      <c r="H135" s="16" t="s">
        <v>141</v>
      </c>
    </row>
    <row r="136" spans="1:8" x14ac:dyDescent="0.25">
      <c r="A136" s="15" t="s">
        <v>181</v>
      </c>
      <c r="B136" s="15" t="s">
        <v>143</v>
      </c>
      <c r="C136" s="15"/>
      <c r="D136" s="15"/>
      <c r="E136" s="15"/>
      <c r="F136" s="15"/>
      <c r="G136" s="15"/>
      <c r="H136" s="16" t="s">
        <v>143</v>
      </c>
    </row>
    <row r="137" spans="1:8" x14ac:dyDescent="0.25">
      <c r="A137" s="15" t="s">
        <v>182</v>
      </c>
      <c r="B137" s="15" t="s">
        <v>145</v>
      </c>
      <c r="C137" s="15"/>
      <c r="D137" s="15"/>
      <c r="E137" s="15"/>
      <c r="F137" s="15"/>
      <c r="G137" s="15"/>
      <c r="H137" s="16" t="s">
        <v>145</v>
      </c>
    </row>
    <row r="138" spans="1:8" x14ac:dyDescent="0.25">
      <c r="A138" s="15" t="s">
        <v>183</v>
      </c>
      <c r="B138" s="15" t="s">
        <v>147</v>
      </c>
      <c r="C138" s="15"/>
      <c r="D138" s="15"/>
      <c r="E138" s="15"/>
      <c r="F138" s="15"/>
      <c r="G138" s="15"/>
      <c r="H138" s="16" t="s">
        <v>148</v>
      </c>
    </row>
    <row r="139" spans="1:8" x14ac:dyDescent="0.25">
      <c r="A139" s="15" t="s">
        <v>184</v>
      </c>
      <c r="B139" s="15" t="s">
        <v>64</v>
      </c>
      <c r="C139" s="15"/>
      <c r="D139" s="15"/>
      <c r="E139" s="15"/>
      <c r="F139" s="15"/>
      <c r="G139" s="15"/>
      <c r="H139" s="16" t="s">
        <v>64</v>
      </c>
    </row>
    <row r="140" spans="1:8" x14ac:dyDescent="0.25">
      <c r="A140" s="15" t="s">
        <v>185</v>
      </c>
      <c r="B140" s="15" t="s">
        <v>186</v>
      </c>
      <c r="C140" s="15">
        <v>1200</v>
      </c>
      <c r="D140" s="15" t="s">
        <v>40</v>
      </c>
      <c r="E140" s="16">
        <v>1.05</v>
      </c>
      <c r="F140" s="15">
        <f>IF(ISBLANK(E140),"", PRODUCT(C140,E140))</f>
        <v>1260</v>
      </c>
      <c r="G140" s="16" t="s">
        <v>139</v>
      </c>
      <c r="H140" s="15"/>
    </row>
    <row r="141" spans="1:8" x14ac:dyDescent="0.25">
      <c r="A141" s="15" t="s">
        <v>187</v>
      </c>
      <c r="B141" s="15" t="s">
        <v>141</v>
      </c>
      <c r="C141" s="15"/>
      <c r="D141" s="15"/>
      <c r="E141" s="15"/>
      <c r="F141" s="15"/>
      <c r="G141" s="15"/>
      <c r="H141" s="16" t="s">
        <v>141</v>
      </c>
    </row>
    <row r="142" spans="1:8" x14ac:dyDescent="0.25">
      <c r="A142" s="15" t="s">
        <v>188</v>
      </c>
      <c r="B142" s="15" t="s">
        <v>143</v>
      </c>
      <c r="C142" s="15"/>
      <c r="D142" s="15"/>
      <c r="E142" s="15"/>
      <c r="F142" s="15"/>
      <c r="G142" s="15"/>
      <c r="H142" s="16" t="s">
        <v>143</v>
      </c>
    </row>
    <row r="143" spans="1:8" x14ac:dyDescent="0.25">
      <c r="A143" s="15" t="s">
        <v>189</v>
      </c>
      <c r="B143" s="15" t="s">
        <v>145</v>
      </c>
      <c r="C143" s="15"/>
      <c r="D143" s="15"/>
      <c r="E143" s="15"/>
      <c r="F143" s="15"/>
      <c r="G143" s="15"/>
      <c r="H143" s="16" t="s">
        <v>145</v>
      </c>
    </row>
    <row r="144" spans="1:8" x14ac:dyDescent="0.25">
      <c r="A144" s="15" t="s">
        <v>190</v>
      </c>
      <c r="B144" s="15" t="s">
        <v>147</v>
      </c>
      <c r="C144" s="15"/>
      <c r="D144" s="15"/>
      <c r="E144" s="15"/>
      <c r="F144" s="15"/>
      <c r="G144" s="15"/>
      <c r="H144" s="16" t="s">
        <v>148</v>
      </c>
    </row>
    <row r="145" spans="1:8" x14ac:dyDescent="0.25">
      <c r="A145" s="15" t="s">
        <v>191</v>
      </c>
      <c r="B145" s="15" t="s">
        <v>64</v>
      </c>
      <c r="C145" s="15"/>
      <c r="D145" s="15"/>
      <c r="E145" s="15"/>
      <c r="F145" s="15"/>
      <c r="G145" s="15"/>
      <c r="H145" s="16" t="s">
        <v>64</v>
      </c>
    </row>
    <row r="146" spans="1:8" x14ac:dyDescent="0.25">
      <c r="A146" s="15" t="s">
        <v>192</v>
      </c>
      <c r="B146" s="15" t="s">
        <v>193</v>
      </c>
      <c r="C146" s="15">
        <v>300</v>
      </c>
      <c r="D146" s="15" t="s">
        <v>40</v>
      </c>
      <c r="E146" s="16">
        <v>3.3</v>
      </c>
      <c r="F146" s="15">
        <f>IF(ISBLANK(E146),"", PRODUCT(C146,E146))</f>
        <v>990</v>
      </c>
      <c r="G146" s="16" t="s">
        <v>194</v>
      </c>
      <c r="H146" s="15"/>
    </row>
    <row r="147" spans="1:8" x14ac:dyDescent="0.25">
      <c r="A147" s="15" t="s">
        <v>195</v>
      </c>
      <c r="B147" s="15" t="s">
        <v>141</v>
      </c>
      <c r="C147" s="15"/>
      <c r="D147" s="15"/>
      <c r="E147" s="15"/>
      <c r="F147" s="15"/>
      <c r="G147" s="15"/>
      <c r="H147" s="16" t="s">
        <v>141</v>
      </c>
    </row>
    <row r="148" spans="1:8" x14ac:dyDescent="0.25">
      <c r="A148" s="15" t="s">
        <v>196</v>
      </c>
      <c r="B148" s="15" t="s">
        <v>143</v>
      </c>
      <c r="C148" s="15"/>
      <c r="D148" s="15"/>
      <c r="E148" s="15"/>
      <c r="F148" s="15"/>
      <c r="G148" s="15"/>
      <c r="H148" s="16" t="s">
        <v>143</v>
      </c>
    </row>
    <row r="149" spans="1:8" x14ac:dyDescent="0.25">
      <c r="A149" s="15" t="s">
        <v>197</v>
      </c>
      <c r="B149" s="15" t="s">
        <v>145</v>
      </c>
      <c r="C149" s="15"/>
      <c r="D149" s="15"/>
      <c r="E149" s="15"/>
      <c r="F149" s="15"/>
      <c r="G149" s="15"/>
      <c r="H149" s="16" t="s">
        <v>145</v>
      </c>
    </row>
    <row r="150" spans="1:8" x14ac:dyDescent="0.25">
      <c r="A150" s="15" t="s">
        <v>198</v>
      </c>
      <c r="B150" s="15" t="s">
        <v>147</v>
      </c>
      <c r="C150" s="15"/>
      <c r="D150" s="15"/>
      <c r="E150" s="15"/>
      <c r="F150" s="15"/>
      <c r="G150" s="15"/>
      <c r="H150" s="16" t="s">
        <v>199</v>
      </c>
    </row>
    <row r="151" spans="1:8" x14ac:dyDescent="0.25">
      <c r="A151" s="15" t="s">
        <v>200</v>
      </c>
      <c r="B151" s="15" t="s">
        <v>64</v>
      </c>
      <c r="C151" s="15"/>
      <c r="D151" s="15"/>
      <c r="E151" s="15"/>
      <c r="F151" s="15"/>
      <c r="G151" s="15"/>
      <c r="H151" s="16" t="s">
        <v>64</v>
      </c>
    </row>
    <row r="152" spans="1:8" x14ac:dyDescent="0.25">
      <c r="A152" s="15" t="s">
        <v>201</v>
      </c>
      <c r="B152" s="15" t="s">
        <v>202</v>
      </c>
      <c r="C152" s="15">
        <v>600</v>
      </c>
      <c r="D152" s="15" t="s">
        <v>40</v>
      </c>
      <c r="E152" s="16">
        <v>4.51</v>
      </c>
      <c r="F152" s="15">
        <f>IF(ISBLANK(E152),"", PRODUCT(C152,E152))</f>
        <v>2706</v>
      </c>
      <c r="G152" s="16" t="s">
        <v>194</v>
      </c>
      <c r="H152" s="15"/>
    </row>
    <row r="153" spans="1:8" x14ac:dyDescent="0.25">
      <c r="A153" s="15" t="s">
        <v>203</v>
      </c>
      <c r="B153" s="15" t="s">
        <v>141</v>
      </c>
      <c r="C153" s="15"/>
      <c r="D153" s="15"/>
      <c r="E153" s="15"/>
      <c r="F153" s="15"/>
      <c r="G153" s="15"/>
      <c r="H153" s="16" t="s">
        <v>141</v>
      </c>
    </row>
    <row r="154" spans="1:8" x14ac:dyDescent="0.25">
      <c r="A154" s="15" t="s">
        <v>204</v>
      </c>
      <c r="B154" s="15" t="s">
        <v>143</v>
      </c>
      <c r="C154" s="15"/>
      <c r="D154" s="15"/>
      <c r="E154" s="15"/>
      <c r="F154" s="15"/>
      <c r="G154" s="15"/>
      <c r="H154" s="16" t="s">
        <v>143</v>
      </c>
    </row>
    <row r="155" spans="1:8" x14ac:dyDescent="0.25">
      <c r="A155" s="15" t="s">
        <v>205</v>
      </c>
      <c r="B155" s="15" t="s">
        <v>145</v>
      </c>
      <c r="C155" s="15"/>
      <c r="D155" s="15"/>
      <c r="E155" s="15"/>
      <c r="F155" s="15"/>
      <c r="G155" s="15"/>
      <c r="H155" s="16" t="s">
        <v>145</v>
      </c>
    </row>
    <row r="156" spans="1:8" x14ac:dyDescent="0.25">
      <c r="A156" s="15" t="s">
        <v>206</v>
      </c>
      <c r="B156" s="15" t="s">
        <v>147</v>
      </c>
      <c r="C156" s="15"/>
      <c r="D156" s="15"/>
      <c r="E156" s="15"/>
      <c r="F156" s="15"/>
      <c r="G156" s="15"/>
      <c r="H156" s="16" t="s">
        <v>207</v>
      </c>
    </row>
    <row r="157" spans="1:8" x14ac:dyDescent="0.25">
      <c r="A157" s="15" t="s">
        <v>208</v>
      </c>
      <c r="B157" s="15" t="s">
        <v>64</v>
      </c>
      <c r="C157" s="15"/>
      <c r="D157" s="15"/>
      <c r="E157" s="15"/>
      <c r="F157" s="15"/>
      <c r="G157" s="15"/>
      <c r="H157" s="16" t="s">
        <v>64</v>
      </c>
    </row>
    <row r="158" spans="1:8" x14ac:dyDescent="0.25">
      <c r="E158" s="14" t="s">
        <v>56</v>
      </c>
      <c r="F158" s="14">
        <f>IF((COUNT(C104:C157)&lt;&gt;COUNT(F104:F157)),"", ROUND(SUM(F104:F157),2))</f>
        <v>19728.5</v>
      </c>
      <c r="G158" s="13" t="str">
        <f>IF((COUNT(C104:C157)&lt;&gt;COUNT(F104:F157)),"Neužpildytos visų objektų kainos", "")</f>
        <v/>
      </c>
    </row>
    <row r="159" spans="1:8" x14ac:dyDescent="0.25">
      <c r="C159" s="14" t="s">
        <v>57</v>
      </c>
      <c r="D159" s="16">
        <v>5</v>
      </c>
      <c r="E159" s="14" t="s">
        <v>58</v>
      </c>
      <c r="F159" s="14">
        <f>IF(OR(F158="",D159=""),"", ROUND(PRODUCT(D159,F158)/100,2))</f>
        <v>986.43</v>
      </c>
      <c r="G159" s="13" t="str">
        <f>IF(D159="", "Nurodykite taikomą PVM dydį", "")</f>
        <v/>
      </c>
    </row>
    <row r="160" spans="1:8" x14ac:dyDescent="0.25">
      <c r="E160" s="14" t="s">
        <v>59</v>
      </c>
      <c r="F160" s="14">
        <f>IF(ISBLANK(F159), "", ROUND(SUM(F158:F159),2))</f>
        <v>20714.93</v>
      </c>
      <c r="G160" s="13" t="s">
        <v>209</v>
      </c>
    </row>
    <row r="164" spans="1:8" x14ac:dyDescent="0.25">
      <c r="A164" s="12" t="s">
        <v>210</v>
      </c>
      <c r="B164" s="12" t="s">
        <v>134</v>
      </c>
    </row>
    <row r="166" spans="1:8" x14ac:dyDescent="0.25">
      <c r="A166" s="12" t="s">
        <v>28</v>
      </c>
    </row>
    <row r="167" spans="1:8" ht="45" x14ac:dyDescent="0.25">
      <c r="A167" s="14" t="s">
        <v>29</v>
      </c>
      <c r="B167" s="14" t="s">
        <v>30</v>
      </c>
      <c r="C167" s="14" t="s">
        <v>31</v>
      </c>
      <c r="D167" s="14" t="s">
        <v>32</v>
      </c>
      <c r="E167" s="14" t="s">
        <v>33</v>
      </c>
      <c r="F167" s="14" t="s">
        <v>34</v>
      </c>
      <c r="G167" s="14" t="s">
        <v>35</v>
      </c>
      <c r="H167" s="20" t="s">
        <v>36</v>
      </c>
    </row>
    <row r="168" spans="1:8" x14ac:dyDescent="0.25">
      <c r="A168" s="14" t="s">
        <v>211</v>
      </c>
      <c r="B168" s="14" t="s">
        <v>136</v>
      </c>
      <c r="C168" s="15"/>
      <c r="D168" s="15"/>
      <c r="E168" s="15"/>
      <c r="F168" s="15"/>
      <c r="G168" s="15"/>
      <c r="H168" s="15"/>
    </row>
    <row r="169" spans="1:8" x14ac:dyDescent="0.25">
      <c r="A169" s="15" t="s">
        <v>212</v>
      </c>
      <c r="B169" s="15" t="s">
        <v>213</v>
      </c>
      <c r="C169" s="15">
        <v>1200</v>
      </c>
      <c r="D169" s="15" t="s">
        <v>40</v>
      </c>
      <c r="E169" s="16">
        <v>1.05</v>
      </c>
      <c r="F169" s="15">
        <f>IF(ISBLANK(E169),"", PRODUCT(C169,E169))</f>
        <v>1260</v>
      </c>
      <c r="G169" s="16" t="s">
        <v>139</v>
      </c>
      <c r="H169" s="15"/>
    </row>
    <row r="170" spans="1:8" x14ac:dyDescent="0.25">
      <c r="A170" s="15" t="s">
        <v>214</v>
      </c>
      <c r="B170" s="15" t="s">
        <v>141</v>
      </c>
      <c r="C170" s="15"/>
      <c r="D170" s="15"/>
      <c r="E170" s="15"/>
      <c r="F170" s="15"/>
      <c r="G170" s="15"/>
      <c r="H170" s="16" t="s">
        <v>141</v>
      </c>
    </row>
    <row r="171" spans="1:8" x14ac:dyDescent="0.25">
      <c r="A171" s="15" t="s">
        <v>215</v>
      </c>
      <c r="B171" s="15" t="s">
        <v>143</v>
      </c>
      <c r="C171" s="15"/>
      <c r="D171" s="15"/>
      <c r="E171" s="15"/>
      <c r="F171" s="15"/>
      <c r="G171" s="15"/>
      <c r="H171" s="16" t="s">
        <v>143</v>
      </c>
    </row>
    <row r="172" spans="1:8" x14ac:dyDescent="0.25">
      <c r="A172" s="15" t="s">
        <v>216</v>
      </c>
      <c r="B172" s="15" t="s">
        <v>145</v>
      </c>
      <c r="C172" s="15"/>
      <c r="D172" s="15"/>
      <c r="E172" s="15"/>
      <c r="F172" s="15"/>
      <c r="G172" s="15"/>
      <c r="H172" s="16" t="s">
        <v>145</v>
      </c>
    </row>
    <row r="173" spans="1:8" x14ac:dyDescent="0.25">
      <c r="A173" s="15" t="s">
        <v>217</v>
      </c>
      <c r="B173" s="15" t="s">
        <v>147</v>
      </c>
      <c r="C173" s="15"/>
      <c r="D173" s="15"/>
      <c r="E173" s="15"/>
      <c r="F173" s="15"/>
      <c r="G173" s="15"/>
      <c r="H173" s="16" t="s">
        <v>148</v>
      </c>
    </row>
    <row r="174" spans="1:8" x14ac:dyDescent="0.25">
      <c r="A174" s="15" t="s">
        <v>218</v>
      </c>
      <c r="B174" s="15" t="s">
        <v>64</v>
      </c>
      <c r="C174" s="15"/>
      <c r="D174" s="15"/>
      <c r="E174" s="15"/>
      <c r="F174" s="15"/>
      <c r="G174" s="15"/>
      <c r="H174" s="16" t="s">
        <v>64</v>
      </c>
    </row>
    <row r="175" spans="1:8" x14ac:dyDescent="0.25">
      <c r="A175" s="15" t="s">
        <v>219</v>
      </c>
      <c r="B175" s="15" t="s">
        <v>220</v>
      </c>
      <c r="C175" s="15">
        <v>200</v>
      </c>
      <c r="D175" s="15" t="s">
        <v>40</v>
      </c>
      <c r="E175" s="16">
        <v>1.25</v>
      </c>
      <c r="F175" s="15">
        <f>IF(ISBLANK(E175),"", PRODUCT(C175,E175))</f>
        <v>250</v>
      </c>
      <c r="G175" s="16" t="s">
        <v>139</v>
      </c>
      <c r="H175" s="15"/>
    </row>
    <row r="176" spans="1:8" x14ac:dyDescent="0.25">
      <c r="A176" s="15" t="s">
        <v>221</v>
      </c>
      <c r="B176" s="15" t="s">
        <v>141</v>
      </c>
      <c r="C176" s="15"/>
      <c r="D176" s="15"/>
      <c r="E176" s="15"/>
      <c r="F176" s="15"/>
      <c r="G176" s="15"/>
      <c r="H176" s="16" t="s">
        <v>141</v>
      </c>
    </row>
    <row r="177" spans="1:8" x14ac:dyDescent="0.25">
      <c r="A177" s="15" t="s">
        <v>222</v>
      </c>
      <c r="B177" s="15" t="s">
        <v>143</v>
      </c>
      <c r="C177" s="15"/>
      <c r="D177" s="15"/>
      <c r="E177" s="15"/>
      <c r="F177" s="15"/>
      <c r="G177" s="15"/>
      <c r="H177" s="16" t="s">
        <v>143</v>
      </c>
    </row>
    <row r="178" spans="1:8" x14ac:dyDescent="0.25">
      <c r="A178" s="15" t="s">
        <v>223</v>
      </c>
      <c r="B178" s="15" t="s">
        <v>145</v>
      </c>
      <c r="C178" s="15"/>
      <c r="D178" s="15"/>
      <c r="E178" s="15"/>
      <c r="F178" s="15"/>
      <c r="G178" s="15"/>
      <c r="H178" s="16" t="s">
        <v>145</v>
      </c>
    </row>
    <row r="179" spans="1:8" x14ac:dyDescent="0.25">
      <c r="A179" s="15" t="s">
        <v>224</v>
      </c>
      <c r="B179" s="15" t="s">
        <v>147</v>
      </c>
      <c r="C179" s="15"/>
      <c r="D179" s="15"/>
      <c r="E179" s="15"/>
      <c r="F179" s="15"/>
      <c r="G179" s="15"/>
      <c r="H179" s="16" t="s">
        <v>148</v>
      </c>
    </row>
    <row r="180" spans="1:8" x14ac:dyDescent="0.25">
      <c r="A180" s="15" t="s">
        <v>225</v>
      </c>
      <c r="B180" s="15" t="s">
        <v>64</v>
      </c>
      <c r="C180" s="15"/>
      <c r="D180" s="15"/>
      <c r="E180" s="15"/>
      <c r="F180" s="15"/>
      <c r="G180" s="15"/>
      <c r="H180" s="16" t="s">
        <v>64</v>
      </c>
    </row>
    <row r="181" spans="1:8" x14ac:dyDescent="0.25">
      <c r="E181" s="14" t="s">
        <v>56</v>
      </c>
      <c r="F181" s="14">
        <f>IF((COUNT(C169:C180)&lt;&gt;COUNT(F169:F180)),"", ROUND(SUM(F169:F180),2))</f>
        <v>1510</v>
      </c>
      <c r="G181" s="13" t="str">
        <f>IF((COUNT(C169:C180)&lt;&gt;COUNT(F169:F180)),"Neužpildytos visų objektų kainos", "")</f>
        <v/>
      </c>
    </row>
    <row r="182" spans="1:8" x14ac:dyDescent="0.25">
      <c r="C182" s="14" t="s">
        <v>57</v>
      </c>
      <c r="D182" s="16">
        <v>5</v>
      </c>
      <c r="E182" s="14" t="s">
        <v>58</v>
      </c>
      <c r="F182" s="14">
        <f>IF(OR(F181="",D182=""),"", ROUND(PRODUCT(D182,F181)/100,2))</f>
        <v>75.5</v>
      </c>
      <c r="G182" s="13" t="str">
        <f>IF(D182="", "Nurodykite taikomą PVM dydį", "")</f>
        <v/>
      </c>
    </row>
    <row r="183" spans="1:8" x14ac:dyDescent="0.25">
      <c r="E183" s="14" t="s">
        <v>59</v>
      </c>
      <c r="F183" s="14">
        <f>IF(ISBLANK(F182), "", ROUND(SUM(F181:F182),2))</f>
        <v>1585.5</v>
      </c>
      <c r="G183" s="13" t="s">
        <v>226</v>
      </c>
    </row>
    <row r="188" spans="1:8" x14ac:dyDescent="0.25">
      <c r="A188" s="12" t="s">
        <v>227</v>
      </c>
      <c r="B188" s="12" t="s">
        <v>228</v>
      </c>
    </row>
    <row r="190" spans="1:8" x14ac:dyDescent="0.25">
      <c r="A190" s="12" t="s">
        <v>28</v>
      </c>
    </row>
    <row r="191" spans="1:8" ht="45" x14ac:dyDescent="0.25">
      <c r="A191" s="14" t="s">
        <v>29</v>
      </c>
      <c r="B191" s="14" t="s">
        <v>30</v>
      </c>
      <c r="C191" s="14" t="s">
        <v>31</v>
      </c>
      <c r="D191" s="14" t="s">
        <v>32</v>
      </c>
      <c r="E191" s="14" t="s">
        <v>33</v>
      </c>
      <c r="F191" s="14" t="s">
        <v>34</v>
      </c>
      <c r="G191" s="14" t="s">
        <v>35</v>
      </c>
      <c r="H191" s="20" t="s">
        <v>36</v>
      </c>
    </row>
    <row r="192" spans="1:8" x14ac:dyDescent="0.25">
      <c r="A192" s="14" t="s">
        <v>229</v>
      </c>
      <c r="B192" s="14" t="s">
        <v>230</v>
      </c>
      <c r="C192" s="15"/>
      <c r="D192" s="15"/>
      <c r="E192" s="15"/>
      <c r="F192" s="15"/>
      <c r="G192" s="15"/>
      <c r="H192" s="15"/>
    </row>
    <row r="193" spans="1:8" x14ac:dyDescent="0.25">
      <c r="A193" s="15" t="s">
        <v>231</v>
      </c>
      <c r="B193" s="15" t="s">
        <v>232</v>
      </c>
      <c r="C193" s="15">
        <v>6000</v>
      </c>
      <c r="D193" s="15" t="s">
        <v>40</v>
      </c>
      <c r="E193" s="16">
        <v>0.45</v>
      </c>
      <c r="F193" s="15">
        <f>IF(ISBLANK(E193),"", PRODUCT(C193,E193))</f>
        <v>2700</v>
      </c>
      <c r="G193" s="16" t="s">
        <v>233</v>
      </c>
      <c r="H193" s="15"/>
    </row>
    <row r="194" spans="1:8" x14ac:dyDescent="0.25">
      <c r="A194" s="15" t="s">
        <v>234</v>
      </c>
      <c r="B194" s="15" t="s">
        <v>132</v>
      </c>
      <c r="C194" s="15"/>
      <c r="D194" s="15"/>
      <c r="E194" s="15"/>
      <c r="F194" s="15"/>
      <c r="G194" s="15"/>
      <c r="H194" s="16" t="s">
        <v>132</v>
      </c>
    </row>
    <row r="195" spans="1:8" x14ac:dyDescent="0.25">
      <c r="A195" s="15" t="s">
        <v>235</v>
      </c>
      <c r="B195" s="15" t="s">
        <v>236</v>
      </c>
      <c r="C195" s="15"/>
      <c r="D195" s="15"/>
      <c r="E195" s="15"/>
      <c r="F195" s="15"/>
      <c r="G195" s="15"/>
      <c r="H195" s="16" t="s">
        <v>236</v>
      </c>
    </row>
    <row r="196" spans="1:8" x14ac:dyDescent="0.25">
      <c r="A196" s="15" t="s">
        <v>237</v>
      </c>
      <c r="B196" s="15" t="s">
        <v>238</v>
      </c>
      <c r="C196" s="15">
        <v>1000</v>
      </c>
      <c r="D196" s="15" t="s">
        <v>40</v>
      </c>
      <c r="E196" s="16">
        <v>0.4</v>
      </c>
      <c r="F196" s="15">
        <f>IF(ISBLANK(E196),"", PRODUCT(C196,E196))</f>
        <v>400</v>
      </c>
      <c r="G196" s="16" t="s">
        <v>233</v>
      </c>
      <c r="H196" s="15"/>
    </row>
    <row r="197" spans="1:8" x14ac:dyDescent="0.25">
      <c r="A197" s="15" t="s">
        <v>239</v>
      </c>
      <c r="B197" s="15" t="s">
        <v>132</v>
      </c>
      <c r="C197" s="15"/>
      <c r="D197" s="15"/>
      <c r="E197" s="15"/>
      <c r="F197" s="15"/>
      <c r="G197" s="15"/>
      <c r="H197" s="16" t="s">
        <v>132</v>
      </c>
    </row>
    <row r="198" spans="1:8" x14ac:dyDescent="0.25">
      <c r="A198" s="15" t="s">
        <v>240</v>
      </c>
      <c r="B198" s="15" t="s">
        <v>241</v>
      </c>
      <c r="C198" s="15"/>
      <c r="D198" s="15"/>
      <c r="E198" s="15"/>
      <c r="F198" s="15"/>
      <c r="G198" s="15"/>
      <c r="H198" s="16" t="s">
        <v>241</v>
      </c>
    </row>
    <row r="199" spans="1:8" x14ac:dyDescent="0.25">
      <c r="E199" s="14" t="s">
        <v>56</v>
      </c>
      <c r="F199" s="14">
        <f>IF((COUNT(C193:C198)&lt;&gt;COUNT(F193:F198)),"", ROUND(SUM(F193:F198),2))</f>
        <v>3100</v>
      </c>
      <c r="G199" s="13" t="str">
        <f>IF((COUNT(C193:C198)&lt;&gt;COUNT(F193:F198)),"Neužpildytos visų objektų kainos", "")</f>
        <v/>
      </c>
    </row>
    <row r="200" spans="1:8" x14ac:dyDescent="0.25">
      <c r="C200" s="14" t="s">
        <v>57</v>
      </c>
      <c r="D200" s="16">
        <v>5</v>
      </c>
      <c r="E200" s="14" t="s">
        <v>58</v>
      </c>
      <c r="F200" s="14">
        <f>IF(OR(F199="",D200=""),"", ROUND(PRODUCT(D200,F199)/100,2))</f>
        <v>155</v>
      </c>
      <c r="G200" s="13" t="str">
        <f>IF(D200="", "Nurodykite taikomą PVM dydį", "")</f>
        <v/>
      </c>
    </row>
    <row r="201" spans="1:8" x14ac:dyDescent="0.25">
      <c r="E201" s="14" t="s">
        <v>59</v>
      </c>
      <c r="F201" s="14">
        <f>IF(ISBLANK(F200), "", ROUND(SUM(F199:F200),2))</f>
        <v>3255</v>
      </c>
      <c r="G201" s="13" t="s">
        <v>242</v>
      </c>
    </row>
    <row r="205" spans="1:8" x14ac:dyDescent="0.25">
      <c r="A205" s="12" t="s">
        <v>243</v>
      </c>
      <c r="B205" s="12" t="s">
        <v>244</v>
      </c>
    </row>
    <row r="207" spans="1:8" x14ac:dyDescent="0.25">
      <c r="A207" s="12" t="s">
        <v>28</v>
      </c>
    </row>
    <row r="208" spans="1:8" ht="45" x14ac:dyDescent="0.25">
      <c r="A208" s="14" t="s">
        <v>29</v>
      </c>
      <c r="B208" s="14" t="s">
        <v>30</v>
      </c>
      <c r="C208" s="14" t="s">
        <v>31</v>
      </c>
      <c r="D208" s="14" t="s">
        <v>32</v>
      </c>
      <c r="E208" s="14" t="s">
        <v>33</v>
      </c>
      <c r="F208" s="14" t="s">
        <v>34</v>
      </c>
      <c r="G208" s="14" t="s">
        <v>35</v>
      </c>
      <c r="H208" s="20" t="s">
        <v>36</v>
      </c>
    </row>
    <row r="209" spans="1:8" x14ac:dyDescent="0.25">
      <c r="A209" s="14" t="s">
        <v>245</v>
      </c>
      <c r="B209" s="14" t="s">
        <v>246</v>
      </c>
      <c r="C209" s="15"/>
      <c r="D209" s="15"/>
      <c r="E209" s="15"/>
      <c r="F209" s="15"/>
      <c r="G209" s="15"/>
      <c r="H209" s="15"/>
    </row>
    <row r="210" spans="1:8" x14ac:dyDescent="0.25">
      <c r="A210" s="15" t="s">
        <v>247</v>
      </c>
      <c r="B210" s="15" t="s">
        <v>248</v>
      </c>
      <c r="C210" s="15">
        <v>1300</v>
      </c>
      <c r="D210" s="15" t="s">
        <v>40</v>
      </c>
      <c r="E210" s="16">
        <v>15.9</v>
      </c>
      <c r="F210" s="15">
        <f>IF(ISBLANK(E210),"", PRODUCT(C210,E210))</f>
        <v>20670</v>
      </c>
      <c r="G210" s="16" t="s">
        <v>249</v>
      </c>
      <c r="H210" s="15"/>
    </row>
    <row r="211" spans="1:8" x14ac:dyDescent="0.25">
      <c r="A211" s="15" t="s">
        <v>250</v>
      </c>
      <c r="B211" s="15" t="s">
        <v>251</v>
      </c>
      <c r="C211" s="15"/>
      <c r="D211" s="15"/>
      <c r="E211" s="15"/>
      <c r="F211" s="15"/>
      <c r="G211" s="15"/>
      <c r="H211" s="16" t="s">
        <v>251</v>
      </c>
    </row>
    <row r="212" spans="1:8" x14ac:dyDescent="0.25">
      <c r="A212" s="15" t="s">
        <v>252</v>
      </c>
      <c r="B212" s="15" t="s">
        <v>253</v>
      </c>
      <c r="C212" s="15"/>
      <c r="D212" s="15"/>
      <c r="E212" s="15"/>
      <c r="F212" s="15"/>
      <c r="G212" s="15"/>
      <c r="H212" s="16" t="s">
        <v>253</v>
      </c>
    </row>
    <row r="213" spans="1:8" x14ac:dyDescent="0.25">
      <c r="A213" s="15" t="s">
        <v>254</v>
      </c>
      <c r="B213" s="15" t="s">
        <v>255</v>
      </c>
      <c r="C213" s="15"/>
      <c r="D213" s="15"/>
      <c r="E213" s="15"/>
      <c r="F213" s="15"/>
      <c r="G213" s="15"/>
      <c r="H213" s="16" t="s">
        <v>255</v>
      </c>
    </row>
    <row r="214" spans="1:8" x14ac:dyDescent="0.25">
      <c r="A214" s="15" t="s">
        <v>256</v>
      </c>
      <c r="B214" s="15" t="s">
        <v>257</v>
      </c>
      <c r="C214" s="15"/>
      <c r="D214" s="15"/>
      <c r="E214" s="15"/>
      <c r="F214" s="15"/>
      <c r="G214" s="15"/>
      <c r="H214" s="16" t="s">
        <v>257</v>
      </c>
    </row>
    <row r="215" spans="1:8" x14ac:dyDescent="0.25">
      <c r="A215" s="15" t="s">
        <v>258</v>
      </c>
      <c r="B215" s="15" t="s">
        <v>259</v>
      </c>
      <c r="C215" s="15"/>
      <c r="D215" s="15"/>
      <c r="E215" s="15"/>
      <c r="F215" s="15"/>
      <c r="G215" s="15"/>
      <c r="H215" s="16" t="s">
        <v>259</v>
      </c>
    </row>
    <row r="216" spans="1:8" x14ac:dyDescent="0.25">
      <c r="A216" s="15" t="s">
        <v>260</v>
      </c>
      <c r="B216" s="15" t="s">
        <v>261</v>
      </c>
      <c r="C216" s="15"/>
      <c r="D216" s="15"/>
      <c r="E216" s="15"/>
      <c r="F216" s="15"/>
      <c r="G216" s="15"/>
      <c r="H216" s="16" t="s">
        <v>261</v>
      </c>
    </row>
    <row r="217" spans="1:8" x14ac:dyDescent="0.25">
      <c r="A217" s="15" t="s">
        <v>262</v>
      </c>
      <c r="B217" s="15" t="s">
        <v>263</v>
      </c>
      <c r="C217" s="15"/>
      <c r="D217" s="15"/>
      <c r="E217" s="15"/>
      <c r="F217" s="15"/>
      <c r="G217" s="15"/>
      <c r="H217" s="16" t="s">
        <v>263</v>
      </c>
    </row>
    <row r="218" spans="1:8" x14ac:dyDescent="0.25">
      <c r="A218" s="15" t="s">
        <v>264</v>
      </c>
      <c r="B218" s="15" t="s">
        <v>265</v>
      </c>
      <c r="C218" s="15"/>
      <c r="D218" s="15"/>
      <c r="E218" s="15"/>
      <c r="F218" s="15"/>
      <c r="G218" s="15"/>
      <c r="H218" s="16" t="s">
        <v>265</v>
      </c>
    </row>
    <row r="219" spans="1:8" x14ac:dyDescent="0.25">
      <c r="A219" s="15" t="s">
        <v>266</v>
      </c>
      <c r="B219" s="15" t="s">
        <v>267</v>
      </c>
      <c r="C219" s="15"/>
      <c r="D219" s="15"/>
      <c r="E219" s="15"/>
      <c r="F219" s="15"/>
      <c r="G219" s="15"/>
      <c r="H219" s="16" t="s">
        <v>267</v>
      </c>
    </row>
    <row r="220" spans="1:8" ht="30" x14ac:dyDescent="0.25">
      <c r="A220" s="22" t="s">
        <v>268</v>
      </c>
      <c r="B220" s="21" t="s">
        <v>269</v>
      </c>
      <c r="C220" s="15"/>
      <c r="D220" s="15"/>
      <c r="E220" s="15"/>
      <c r="F220" s="15"/>
      <c r="G220" s="15"/>
      <c r="H220" s="16" t="s">
        <v>269</v>
      </c>
    </row>
    <row r="221" spans="1:8" x14ac:dyDescent="0.25">
      <c r="A221" s="15" t="s">
        <v>270</v>
      </c>
      <c r="B221" s="15" t="s">
        <v>271</v>
      </c>
      <c r="C221" s="15"/>
      <c r="D221" s="15"/>
      <c r="E221" s="15"/>
      <c r="F221" s="15"/>
      <c r="G221" s="15"/>
      <c r="H221" s="16" t="s">
        <v>271</v>
      </c>
    </row>
    <row r="222" spans="1:8" x14ac:dyDescent="0.25">
      <c r="A222" s="15" t="s">
        <v>272</v>
      </c>
      <c r="B222" s="15" t="s">
        <v>273</v>
      </c>
      <c r="C222" s="15">
        <v>300</v>
      </c>
      <c r="D222" s="15" t="s">
        <v>40</v>
      </c>
      <c r="E222" s="16">
        <v>7.8</v>
      </c>
      <c r="F222" s="15">
        <f>IF(ISBLANK(E222),"", PRODUCT(C222,E222))</f>
        <v>2340</v>
      </c>
      <c r="G222" s="16" t="s">
        <v>274</v>
      </c>
      <c r="H222" s="15"/>
    </row>
    <row r="223" spans="1:8" x14ac:dyDescent="0.25">
      <c r="A223" s="15" t="s">
        <v>275</v>
      </c>
      <c r="B223" s="15" t="s">
        <v>66</v>
      </c>
      <c r="C223" s="15"/>
      <c r="D223" s="15"/>
      <c r="E223" s="15"/>
      <c r="F223" s="15"/>
      <c r="G223" s="15"/>
      <c r="H223" s="16" t="s">
        <v>66</v>
      </c>
    </row>
    <row r="224" spans="1:8" x14ac:dyDescent="0.25">
      <c r="A224" s="15" t="s">
        <v>276</v>
      </c>
      <c r="B224" s="15" t="s">
        <v>277</v>
      </c>
      <c r="C224" s="15"/>
      <c r="D224" s="15"/>
      <c r="E224" s="15"/>
      <c r="F224" s="15"/>
      <c r="G224" s="15"/>
      <c r="H224" s="16" t="s">
        <v>277</v>
      </c>
    </row>
    <row r="225" spans="1:8" x14ac:dyDescent="0.25">
      <c r="A225" s="15" t="s">
        <v>278</v>
      </c>
      <c r="B225" s="15" t="s">
        <v>279</v>
      </c>
      <c r="C225" s="15"/>
      <c r="D225" s="15"/>
      <c r="E225" s="15"/>
      <c r="F225" s="15"/>
      <c r="G225" s="15"/>
      <c r="H225" s="16" t="s">
        <v>279</v>
      </c>
    </row>
    <row r="226" spans="1:8" x14ac:dyDescent="0.25">
      <c r="A226" s="15" t="s">
        <v>280</v>
      </c>
      <c r="B226" s="15" t="s">
        <v>281</v>
      </c>
      <c r="C226" s="15"/>
      <c r="D226" s="15"/>
      <c r="E226" s="15"/>
      <c r="F226" s="15"/>
      <c r="G226" s="15"/>
      <c r="H226" s="16" t="s">
        <v>281</v>
      </c>
    </row>
    <row r="227" spans="1:8" ht="30" x14ac:dyDescent="0.25">
      <c r="A227" s="22" t="s">
        <v>282</v>
      </c>
      <c r="B227" s="21" t="s">
        <v>283</v>
      </c>
      <c r="C227" s="15"/>
      <c r="D227" s="15"/>
      <c r="E227" s="15"/>
      <c r="F227" s="15"/>
      <c r="G227" s="15"/>
      <c r="H227" s="16" t="s">
        <v>283</v>
      </c>
    </row>
    <row r="228" spans="1:8" x14ac:dyDescent="0.25">
      <c r="E228" s="14" t="s">
        <v>56</v>
      </c>
      <c r="F228" s="14">
        <f>IF((COUNT(C210:C227)&lt;&gt;COUNT(F210:F227)),"", ROUND(SUM(F210:F227),2))</f>
        <v>23010</v>
      </c>
      <c r="G228" s="13" t="str">
        <f>IF((COUNT(C210:C227)&lt;&gt;COUNT(F210:F227)),"Neužpildytos visų objektų kainos", "")</f>
        <v/>
      </c>
    </row>
    <row r="229" spans="1:8" x14ac:dyDescent="0.25">
      <c r="C229" s="14" t="s">
        <v>57</v>
      </c>
      <c r="D229" s="16">
        <v>5</v>
      </c>
      <c r="E229" s="14" t="s">
        <v>58</v>
      </c>
      <c r="F229" s="14">
        <f>IF(OR(F228="",D229=""),"", ROUND(PRODUCT(D229,F228)/100,2))</f>
        <v>1150.5</v>
      </c>
      <c r="G229" s="13" t="str">
        <f>IF(D229="", "Nurodykite taikomą PVM dydį", "")</f>
        <v/>
      </c>
    </row>
    <row r="230" spans="1:8" x14ac:dyDescent="0.25">
      <c r="E230" s="14" t="s">
        <v>59</v>
      </c>
      <c r="F230" s="14">
        <f>IF(ISBLANK(F229), "", ROUND(SUM(F228:F229),2))</f>
        <v>24160.5</v>
      </c>
      <c r="G230" s="13" t="s">
        <v>284</v>
      </c>
    </row>
    <row r="235" spans="1:8" x14ac:dyDescent="0.25">
      <c r="A235" s="12" t="s">
        <v>285</v>
      </c>
      <c r="B235" s="12" t="s">
        <v>286</v>
      </c>
    </row>
    <row r="237" spans="1:8" x14ac:dyDescent="0.25">
      <c r="A237" s="12" t="s">
        <v>28</v>
      </c>
    </row>
    <row r="238" spans="1:8" ht="45" x14ac:dyDescent="0.25">
      <c r="A238" s="14" t="s">
        <v>29</v>
      </c>
      <c r="B238" s="14" t="s">
        <v>30</v>
      </c>
      <c r="C238" s="14" t="s">
        <v>31</v>
      </c>
      <c r="D238" s="14" t="s">
        <v>32</v>
      </c>
      <c r="E238" s="14" t="s">
        <v>33</v>
      </c>
      <c r="F238" s="14" t="s">
        <v>34</v>
      </c>
      <c r="G238" s="14" t="s">
        <v>35</v>
      </c>
      <c r="H238" s="20" t="s">
        <v>36</v>
      </c>
    </row>
    <row r="239" spans="1:8" x14ac:dyDescent="0.25">
      <c r="A239" s="14" t="s">
        <v>287</v>
      </c>
      <c r="B239" s="14" t="s">
        <v>288</v>
      </c>
      <c r="C239" s="15"/>
      <c r="D239" s="15"/>
      <c r="E239" s="15"/>
      <c r="F239" s="15"/>
      <c r="G239" s="15"/>
      <c r="H239" s="15"/>
    </row>
    <row r="240" spans="1:8" x14ac:dyDescent="0.25">
      <c r="A240" s="15" t="s">
        <v>289</v>
      </c>
      <c r="B240" s="15" t="s">
        <v>288</v>
      </c>
      <c r="C240" s="15">
        <v>100</v>
      </c>
      <c r="D240" s="15" t="s">
        <v>40</v>
      </c>
      <c r="E240" s="16">
        <v>19.45</v>
      </c>
      <c r="F240" s="15">
        <f>IF(ISBLANK(E240),"", PRODUCT(C240,E240))</f>
        <v>1945</v>
      </c>
      <c r="G240" s="16" t="s">
        <v>290</v>
      </c>
      <c r="H240" s="15"/>
    </row>
    <row r="241" spans="1:8" x14ac:dyDescent="0.25">
      <c r="A241" s="15" t="s">
        <v>291</v>
      </c>
      <c r="B241" s="15" t="s">
        <v>292</v>
      </c>
      <c r="C241" s="15"/>
      <c r="D241" s="15"/>
      <c r="E241" s="15"/>
      <c r="F241" s="15"/>
      <c r="G241" s="15"/>
      <c r="H241" s="16" t="s">
        <v>292</v>
      </c>
    </row>
    <row r="242" spans="1:8" x14ac:dyDescent="0.25">
      <c r="A242" s="15" t="s">
        <v>293</v>
      </c>
      <c r="B242" s="15" t="s">
        <v>294</v>
      </c>
      <c r="C242" s="15"/>
      <c r="D242" s="15"/>
      <c r="E242" s="15"/>
      <c r="F242" s="15"/>
      <c r="G242" s="15"/>
      <c r="H242" s="16" t="s">
        <v>294</v>
      </c>
    </row>
    <row r="243" spans="1:8" x14ac:dyDescent="0.25">
      <c r="A243" s="15" t="s">
        <v>295</v>
      </c>
      <c r="B243" s="15" t="s">
        <v>296</v>
      </c>
      <c r="C243" s="15"/>
      <c r="D243" s="15"/>
      <c r="E243" s="15"/>
      <c r="F243" s="15"/>
      <c r="G243" s="15"/>
      <c r="H243" s="16" t="s">
        <v>296</v>
      </c>
    </row>
    <row r="244" spans="1:8" x14ac:dyDescent="0.25">
      <c r="A244" s="15" t="s">
        <v>297</v>
      </c>
      <c r="B244" s="15" t="s">
        <v>298</v>
      </c>
      <c r="C244" s="15"/>
      <c r="D244" s="15"/>
      <c r="E244" s="15"/>
      <c r="F244" s="15"/>
      <c r="G244" s="15"/>
      <c r="H244" s="16" t="s">
        <v>298</v>
      </c>
    </row>
    <row r="245" spans="1:8" x14ac:dyDescent="0.25">
      <c r="A245" s="15" t="s">
        <v>299</v>
      </c>
      <c r="B245" s="15" t="s">
        <v>300</v>
      </c>
      <c r="C245" s="15"/>
      <c r="D245" s="15"/>
      <c r="E245" s="15"/>
      <c r="F245" s="15"/>
      <c r="G245" s="15"/>
      <c r="H245" s="16" t="s">
        <v>300</v>
      </c>
    </row>
    <row r="246" spans="1:8" x14ac:dyDescent="0.25">
      <c r="A246" s="15" t="s">
        <v>301</v>
      </c>
      <c r="B246" s="15" t="s">
        <v>302</v>
      </c>
      <c r="C246" s="15"/>
      <c r="D246" s="15"/>
      <c r="E246" s="15"/>
      <c r="F246" s="15"/>
      <c r="G246" s="15"/>
      <c r="H246" s="16" t="s">
        <v>302</v>
      </c>
    </row>
    <row r="247" spans="1:8" x14ac:dyDescent="0.25">
      <c r="E247" s="14" t="s">
        <v>56</v>
      </c>
      <c r="F247" s="14">
        <f>IF((COUNT(C240:C246)&lt;&gt;COUNT(F240:F246)),"", ROUND(SUM(F240:F246),2))</f>
        <v>1945</v>
      </c>
      <c r="G247" s="13" t="str">
        <f>IF((COUNT(C240:C246)&lt;&gt;COUNT(F240:F246)),"Neužpildytos visų objektų kainos", "")</f>
        <v/>
      </c>
    </row>
    <row r="248" spans="1:8" x14ac:dyDescent="0.25">
      <c r="C248" s="14" t="s">
        <v>57</v>
      </c>
      <c r="D248" s="16">
        <v>5</v>
      </c>
      <c r="E248" s="14" t="s">
        <v>58</v>
      </c>
      <c r="F248" s="14">
        <f>IF(OR(F247="",D248=""),"", ROUND(PRODUCT(D248,F247)/100,2))</f>
        <v>97.25</v>
      </c>
      <c r="G248" s="13" t="str">
        <f>IF(D248="", "Nurodykite taikomą PVM dydį", "")</f>
        <v/>
      </c>
    </row>
    <row r="249" spans="1:8" x14ac:dyDescent="0.25">
      <c r="E249" s="14" t="s">
        <v>59</v>
      </c>
      <c r="F249" s="14">
        <f>IF(ISBLANK(F248), "", ROUND(SUM(F247:F248),2))</f>
        <v>2042.25</v>
      </c>
      <c r="G249" s="13" t="s">
        <v>60</v>
      </c>
    </row>
    <row r="253" spans="1:8" x14ac:dyDescent="0.25">
      <c r="A253" s="12" t="s">
        <v>303</v>
      </c>
      <c r="B253" s="12" t="s">
        <v>304</v>
      </c>
    </row>
    <row r="255" spans="1:8" x14ac:dyDescent="0.25">
      <c r="A255" s="12" t="s">
        <v>28</v>
      </c>
    </row>
    <row r="256" spans="1:8" ht="45" x14ac:dyDescent="0.25">
      <c r="A256" s="14" t="s">
        <v>29</v>
      </c>
      <c r="B256" s="14" t="s">
        <v>30</v>
      </c>
      <c r="C256" s="14" t="s">
        <v>31</v>
      </c>
      <c r="D256" s="14" t="s">
        <v>32</v>
      </c>
      <c r="E256" s="14" t="s">
        <v>33</v>
      </c>
      <c r="F256" s="14" t="s">
        <v>34</v>
      </c>
      <c r="G256" s="14" t="s">
        <v>35</v>
      </c>
      <c r="H256" s="20" t="s">
        <v>36</v>
      </c>
    </row>
    <row r="257" spans="1:8" x14ac:dyDescent="0.25">
      <c r="A257" s="14" t="s">
        <v>305</v>
      </c>
      <c r="B257" s="14" t="s">
        <v>306</v>
      </c>
      <c r="C257" s="15"/>
      <c r="D257" s="15"/>
      <c r="E257" s="15"/>
      <c r="F257" s="15"/>
      <c r="G257" s="15"/>
      <c r="H257" s="15"/>
    </row>
    <row r="258" spans="1:8" x14ac:dyDescent="0.25">
      <c r="A258" s="15" t="s">
        <v>307</v>
      </c>
      <c r="B258" s="15" t="s">
        <v>306</v>
      </c>
      <c r="C258" s="15">
        <v>1500</v>
      </c>
      <c r="D258" s="15" t="s">
        <v>40</v>
      </c>
      <c r="E258" s="16">
        <v>3.65</v>
      </c>
      <c r="F258" s="15">
        <f>IF(ISBLANK(E258),"", PRODUCT(C258,E258))</f>
        <v>5475</v>
      </c>
      <c r="G258" s="16" t="s">
        <v>308</v>
      </c>
      <c r="H258" s="15"/>
    </row>
    <row r="259" spans="1:8" x14ac:dyDescent="0.25">
      <c r="A259" s="15" t="s">
        <v>309</v>
      </c>
      <c r="B259" s="15" t="s">
        <v>292</v>
      </c>
      <c r="C259" s="15"/>
      <c r="D259" s="15"/>
      <c r="E259" s="15"/>
      <c r="F259" s="15"/>
      <c r="G259" s="15"/>
      <c r="H259" s="16" t="s">
        <v>292</v>
      </c>
    </row>
    <row r="260" spans="1:8" x14ac:dyDescent="0.25">
      <c r="A260" s="15" t="s">
        <v>310</v>
      </c>
      <c r="B260" s="15" t="s">
        <v>311</v>
      </c>
      <c r="C260" s="15"/>
      <c r="D260" s="15"/>
      <c r="E260" s="15"/>
      <c r="F260" s="15"/>
      <c r="G260" s="15"/>
      <c r="H260" s="16" t="s">
        <v>311</v>
      </c>
    </row>
    <row r="261" spans="1:8" x14ac:dyDescent="0.25">
      <c r="A261" s="15" t="s">
        <v>312</v>
      </c>
      <c r="B261" s="15" t="s">
        <v>313</v>
      </c>
      <c r="C261" s="15"/>
      <c r="D261" s="15"/>
      <c r="E261" s="15"/>
      <c r="F261" s="15"/>
      <c r="G261" s="15"/>
      <c r="H261" s="16" t="s">
        <v>313</v>
      </c>
    </row>
    <row r="262" spans="1:8" x14ac:dyDescent="0.25">
      <c r="A262" s="15" t="s">
        <v>314</v>
      </c>
      <c r="B262" s="15" t="s">
        <v>315</v>
      </c>
      <c r="C262" s="15"/>
      <c r="D262" s="15"/>
      <c r="E262" s="15"/>
      <c r="F262" s="15"/>
      <c r="G262" s="15"/>
      <c r="H262" s="16" t="s">
        <v>298</v>
      </c>
    </row>
    <row r="263" spans="1:8" x14ac:dyDescent="0.25">
      <c r="A263" s="15" t="s">
        <v>316</v>
      </c>
      <c r="B263" s="15" t="s">
        <v>317</v>
      </c>
      <c r="C263" s="15"/>
      <c r="D263" s="15"/>
      <c r="E263" s="15"/>
      <c r="F263" s="15"/>
      <c r="G263" s="15"/>
      <c r="H263" s="16" t="s">
        <v>317</v>
      </c>
    </row>
    <row r="264" spans="1:8" x14ac:dyDescent="0.25">
      <c r="E264" s="14" t="s">
        <v>56</v>
      </c>
      <c r="F264" s="14">
        <f>IF((COUNT(C258:C263)&lt;&gt;COUNT(F258:F263)),"", ROUND(SUM(F258:F263),2))</f>
        <v>5475</v>
      </c>
      <c r="G264" s="13" t="str">
        <f>IF((COUNT(C258:C263)&lt;&gt;COUNT(F258:F263)),"Neužpildytos visų objektų kainos", "")</f>
        <v/>
      </c>
    </row>
    <row r="265" spans="1:8" x14ac:dyDescent="0.25">
      <c r="C265" s="14" t="s">
        <v>57</v>
      </c>
      <c r="D265" s="16">
        <v>5</v>
      </c>
      <c r="E265" s="14" t="s">
        <v>58</v>
      </c>
      <c r="F265" s="14">
        <f>IF(OR(F264="",D265=""),"", ROUND(PRODUCT(D265,F264)/100,2))</f>
        <v>273.75</v>
      </c>
      <c r="G265" s="13" t="str">
        <f>IF(D265="", "Nurodykite taikomą PVM dydį", "")</f>
        <v/>
      </c>
    </row>
    <row r="266" spans="1:8" x14ac:dyDescent="0.25">
      <c r="E266" s="14" t="s">
        <v>59</v>
      </c>
      <c r="F266" s="14">
        <f>IF(ISBLANK(F265), "", ROUND(SUM(F264:F265),2))</f>
        <v>5748.75</v>
      </c>
      <c r="G266" s="13" t="s">
        <v>65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1"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318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2" t="s">
        <v>319</v>
      </c>
      <c r="B5" s="51"/>
      <c r="C5" s="49" t="s">
        <v>320</v>
      </c>
      <c r="D5" s="50"/>
      <c r="E5" s="51"/>
      <c r="F5" s="49" t="s">
        <v>321</v>
      </c>
      <c r="G5" s="50"/>
      <c r="H5" s="51"/>
      <c r="I5" s="49" t="s">
        <v>322</v>
      </c>
      <c r="J5" s="51"/>
      <c r="K5" s="9" t="s">
        <v>323</v>
      </c>
    </row>
    <row r="6" spans="1:11" ht="48.95" customHeight="1" x14ac:dyDescent="0.25">
      <c r="A6" s="48"/>
      <c r="B6" s="36"/>
      <c r="C6" s="43"/>
      <c r="D6" s="44"/>
      <c r="E6" s="36"/>
      <c r="F6" s="43"/>
      <c r="G6" s="44"/>
      <c r="H6" s="36"/>
      <c r="I6" s="43"/>
      <c r="J6" s="36"/>
      <c r="K6" s="17"/>
    </row>
    <row r="7" spans="1:11" ht="48.95" customHeight="1" x14ac:dyDescent="0.25">
      <c r="A7" s="48"/>
      <c r="B7" s="36"/>
      <c r="C7" s="43"/>
      <c r="D7" s="44"/>
      <c r="E7" s="36"/>
      <c r="F7" s="43"/>
      <c r="G7" s="44"/>
      <c r="H7" s="36"/>
      <c r="I7" s="43"/>
      <c r="J7" s="36"/>
      <c r="K7" s="17"/>
    </row>
    <row r="8" spans="1:11" ht="48.95" customHeight="1" x14ac:dyDescent="0.25">
      <c r="A8" s="48"/>
      <c r="B8" s="36"/>
      <c r="C8" s="43"/>
      <c r="D8" s="44"/>
      <c r="E8" s="36"/>
      <c r="F8" s="43"/>
      <c r="G8" s="44"/>
      <c r="H8" s="36"/>
      <c r="I8" s="43"/>
      <c r="J8" s="36"/>
      <c r="K8" s="17"/>
    </row>
    <row r="9" spans="1:11" ht="48.95" customHeight="1" x14ac:dyDescent="0.25">
      <c r="A9" s="48"/>
      <c r="B9" s="36"/>
      <c r="C9" s="43"/>
      <c r="D9" s="44"/>
      <c r="E9" s="36"/>
      <c r="F9" s="43"/>
      <c r="G9" s="44"/>
      <c r="H9" s="36"/>
      <c r="I9" s="43"/>
      <c r="J9" s="36"/>
      <c r="K9" s="17"/>
    </row>
    <row r="10" spans="1:11" ht="48.95" customHeight="1" x14ac:dyDescent="0.25">
      <c r="A10" s="48"/>
      <c r="B10" s="36"/>
      <c r="C10" s="43"/>
      <c r="D10" s="44"/>
      <c r="E10" s="36"/>
      <c r="F10" s="43"/>
      <c r="G10" s="44"/>
      <c r="H10" s="36"/>
      <c r="I10" s="43"/>
      <c r="J10" s="36"/>
      <c r="K10" s="17"/>
    </row>
    <row r="11" spans="1:11" ht="48.95" customHeight="1" x14ac:dyDescent="0.25">
      <c r="A11" s="48"/>
      <c r="B11" s="36"/>
      <c r="C11" s="43"/>
      <c r="D11" s="44"/>
      <c r="E11" s="36"/>
      <c r="F11" s="43"/>
      <c r="G11" s="44"/>
      <c r="H11" s="36"/>
      <c r="I11" s="43"/>
      <c r="J11" s="36"/>
      <c r="K11" s="17"/>
    </row>
    <row r="12" spans="1:11" ht="48.95" customHeight="1" x14ac:dyDescent="0.25">
      <c r="A12" s="48"/>
      <c r="B12" s="36"/>
      <c r="C12" s="43"/>
      <c r="D12" s="44"/>
      <c r="E12" s="36"/>
      <c r="F12" s="43"/>
      <c r="G12" s="44"/>
      <c r="H12" s="36"/>
      <c r="I12" s="43"/>
      <c r="J12" s="36"/>
      <c r="K12" s="17"/>
    </row>
    <row r="13" spans="1:11" ht="48.95" customHeight="1" x14ac:dyDescent="0.25">
      <c r="A13" s="48"/>
      <c r="B13" s="36"/>
      <c r="C13" s="43"/>
      <c r="D13" s="44"/>
      <c r="E13" s="36"/>
      <c r="F13" s="43"/>
      <c r="G13" s="44"/>
      <c r="H13" s="36"/>
      <c r="I13" s="43"/>
      <c r="J13" s="36"/>
      <c r="K13" s="17"/>
    </row>
    <row r="14" spans="1:11" ht="48.95" customHeight="1" x14ac:dyDescent="0.25">
      <c r="A14" s="48"/>
      <c r="B14" s="36"/>
      <c r="C14" s="43"/>
      <c r="D14" s="44"/>
      <c r="E14" s="36"/>
      <c r="F14" s="43"/>
      <c r="G14" s="44"/>
      <c r="H14" s="36"/>
      <c r="I14" s="43"/>
      <c r="J14" s="36"/>
      <c r="K14" s="17"/>
    </row>
    <row r="15" spans="1:11" ht="48" customHeight="1" thickBot="1" x14ac:dyDescent="0.3">
      <c r="A15" s="61"/>
      <c r="B15" s="47"/>
      <c r="C15" s="45"/>
      <c r="D15" s="46"/>
      <c r="E15" s="47"/>
      <c r="F15" s="45"/>
      <c r="G15" s="46"/>
      <c r="H15" s="47"/>
      <c r="I15" s="45"/>
      <c r="J15" s="47"/>
      <c r="K15" s="18"/>
    </row>
    <row r="16" spans="1:11" ht="18.95" customHeight="1" x14ac:dyDescent="0.25">
      <c r="A16" s="10"/>
      <c r="B16" s="10"/>
      <c r="C16" s="10"/>
      <c r="D16" s="10"/>
      <c r="E16" s="10"/>
      <c r="F16" s="10"/>
      <c r="G16" s="10"/>
      <c r="H16" s="10"/>
      <c r="I16" s="10"/>
      <c r="J16" s="10"/>
      <c r="K16" s="11"/>
    </row>
    <row r="17" spans="1:11" ht="48.95" customHeight="1" x14ac:dyDescent="0.25">
      <c r="A17" s="54" t="s">
        <v>324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2" t="s">
        <v>30</v>
      </c>
      <c r="B19" s="51"/>
      <c r="C19" s="49" t="s">
        <v>320</v>
      </c>
      <c r="D19" s="50"/>
      <c r="E19" s="51"/>
      <c r="F19" s="49" t="s">
        <v>325</v>
      </c>
      <c r="G19" s="50"/>
      <c r="H19" s="51"/>
      <c r="I19" s="59" t="s">
        <v>322</v>
      </c>
      <c r="J19" s="60"/>
      <c r="K19" s="11"/>
    </row>
    <row r="20" spans="1:11" ht="48.95" customHeight="1" x14ac:dyDescent="0.25">
      <c r="A20" s="48"/>
      <c r="B20" s="36"/>
      <c r="C20" s="43"/>
      <c r="D20" s="44"/>
      <c r="E20" s="36"/>
      <c r="F20" s="43"/>
      <c r="G20" s="44"/>
      <c r="H20" s="36"/>
      <c r="I20" s="55"/>
      <c r="J20" s="56"/>
      <c r="K20" s="11"/>
    </row>
    <row r="21" spans="1:11" ht="48.95" customHeight="1" x14ac:dyDescent="0.25">
      <c r="A21" s="48"/>
      <c r="B21" s="36"/>
      <c r="C21" s="43"/>
      <c r="D21" s="44"/>
      <c r="E21" s="36"/>
      <c r="F21" s="43"/>
      <c r="G21" s="44"/>
      <c r="H21" s="36"/>
      <c r="I21" s="55"/>
      <c r="J21" s="56"/>
      <c r="K21" s="11"/>
    </row>
    <row r="22" spans="1:11" ht="48.95" customHeight="1" x14ac:dyDescent="0.25">
      <c r="A22" s="48"/>
      <c r="B22" s="36"/>
      <c r="C22" s="43"/>
      <c r="D22" s="44"/>
      <c r="E22" s="36"/>
      <c r="F22" s="43"/>
      <c r="G22" s="44"/>
      <c r="H22" s="36"/>
      <c r="I22" s="55"/>
      <c r="J22" s="56"/>
      <c r="K22" s="11"/>
    </row>
    <row r="23" spans="1:11" ht="48.95" customHeight="1" x14ac:dyDescent="0.25">
      <c r="A23" s="48"/>
      <c r="B23" s="36"/>
      <c r="C23" s="43"/>
      <c r="D23" s="44"/>
      <c r="E23" s="36"/>
      <c r="F23" s="43"/>
      <c r="G23" s="44"/>
      <c r="H23" s="36"/>
      <c r="I23" s="55"/>
      <c r="J23" s="56"/>
      <c r="K23" s="11"/>
    </row>
    <row r="24" spans="1:11" ht="48.95" customHeight="1" x14ac:dyDescent="0.25">
      <c r="A24" s="48"/>
      <c r="B24" s="36"/>
      <c r="C24" s="43"/>
      <c r="D24" s="44"/>
      <c r="E24" s="36"/>
      <c r="F24" s="43"/>
      <c r="G24" s="44"/>
      <c r="H24" s="36"/>
      <c r="I24" s="55"/>
      <c r="J24" s="56"/>
      <c r="K24" s="11"/>
    </row>
    <row r="25" spans="1:11" ht="48.95" customHeight="1" x14ac:dyDescent="0.25">
      <c r="A25" s="48"/>
      <c r="B25" s="36"/>
      <c r="C25" s="43"/>
      <c r="D25" s="44"/>
      <c r="E25" s="36"/>
      <c r="F25" s="43"/>
      <c r="G25" s="44"/>
      <c r="H25" s="36"/>
      <c r="I25" s="55"/>
      <c r="J25" s="56"/>
      <c r="K25" s="11"/>
    </row>
    <row r="26" spans="1:11" ht="48.95" customHeight="1" x14ac:dyDescent="0.25">
      <c r="A26" s="48"/>
      <c r="B26" s="36"/>
      <c r="C26" s="43"/>
      <c r="D26" s="44"/>
      <c r="E26" s="36"/>
      <c r="F26" s="43"/>
      <c r="G26" s="44"/>
      <c r="H26" s="36"/>
      <c r="I26" s="55"/>
      <c r="J26" s="56"/>
      <c r="K26" s="11"/>
    </row>
    <row r="27" spans="1:11" ht="48.95" customHeight="1" x14ac:dyDescent="0.25">
      <c r="A27" s="48"/>
      <c r="B27" s="36"/>
      <c r="C27" s="43"/>
      <c r="D27" s="44"/>
      <c r="E27" s="36"/>
      <c r="F27" s="43"/>
      <c r="G27" s="44"/>
      <c r="H27" s="36"/>
      <c r="I27" s="55"/>
      <c r="J27" s="56"/>
      <c r="K27" s="11"/>
    </row>
    <row r="28" spans="1:11" ht="48.95" customHeight="1" x14ac:dyDescent="0.25">
      <c r="A28" s="48"/>
      <c r="B28" s="36"/>
      <c r="C28" s="43"/>
      <c r="D28" s="44"/>
      <c r="E28" s="36"/>
      <c r="F28" s="43"/>
      <c r="G28" s="44"/>
      <c r="H28" s="36"/>
      <c r="I28" s="55"/>
      <c r="J28" s="56"/>
      <c r="K28" s="11"/>
    </row>
    <row r="29" spans="1:11" ht="48.95" customHeight="1" x14ac:dyDescent="0.25">
      <c r="A29" s="48"/>
      <c r="B29" s="36"/>
      <c r="C29" s="43"/>
      <c r="D29" s="44"/>
      <c r="E29" s="36"/>
      <c r="F29" s="43"/>
      <c r="G29" s="44"/>
      <c r="H29" s="36"/>
      <c r="I29" s="55"/>
      <c r="J29" s="56"/>
      <c r="K29" s="11"/>
    </row>
    <row r="31" spans="1:11" ht="33" customHeight="1" x14ac:dyDescent="0.25">
      <c r="A31" s="65"/>
      <c r="B31" s="28"/>
      <c r="C31" s="28"/>
      <c r="D31" s="28"/>
      <c r="E31" s="28"/>
      <c r="F31" s="28"/>
      <c r="G31" s="28"/>
      <c r="H31" s="28"/>
      <c r="I31" s="28"/>
      <c r="J31" s="28"/>
    </row>
    <row r="33" spans="1:10" ht="15.95" customHeight="1" x14ac:dyDescent="0.25">
      <c r="A33" s="53" t="s">
        <v>326</v>
      </c>
      <c r="B33" s="28"/>
      <c r="C33" s="28"/>
      <c r="D33" s="28"/>
      <c r="E33" s="28"/>
      <c r="F33" s="28"/>
      <c r="G33" s="28"/>
      <c r="H33" s="28"/>
      <c r="I33" s="28"/>
      <c r="J33" s="28"/>
    </row>
    <row r="34" spans="1:10" ht="15.95" customHeight="1" thickBot="1" x14ac:dyDescent="0.3"/>
    <row r="35" spans="1:10" ht="15.95" customHeight="1" x14ac:dyDescent="0.25">
      <c r="A35" s="8" t="s">
        <v>29</v>
      </c>
      <c r="B35" s="63" t="s">
        <v>327</v>
      </c>
      <c r="C35" s="50"/>
      <c r="D35" s="50"/>
      <c r="E35" s="50"/>
      <c r="F35" s="50"/>
      <c r="G35" s="51"/>
      <c r="H35" s="64" t="s">
        <v>328</v>
      </c>
      <c r="I35" s="50"/>
      <c r="J35" s="60"/>
    </row>
    <row r="36" spans="1:10" ht="48" customHeight="1" x14ac:dyDescent="0.25">
      <c r="A36" s="19" t="s">
        <v>329</v>
      </c>
      <c r="B36" s="71" t="s">
        <v>330</v>
      </c>
      <c r="C36" s="44"/>
      <c r="D36" s="44"/>
      <c r="E36" s="44"/>
      <c r="F36" s="44"/>
      <c r="G36" s="36"/>
      <c r="H36" s="62"/>
      <c r="I36" s="44"/>
      <c r="J36" s="56"/>
    </row>
    <row r="37" spans="1:10" ht="48" customHeight="1" x14ac:dyDescent="0.25">
      <c r="A37" s="19" t="s">
        <v>331</v>
      </c>
      <c r="B37" s="71" t="s">
        <v>332</v>
      </c>
      <c r="C37" s="44"/>
      <c r="D37" s="44"/>
      <c r="E37" s="44"/>
      <c r="F37" s="44"/>
      <c r="G37" s="36"/>
      <c r="H37" s="62" t="s">
        <v>346</v>
      </c>
      <c r="I37" s="44"/>
      <c r="J37" s="56"/>
    </row>
    <row r="38" spans="1:10" ht="48" customHeight="1" x14ac:dyDescent="0.25">
      <c r="A38" s="19" t="s">
        <v>333</v>
      </c>
      <c r="B38" s="71" t="s">
        <v>334</v>
      </c>
      <c r="C38" s="44"/>
      <c r="D38" s="44"/>
      <c r="E38" s="44"/>
      <c r="F38" s="44"/>
      <c r="G38" s="36"/>
      <c r="H38" s="62"/>
      <c r="I38" s="44"/>
      <c r="J38" s="56"/>
    </row>
    <row r="39" spans="1:10" ht="48" customHeight="1" x14ac:dyDescent="0.25">
      <c r="A39" s="25">
        <v>4</v>
      </c>
      <c r="B39" s="58" t="s">
        <v>347</v>
      </c>
      <c r="C39" s="44"/>
      <c r="D39" s="44"/>
      <c r="E39" s="44"/>
      <c r="F39" s="44"/>
      <c r="G39" s="36"/>
      <c r="H39" s="62" t="s">
        <v>348</v>
      </c>
      <c r="I39" s="44"/>
      <c r="J39" s="56"/>
    </row>
    <row r="40" spans="1:10" ht="48" customHeight="1" x14ac:dyDescent="0.25">
      <c r="A40" s="25">
        <v>5</v>
      </c>
      <c r="B40" s="58" t="s">
        <v>349</v>
      </c>
      <c r="C40" s="44"/>
      <c r="D40" s="44"/>
      <c r="E40" s="44"/>
      <c r="F40" s="44"/>
      <c r="G40" s="36"/>
      <c r="H40" s="62" t="s">
        <v>346</v>
      </c>
      <c r="I40" s="44"/>
      <c r="J40" s="56"/>
    </row>
    <row r="41" spans="1:10" ht="48" customHeight="1" x14ac:dyDescent="0.25">
      <c r="A41" s="25">
        <v>6</v>
      </c>
      <c r="B41" s="58" t="s">
        <v>350</v>
      </c>
      <c r="C41" s="44"/>
      <c r="D41" s="44"/>
      <c r="E41" s="44"/>
      <c r="F41" s="44"/>
      <c r="G41" s="36"/>
      <c r="H41" s="62" t="s">
        <v>346</v>
      </c>
      <c r="I41" s="44"/>
      <c r="J41" s="56"/>
    </row>
    <row r="42" spans="1:10" ht="48" customHeight="1" x14ac:dyDescent="0.25">
      <c r="A42" s="25">
        <v>7</v>
      </c>
      <c r="B42" s="58" t="s">
        <v>351</v>
      </c>
      <c r="C42" s="44"/>
      <c r="D42" s="44"/>
      <c r="E42" s="44"/>
      <c r="F42" s="44"/>
      <c r="G42" s="36"/>
      <c r="H42" s="62" t="s">
        <v>346</v>
      </c>
      <c r="I42" s="44"/>
      <c r="J42" s="56"/>
    </row>
    <row r="43" spans="1:10" ht="48" customHeight="1" x14ac:dyDescent="0.25">
      <c r="A43" s="25"/>
      <c r="B43" s="58"/>
      <c r="C43" s="44"/>
      <c r="D43" s="44"/>
      <c r="E43" s="44"/>
      <c r="F43" s="44"/>
      <c r="G43" s="36"/>
      <c r="H43" s="62"/>
      <c r="I43" s="44"/>
      <c r="J43" s="56"/>
    </row>
    <row r="44" spans="1:10" ht="48" customHeight="1" x14ac:dyDescent="0.25">
      <c r="A44" s="25"/>
      <c r="B44" s="58"/>
      <c r="C44" s="44"/>
      <c r="D44" s="44"/>
      <c r="E44" s="44"/>
      <c r="F44" s="44"/>
      <c r="G44" s="36"/>
      <c r="H44" s="62"/>
      <c r="I44" s="44"/>
      <c r="J44" s="56"/>
    </row>
    <row r="45" spans="1:10" ht="48" customHeight="1" x14ac:dyDescent="0.25">
      <c r="A45" s="25"/>
      <c r="B45" s="58"/>
      <c r="C45" s="44"/>
      <c r="D45" s="44"/>
      <c r="E45" s="44"/>
      <c r="F45" s="44"/>
      <c r="G45" s="36"/>
      <c r="H45" s="62"/>
      <c r="I45" s="44"/>
      <c r="J45" s="56"/>
    </row>
    <row r="46" spans="1:10" ht="48.95" customHeight="1" thickBot="1" x14ac:dyDescent="0.3">
      <c r="A46" s="26"/>
      <c r="B46" s="66"/>
      <c r="C46" s="46"/>
      <c r="D46" s="46"/>
      <c r="E46" s="46"/>
      <c r="F46" s="46"/>
      <c r="G46" s="47"/>
      <c r="H46" s="67"/>
      <c r="I46" s="68"/>
      <c r="J46" s="69"/>
    </row>
    <row r="48" spans="1:10" ht="102" customHeight="1" x14ac:dyDescent="0.25">
      <c r="A48" s="65" t="s">
        <v>335</v>
      </c>
      <c r="B48" s="28"/>
      <c r="C48" s="28"/>
      <c r="D48" s="28"/>
      <c r="E48" s="28"/>
      <c r="F48" s="28"/>
      <c r="G48" s="28"/>
      <c r="H48" s="28"/>
      <c r="I48" s="28"/>
      <c r="J48" s="28"/>
    </row>
    <row r="51" spans="1:10" x14ac:dyDescent="0.25">
      <c r="A51" s="70" t="s">
        <v>336</v>
      </c>
      <c r="B51" s="28"/>
      <c r="C51" s="28"/>
      <c r="D51" s="28"/>
      <c r="E51" s="57" t="s">
        <v>352</v>
      </c>
      <c r="F51" s="28"/>
      <c r="G51" s="28"/>
      <c r="H51" s="28"/>
      <c r="I51" s="28"/>
      <c r="J51" s="28"/>
    </row>
    <row r="53" spans="1:10" x14ac:dyDescent="0.25">
      <c r="A53" s="70" t="s">
        <v>337</v>
      </c>
      <c r="B53" s="28"/>
      <c r="C53" s="28"/>
      <c r="D53" s="28"/>
      <c r="E53" s="57" t="s">
        <v>353</v>
      </c>
      <c r="F53" s="28"/>
      <c r="G53" s="28"/>
      <c r="H53" s="28"/>
      <c r="I53" s="28"/>
      <c r="J53" s="28"/>
    </row>
    <row r="100" spans="1:1" ht="15.75" x14ac:dyDescent="0.25">
      <c r="A100" t="s">
        <v>338</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FZJ6XTJY6WQ3-1352427771-353916</_dlc_DocId>
    <_dlc_DocIdUrl xmlns="f401bc6b-16ae-4eec-874e-4b24bc321f82">
      <Url>https://bbraun.sharepoint.com/sites/bbraun_eis_ltmedical/_layouts/15/DocIdRedir.aspx?ID=FZJ6XTJY6WQ3-1352427771-353916</Url>
      <Description>FZJ6XTJY6WQ3-1352427771-353916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2E98B2-B341-4CEA-94BB-C3FDE19015FA}">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6456BAA8-2B75-4D6F-A645-020BF5DEA535}">
  <ds:schemaRefs>
    <ds:schemaRef ds:uri="http://schemas.microsoft.com/sharepoint/v3/contenttype/forms"/>
  </ds:schemaRefs>
</ds:datastoreItem>
</file>

<file path=customXml/itemProps3.xml><?xml version="1.0" encoding="utf-8"?>
<ds:datastoreItem xmlns:ds="http://schemas.openxmlformats.org/officeDocument/2006/customXml" ds:itemID="{1DE48BDF-7EB8-4FBE-9CB5-EE7F73DF5BCE}">
  <ds:schemaRefs>
    <ds:schemaRef ds:uri="http://schemas.microsoft.com/sharepoint/events"/>
  </ds:schemaRefs>
</ds:datastoreItem>
</file>

<file path=customXml/itemProps4.xml><?xml version="1.0" encoding="utf-8"?>
<ds:datastoreItem xmlns:ds="http://schemas.openxmlformats.org/officeDocument/2006/customXml" ds:itemID="{EAB401AF-DD93-412D-94E4-2F6031945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cp:lastPrinted>2024-05-09T10:31:58Z</cp:lastPrinted>
  <dcterms:created xsi:type="dcterms:W3CDTF">2023-04-04T12:16:45Z</dcterms:created>
  <dcterms:modified xsi:type="dcterms:W3CDTF">2024-11-06T08:19:55Z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2024-05-02T10:14:48Z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453c7268-44c6-4534-9bf9-34e284c3c52d</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1e0a4a7e-4d84-4399-a9bb-1cc374372d12</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