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diamedicalt.sharepoint.com/sites/Diamedica-Baze/Shared Documents/Baze/Konkursai/2023 metai/Antakalnio poliklinika_656265/Dokumentai pasiulymui/"/>
    </mc:Choice>
  </mc:AlternateContent>
  <xr:revisionPtr revIDLastSave="977" documentId="8_{2ABC93FC-91AD-489F-A754-9788F8143BCC}" xr6:coauthVersionLast="47" xr6:coauthVersionMax="47" xr10:uidLastSave="{0856BC5C-8263-4499-9D50-CE22EDAEAD93}"/>
  <bookViews>
    <workbookView xWindow="28680" yWindow="-120" windowWidth="29040" windowHeight="15720" xr2:uid="{9D6E5A77-3F48-42B7-B3A3-5D3ECA571D4A}"/>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 l="1"/>
  <c r="K4" i="1" s="1"/>
  <c r="I22" i="1"/>
  <c r="I20" i="1"/>
  <c r="I21" i="1"/>
  <c r="I18" i="1"/>
  <c r="I19" i="1"/>
  <c r="I13" i="1"/>
  <c r="I14" i="1"/>
  <c r="I15" i="1"/>
  <c r="I16" i="1"/>
  <c r="I17" i="1"/>
  <c r="I8" i="1"/>
  <c r="I9" i="1"/>
  <c r="I10" i="1"/>
  <c r="I11" i="1"/>
  <c r="I12" i="1"/>
  <c r="I5" i="1"/>
  <c r="I6" i="1"/>
  <c r="I7" i="1"/>
  <c r="I4" i="1"/>
  <c r="J22" i="1"/>
  <c r="K22" i="1" s="1"/>
  <c r="J21" i="1"/>
  <c r="K21" i="1" s="1"/>
  <c r="J20" i="1"/>
  <c r="K20" i="1" s="1"/>
  <c r="J19" i="1"/>
  <c r="K19" i="1" s="1"/>
  <c r="J18" i="1"/>
  <c r="K18" i="1" s="1"/>
  <c r="J17" i="1"/>
  <c r="K17" i="1" s="1"/>
  <c r="J16" i="1"/>
  <c r="K16" i="1" s="1"/>
  <c r="J15" i="1"/>
  <c r="K15" i="1" s="1"/>
  <c r="J14" i="1"/>
  <c r="K14" i="1" s="1"/>
  <c r="J13" i="1"/>
  <c r="K13" i="1" s="1"/>
  <c r="J12" i="1"/>
  <c r="K12" i="1" s="1"/>
  <c r="J11" i="1"/>
  <c r="K11" i="1" s="1"/>
  <c r="J10" i="1"/>
  <c r="K10" i="1" s="1"/>
  <c r="J9" i="1"/>
  <c r="K9" i="1" s="1"/>
  <c r="J8" i="1"/>
  <c r="K8" i="1" s="1"/>
  <c r="J7" i="1"/>
  <c r="K7" i="1" s="1"/>
  <c r="J6" i="1"/>
  <c r="K6" i="1" s="1"/>
  <c r="J5" i="1"/>
  <c r="K5" i="1" s="1"/>
  <c r="J25" i="1" l="1"/>
  <c r="J23" i="1"/>
  <c r="J24" i="1" l="1"/>
</calcChain>
</file>

<file path=xl/sharedStrings.xml><?xml version="1.0" encoding="utf-8"?>
<sst xmlns="http://schemas.openxmlformats.org/spreadsheetml/2006/main" count="134" uniqueCount="126">
  <si>
    <t>Eil. Nr.</t>
  </si>
  <si>
    <t>Prekės pavadinimas (aprašymas)</t>
  </si>
  <si>
    <t>Techninis reikalavimas</t>
  </si>
  <si>
    <t>Prelimina-rus kiekis, vnt.</t>
  </si>
  <si>
    <t xml:space="preserve">Tiekėjo siūlomų prekių charakteristikos </t>
  </si>
  <si>
    <t>Tiksli nuoroda į siūlomos prekės dokumentaciją, kurioje tiksliai pažymimas atitikimas nustatytam techniniam parametrui</t>
  </si>
  <si>
    <t>Gamintojas, komercinis prekės pavadinimas</t>
  </si>
  <si>
    <t>1 vnt. kaina, Eur be PVM</t>
  </si>
  <si>
    <t>Bendra kaina, Eur be PVM</t>
  </si>
  <si>
    <t>Kapiliarinio kraujo surinkimo sistema su EDTA hematologiniams tyrimams.</t>
  </si>
  <si>
    <t>Kapiliarinio kraujo surinkimo sistema su krešėjimo sistemos aktyvatoriais ir atskiriamuoju geliu serumo tyrimams.</t>
  </si>
  <si>
    <t>Automatiniai lancetai kraujo paėmimui</t>
  </si>
  <si>
    <t>Vakuuminis mėgintuvėlis serumo tyrimui.</t>
  </si>
  <si>
    <t>Vakuuminis pediatrinis mėgintuvėlis serumo tyrimams.</t>
  </si>
  <si>
    <t>Vakuuminis mėgintuvėlis krešėjimo sistemos tyrimams.</t>
  </si>
  <si>
    <t>Vakuuminis pediatrinis mėgintuvėlis krešėjimo sistemos tyrimams.</t>
  </si>
  <si>
    <t>Vakuuminis mėgintuvėlis hematologiniams, imunohematologiniams kraujo tyrimams.</t>
  </si>
  <si>
    <t>Vakuuminis pediatrinis mėgintuvėlis hematologiniams, imunohematologiniams kraujo tyrimams.</t>
  </si>
  <si>
    <t>Vakuuminis mėgintuvėlis gliukozės tyrimams.</t>
  </si>
  <si>
    <t>Vakuuminis mėgintuvėlis skubiems serumo tyrimams.</t>
  </si>
  <si>
    <t>Vakuuminis mėgintuvėlis serumo tyrimams be gelio, 5 - 6 ml</t>
  </si>
  <si>
    <t>Adatos veninio kraujo paėmimui.</t>
  </si>
  <si>
    <t>Adatos veninio kraujo paėmimui ir mėgintuvėlių laikiklio rinkinys arba adatos veninio kraujo paėmimui ir mėgintuvėlių laikiklio rinkinys su adatos apsauga, 22 G x 1¼ -1½</t>
  </si>
  <si>
    <t>Adatos peteliškės (smulkių venų punkcijai) su Luer adapteriu.</t>
  </si>
  <si>
    <t>Saugus ,,peteliškės“ rinkinys su adatos užraktu smulkių venų punkcijai su Luer adapteriu. Adata 23 G x ¾ (0,8 x 19 mm).</t>
  </si>
  <si>
    <t>Adatos laikiklis</t>
  </si>
  <si>
    <t>Vienkartinio panaudojimo žyma ant laikiklio arba pakuotės</t>
  </si>
  <si>
    <t>Timpos-varžtai venoms užveržti</t>
  </si>
  <si>
    <t>Be latekso; 3 funkcijų atlikimas viena ranka (užveržimas, atpalaidavimas, nuėmimas); nesutraukia odos užveržiant; tvirtas užraktas; skalbiama juosta (timpa); be metalinių dalių</t>
  </si>
  <si>
    <t>Bendra 1 pirkimo dalies pasiūlymo kaina, Eur be PVM:</t>
  </si>
  <si>
    <t>Bendra 1 pirkimo dalies pasiūlymo kaina, Eur su PVM:</t>
  </si>
  <si>
    <t>Specialieji reikalavimai:</t>
  </si>
  <si>
    <t>Sarstedt, Microvette 200 EDTA, kodas 20.1288</t>
  </si>
  <si>
    <t>Skirta jautriems šviesai tyrimams, 500 - 800 µl tūrio, nepralaidi UV spinduliams (komplektacijoje su pernešimo mėgintuvėliu gintaro spalvos);</t>
  </si>
  <si>
    <t>Greiner Bio Collect kapiliarai K3E EDTA, kodas 450530</t>
  </si>
  <si>
    <t>Greiner Bio-One, Mėgintuvėliai su geliu bilirubino tyrimui, kodas 450533+450418</t>
  </si>
  <si>
    <t>Greiner Bio-One, Vak. mėgintuvėlis 3,5ml Z Serum Sep PREMIUM, kodas 454071</t>
  </si>
  <si>
    <t>Greiner Bio-One, Vak. mėgintuvėlis 2ml Serum R PREMIUM, kodas 454096</t>
  </si>
  <si>
    <t>Greiner Bio-One, Vak. mėgintuvėlis 3,5ml Coag. 3,2% NR, kodas 454327</t>
  </si>
  <si>
    <t>Greiner Bio-One, Vak. mėgintuvėlis 2 ml Coag. 3,2% Premium, kodas 454321</t>
  </si>
  <si>
    <t>Greiner Bio-One, Vak. mėgintuvėlis 3 ml K3 EDTA Premium, kodas 454086</t>
  </si>
  <si>
    <t>Greiner Bio-One, Vak. mėgintuvėlis 2 ml K3 EDTA Premium, kodas 454087</t>
  </si>
  <si>
    <t>Greiner Bio-One, Vak. mėgintuvėlis 2 ml Glucose Premium, kodas 454061; Vak. mėgintuvėlis 4 ml Glucose Premium, kodas 454062</t>
  </si>
  <si>
    <t>Greiner Bio-One, Vak. mėgintuvėlis 3,5 ml Serum FAST Separator Premium, kodas 454592</t>
  </si>
  <si>
    <t>Greiner Bio-One, Vak. mėgintuvėlis 6ml Serum R PREMIUM, kodas 456096</t>
  </si>
  <si>
    <t>Greiner Bio-One, Adata 21G (0,8x38mm), kodas 450076</t>
  </si>
  <si>
    <t>Greiner Bio-One, Vacuette/ Quickshield Complete Plus 0,7x38mm 22G N1, kodas 450228V1</t>
  </si>
  <si>
    <t>Greiner Bio-One, Peteliškė+Luer 21G 19cm (žalia), kodas 450066</t>
  </si>
  <si>
    <t>Greiner Bio-One, Peteliškė Safety+Luer 23G 19cm , kodas 450082</t>
  </si>
  <si>
    <t>Vienkartinio panaudojimo žyma ant laikiklio ir pakuotės</t>
  </si>
  <si>
    <t>Greiner Bio-One, Adatos laikiklis, kodas 450201; 450209</t>
  </si>
  <si>
    <t>Greiner Bio-One, Timpa, kodas 840050</t>
  </si>
  <si>
    <t>Bendra kaina, Eur su PVM</t>
  </si>
  <si>
    <t>HTL-Strefa, Lancetas Prolance Normal Flow, kodas 8477</t>
  </si>
  <si>
    <t>1 vnt. kaina, Eur su PVM</t>
  </si>
  <si>
    <t>PVM (5% ir 21%), Eur:</t>
  </si>
  <si>
    <r>
      <t>Kapiliarinio kraujo surinkimo sistema su K</t>
    </r>
    <r>
      <rPr>
        <vertAlign val="subscript"/>
        <sz val="10"/>
        <color theme="1"/>
        <rFont val="Times New Roman"/>
        <family val="1"/>
        <charset val="186"/>
      </rPr>
      <t>3</t>
    </r>
    <r>
      <rPr>
        <sz val="10"/>
        <color theme="1"/>
        <rFont val="Times New Roman"/>
        <family val="1"/>
        <charset val="186"/>
      </rPr>
      <t>EDTA arba K</t>
    </r>
    <r>
      <rPr>
        <vertAlign val="subscript"/>
        <sz val="10"/>
        <color theme="1"/>
        <rFont val="Times New Roman"/>
        <family val="1"/>
        <charset val="186"/>
      </rPr>
      <t>2</t>
    </r>
    <r>
      <rPr>
        <sz val="10"/>
        <color theme="1"/>
        <rFont val="Times New Roman"/>
        <family val="1"/>
        <charset val="186"/>
      </rPr>
      <t>EDTA, 100 - 250 µl tūrio;
Sistema paruošta darbui;
Su kapiliaru ir kamšteliu.</t>
    </r>
  </si>
  <si>
    <t>Kapiliarinio kraujo surinkimo sistema su K3EDTA arba K2EDTA, 250 - 500 μl tūrio;
Su integruotu kolektoriumi ir kamšteliu.</t>
  </si>
  <si>
    <t>Skirta jautriems šviesai tyrimams, ne mažiau kaip 400 ir ne daugiau kaip 800 µl tūrio, nepralaidi UV spinduliams;
Su integruotu kolektoriumi ir kamšteliu; 
Su krešėjimo aktyvatoriumi ir geliu.</t>
  </si>
  <si>
    <t xml:space="preserve">1. Saugūs vienkartiniai lancetai su automatiniu dūrio mechanizmu, kapiliarinio kraujo paėmimui.
2. Veikimo principas - spyruoklinis mechanizmas, kurio dėka iššaunama adatėlė po dūrio sugrįžta ir pasislepia lanceto korpuse.
3. Dūris atliekamas 21 G kalibro adatėle.
4. Dūrio gylis - (2,0 ± 0,4) mm. </t>
  </si>
  <si>
    <t>1. Su krešėjimo aktyvatoriumi ir atskiriamuoju geliu, krešėjimo laikas ne daugiau 30 min.
2. Mėgintuvėliai su skiriamuoju geliu tinkami šaldymui - 20°C (kartu su pasiūlymu pateikti tai patvirtinančius dokumentus).
3. 3-5 ml tūrio, 13x75 mm.</t>
  </si>
  <si>
    <t>1. Su krešėjimo sistemos aktyvatoriais
2. Ne daugiau 2 ml tūrio, 13x75 mm.</t>
  </si>
  <si>
    <t>1. Su 3.2 % Na-citratu.
2. 2,5-3.5 ml tūrio, 13x75 mm.</t>
  </si>
  <si>
    <t>1. Su 3.2% Na-citratu
2. Ne daugiau 2 ml tūrio, 13x75 mm</t>
  </si>
  <si>
    <r>
      <t>1. Su antikoaguliantu K</t>
    </r>
    <r>
      <rPr>
        <vertAlign val="subscript"/>
        <sz val="10"/>
        <color theme="1"/>
        <rFont val="Times New Roman"/>
        <family val="1"/>
        <charset val="186"/>
      </rPr>
      <t>3</t>
    </r>
    <r>
      <rPr>
        <sz val="10"/>
        <color theme="1"/>
        <rFont val="Times New Roman"/>
        <family val="1"/>
        <charset val="186"/>
      </rPr>
      <t>EDTA
2. 2-4 ml tūrio, 13x75mm</t>
    </r>
  </si>
  <si>
    <r>
      <t>1. Su antikoaguliantu K</t>
    </r>
    <r>
      <rPr>
        <vertAlign val="subscript"/>
        <sz val="10"/>
        <color theme="1"/>
        <rFont val="Times New Roman"/>
        <family val="1"/>
        <charset val="186"/>
      </rPr>
      <t>3</t>
    </r>
    <r>
      <rPr>
        <sz val="10"/>
        <color theme="1"/>
        <rFont val="Times New Roman"/>
        <family val="1"/>
        <charset val="186"/>
      </rPr>
      <t>EDTA
2. Ne daugiau 2 ml tūrio, 13x75 mm</t>
    </r>
  </si>
  <si>
    <t>1. Su natrio fluoridu ir kalio oksalatu (sausa priedo forma)
2. 2 - 4 ml tūrio, 13 x 75 mm.</t>
  </si>
  <si>
    <t>1. Su greito krešėjimo sistemos aktyvatoriumi ir skiriamuoju geliu, krešėjimo laikas ne daugiau 10 min.
2. 3 – 4 ml tūrio, 13 x 75 mm</t>
  </si>
  <si>
    <t>1. Adatos turi būti silikonizuotos ir sterilios.
2. Adatos duriamoji dalis ne mažiau kaip dvibriaunė.
3. Tinka siūlomiems vakuuminiams mėgintuvėliams.
4. Adata 21 G x 0,8 x 38 – 40
5. Adatos turi būti vienkartinio naudojimo, multibandininės.</t>
  </si>
  <si>
    <t>1. Kiekvienas rinkinys įpakuotas atskirai, vienkartinis, pakuotė sterili.
2. Adatos turi būti silikonizuotos ir sterilios.
3. Adatos duriamoji dalis ne mažiau kaip dvibriaunė.
4. Tinka siūlomiems vakuuminiams mėgintuvėliams.
5. Adata 22 G x 1¼ -1½ (adatos ilgis 32-40 mm).</t>
  </si>
  <si>
    <t>1. Kiekvienas rinkinys įpakuotas atskirai, vienkartinis, pakuotė sterili.
2. Adatos turi būti silikonizuotos ir sterilios.
3. Adatos duriamoji dalis ne mažiau kaip dvibriaunė.
4. Tinka siūlomiems vakuuminiams mėgintuvėliams.
5. Žarnelė nesusipinanti, neužsilenkianti.
6. Adata 21 G x ¾ (0,8 x 19-20 mm ). 
7. Žarnelės ilgis 180 mm (+/- 10 mm).</t>
  </si>
  <si>
    <t>1. Kiekvienas rinkinys įpakuotas atskirai, vienkartinis, pakuotė sterili. 
2. Adatos turi būti silikonizuotos ir sterilios.
3. Adatos duriamoji dalis ne mažiau kaip dvibriaunė.
4. Tinka siūlomiems vakuuminiams mėgintuvėliams.
5. Žarnelė nesusipinanti, neužsilenkianti. 
6. Adata 23 G x ¾ (0,8 x 19 mm).
7. Žarnelės ilgis 180 mm (+/-10 mm).</t>
  </si>
  <si>
    <t>Kapiliarinio kraujo surinkimo sistema su K3EDTA , 200 µl tūrio; 
Sistema paruošta darbui. 
Su kapiliaru ir kamšteliu</t>
  </si>
  <si>
    <t>Kapiliarinio kraujo surinkimo sistema su K3EDTA arba K2EDTA, 250 - 500 μl tūrio; 
Su integruotu kolektoriumi ir kamšteliu.</t>
  </si>
  <si>
    <t xml:space="preserve">1. Saugūs vienkartiniai lancetai su automatiniu dūrio mechanizmu, kapiliarinio kraujo paėmimui.
2. Veikimo principas - spyruoklinis mechanizmas, kurio dėka iššaunama adatėlė po dūrio sugrįžta ir pasislepia lanceto korpuse.
3. Dūris atliekamas 21 G kalibro adatėle.
4. Dūrio gylis - 1,8 mm. </t>
  </si>
  <si>
    <t>1. Su krešėjimo aktyvatoriumi ir atskiriamuoju geliu, krešėjimo laikas 30 min.
2. Mėgintuvėliai su skiriamuoju geliu tinkami šaldymui - 20°C (kartu su pasiūlymu pateikti tai patvirtinančius dokumentus).
3. 3,5 ml tūrio, 13x75 mm.</t>
  </si>
  <si>
    <t>1. Su krešėjimo sistemos aktyvatoriais
2.  2 ml tūrio, 13x75 mm.</t>
  </si>
  <si>
    <t>1. Su 3.2 % Na-citratu.
2. 3.5 ml tūrio, 13x75 mm.</t>
  </si>
  <si>
    <t>1. Su 3.2 % Na-citratu.
2. 2 ml tūrio, 13x75 mm.</t>
  </si>
  <si>
    <t>1. Su antikoaguliantu K3EDTA 
2. 3 ml tūrio, 13x75mm</t>
  </si>
  <si>
    <t>1. Su antikoaguliantu K3EDTA
2. 2 ml tūrio, 13x75mm</t>
  </si>
  <si>
    <t>1. Su natrio fluoridu ir kalio oksalatu (sausa priedo forma)
2. 2 ir 4 ml tūrio, 13 x 75 mm.</t>
  </si>
  <si>
    <t xml:space="preserve">1. Su greito krešėjimo sistemos aktyvatoriumi ir skiriamuoju geliu, krešėjimo laikas ne daugiau 10 min. 
2. 3,5 ml tūrio, 13 x 75 mm </t>
  </si>
  <si>
    <t>1. Su krešėjimo sistemos aktyvatoriais be skiriamojo gelio
2. 5 - 6 ml tūrio, 13 x 100 mm.</t>
  </si>
  <si>
    <t>1. Su krešėjimo sistemos aktyvatoriais be skiriamojo gelio
2. 6 ml tūrio, 13 x 100 mm.</t>
  </si>
  <si>
    <t>1. Adatos  silikonizuotos ir sterilios.
2. Adatos duriamoji dalis tribriaunė.
3. Tinka siūlomiems vakuuminiams mėgintuvėliams.
4. Adata 21 G x 0,8 x 38mm 
5. Adatos yra vienkartinio naudojimo, multibandininės.</t>
  </si>
  <si>
    <t>1. Kiekvienas rinkinys įpakuotas atskirai, vienkartinis, pakuotė sterili.
2. Adatos  silikonizuotos ir sterilios.
3. Adatos duriamoji dalis tribriaunė. 
4.Tinka siūlomiems vakuuminiams mėgintuvėliams. 
5. Adata 22 G x 1½ (adatos ilgis 38 mm).</t>
  </si>
  <si>
    <t>1. Kiekvienas rinkinys įpakuotas atskirai, vienkartinis, pakuotė sterili.
2. Adatos  silikonizuotos ir sterilios.
3. Adatos duriamoji dalis tribriaunė.
4. Tinka siūlomiems vakuuminiams mėgintuvėliams.
5. Žarnelė nesusipinanti, neužsilenkianti.
6. Adata 21 G x ¾ (0,8 x 19 mm ).
7. Žarnelės ilgis 190 mm .</t>
  </si>
  <si>
    <t>1. Kiekvienas rinkinys įpakuotas atskirai, vienkartinis, pakuotė sterili.
2. Adatos  silikonizuotos ir sterilios.
3. Adatos duriamoji dalis tribriaunė.
4. Tinka siūlomiems vakuuminiams mėgintuvėliams.
5. Žarnelė nesusipinanti, neužsilenkianti.
6. Adata 23 G x ¾ (0,6 x 19 mm).
7. Žarnelės ilgis 190 mm.</t>
  </si>
  <si>
    <t>1 p.d. atitikties dokumentai, psl. Nr. 1</t>
  </si>
  <si>
    <t>1 p.d. atitikties dokumentai, psl. Nr. 70-71, 78-79</t>
  </si>
  <si>
    <t>1 p.d. atitikties dokumentai, psl. Nr. 70-71, 74, 156-157</t>
  </si>
  <si>
    <t>1 p.d. atitikties dokumentai, psl. Nr. 204</t>
  </si>
  <si>
    <t>1 p.d. atitikties dokumentai, psl. Nr. 35, 37, 208-209</t>
  </si>
  <si>
    <t>1 p.d. atitikties dokumentai, psl. Nr. 35-36</t>
  </si>
  <si>
    <t>1 p.d. atitikties dokumentai, psl. Nr. 32-33</t>
  </si>
  <si>
    <t>1 p.d. atitikties dokumentai, psl. Nr. 43, 45</t>
  </si>
  <si>
    <t xml:space="preserve">1 p.d. atitikties dokumentai, psl. Nr. 221, </t>
  </si>
  <si>
    <t>1 p.d. atitikties dokumentai, psl. Nr. 209, 269</t>
  </si>
  <si>
    <t xml:space="preserve">1 p.d. atitikties dokumentai, psl. Nr. 128-129 </t>
  </si>
  <si>
    <t>1 p.d. atitikties dokumentai, psl. Nr. 114-115, 270, 273, 275</t>
  </si>
  <si>
    <t>1 p.d. atitikties dokumentai, psl. Nr. 95, 273, 275</t>
  </si>
  <si>
    <t>1 p.d. atitikties dokumentai, psl. Nr. 88, 90, 273, 275, 277, 281</t>
  </si>
  <si>
    <t xml:space="preserve">1 p.d. atitikties dokumentai, psl. Nr. 118, 273, 283 </t>
  </si>
  <si>
    <t>1 p.d. atitikties dokumentai, psl. Nr. 123, 285</t>
  </si>
  <si>
    <t>Kriterijus</t>
  </si>
  <si>
    <t>Kokybės (T) vertinimo kriterijai (aplinkosauginiai, techniniai, funkciniai pranašumai, kiti kriterijai). Papildomi / neprivalomi parametrai, charakteristikos</t>
  </si>
  <si>
    <t>Atitikimas nurodytam kriterijui /parametrui, charakteristikai (įrašo tiekėjas). Nurodoma ar siūloma, ar ne (įrašyti "Taip" arba "Ne")</t>
  </si>
  <si>
    <t>Reikalavimų atitikimas (tiksliai pažymimas techninis parametras įrangos dokumentacijoje ir pateikiama nuoroda į konkretų psl.)</t>
  </si>
  <si>
    <t>Skiriami balai (pildo komisija)</t>
  </si>
  <si>
    <t>Q</t>
  </si>
  <si>
    <t>Minimalūs aplinkos apsaugos kriterijai (Q)</t>
  </si>
  <si>
    <t>TAIP</t>
  </si>
  <si>
    <t>T</t>
  </si>
  <si>
    <t>Vakuuminės kraujo paėmimo ir surinkimo sistemos kokybės charakteristikos (T):</t>
  </si>
  <si>
    <t>A1</t>
  </si>
  <si>
    <t>7, 8 poz. kraujo paėmimo mėgintuvėliai kraujo krešėjimo sistemos tyrimams atlikti turi minimalaus – maksimalaus užpildymo žymą (ribą) (A1)</t>
  </si>
  <si>
    <t>A2</t>
  </si>
  <si>
    <t>Visi siūlomų vakuuminiai mėgintuvėlių kamšteliai yra atsukami/užsukami (ne atkemšami) (A2)</t>
  </si>
  <si>
    <t>A3</t>
  </si>
  <si>
    <t>Adatų sienelė yra plonasienė (taikoma visoms siūlomoms adatoms) (A3)</t>
  </si>
  <si>
    <t>Kriterijų parametrų balų suma:</t>
  </si>
  <si>
    <t>1 p.d. atitikties dokumentai kokybės kriterijams, psl. Nr. 5</t>
  </si>
  <si>
    <t>1 p.d. atitikties dokumentai kokybės kriterijams, psl. Nr. 1, 2</t>
  </si>
  <si>
    <t>1 p.d. atitikties dokumentai kokybės kriterijams, psl. Nr. 8, 9, 10, 11, 12, 13</t>
  </si>
  <si>
    <t>1 p.d. atitikties dokumentai kokybės kriterijams, psl. Nr. 14, 15, 16,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</si>
</sst>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theme="1"/>
      <name val="Calibri"/>
      <family val="2"/>
      <charset val="186"/>
      <scheme val="minor"/>
    </font>
    <font>
      <b/>
      <sz val="10"/>
      <color theme="1"/>
      <name val="Times New Roman"/>
      <family val="1"/>
      <charset val="186"/>
    </font>
    <font>
      <sz val="10"/>
      <color theme="1"/>
      <name val="Times New Roman"/>
      <family val="1"/>
      <charset val="186"/>
    </font>
    <font>
      <vertAlign val="subscript"/>
      <sz val="10"/>
      <color theme="1"/>
      <name val="Times New Roman"/>
      <family val="1"/>
      <charset val="186"/>
    </font>
    <font>
      <sz val="10"/>
      <name val="Times New Roman"/>
      <family val="1"/>
      <charset val="186"/>
    </font>
    <font>
      <b/>
      <sz val="10"/>
      <color rgb="FFFF0000"/>
      <name val="Times New Roman"/>
      <family val="1"/>
      <charset val="186"/>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4">
    <xf numFmtId="0" fontId="0" fillId="0" borderId="0" xfId="0"/>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horizontal="left" vertical="center" wrapText="1"/>
    </xf>
    <xf numFmtId="0" fontId="1"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2" fontId="2"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vertical="center" wrapText="1"/>
    </xf>
    <xf numFmtId="164" fontId="2" fillId="0" borderId="2"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right" vertical="center" wrapText="1"/>
    </xf>
    <xf numFmtId="0" fontId="1" fillId="2" borderId="5" xfId="0" applyFont="1" applyFill="1" applyBorder="1" applyAlignment="1">
      <alignment horizontal="right" vertical="center" wrapText="1"/>
    </xf>
    <xf numFmtId="0" fontId="1" fillId="2" borderId="1" xfId="0" applyFont="1" applyFill="1" applyBorder="1" applyAlignment="1">
      <alignment horizontal="right" vertical="center" wrapText="1"/>
    </xf>
    <xf numFmtId="0" fontId="2" fillId="2" borderId="2" xfId="0" applyFont="1" applyFill="1" applyBorder="1" applyAlignment="1">
      <alignment horizontal="center" vertical="center" wrapText="1"/>
    </xf>
    <xf numFmtId="2" fontId="1" fillId="0" borderId="2"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wrapText="1"/>
    </xf>
    <xf numFmtId="0" fontId="1" fillId="0" borderId="2"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1"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074C8-4217-4D38-96E8-BEEE1C65874F}">
  <dimension ref="A1:K33"/>
  <sheetViews>
    <sheetView tabSelected="1" topLeftCell="A20" workbookViewId="0">
      <selection activeCell="L27" sqref="L27"/>
    </sheetView>
  </sheetViews>
  <sheetFormatPr defaultRowHeight="14.4" x14ac:dyDescent="0.3"/>
  <cols>
    <col min="1" max="1" width="5" customWidth="1"/>
    <col min="2" max="2" width="26.88671875" customWidth="1"/>
    <col min="3" max="3" width="35.44140625" customWidth="1"/>
    <col min="4" max="4" width="12.6640625" customWidth="1"/>
    <col min="5" max="5" width="36.44140625" customWidth="1"/>
    <col min="6" max="6" width="44.77734375" customWidth="1"/>
    <col min="7" max="7" width="20.5546875" customWidth="1"/>
    <col min="10" max="10" width="13.109375" bestFit="1" customWidth="1"/>
    <col min="11" max="11" width="9.44140625" bestFit="1" customWidth="1"/>
  </cols>
  <sheetData>
    <row r="1" spans="1:11" ht="14.4" customHeight="1" x14ac:dyDescent="0.3">
      <c r="A1" s="3" t="s">
        <v>31</v>
      </c>
      <c r="B1" s="3"/>
      <c r="C1" s="3"/>
      <c r="D1" s="3"/>
      <c r="E1" s="3"/>
      <c r="F1" s="3"/>
      <c r="G1" s="3"/>
      <c r="H1" s="3"/>
      <c r="I1" s="3"/>
      <c r="J1" s="3"/>
      <c r="K1" s="3"/>
    </row>
    <row r="2" spans="1:11" x14ac:dyDescent="0.3">
      <c r="A2" s="1"/>
      <c r="B2" s="1"/>
      <c r="C2" s="1"/>
      <c r="D2" s="1"/>
      <c r="E2" s="1"/>
      <c r="F2" s="1"/>
      <c r="G2" s="1"/>
      <c r="H2" s="1"/>
      <c r="I2" s="1"/>
      <c r="J2" s="1"/>
      <c r="K2" s="1"/>
    </row>
    <row r="3" spans="1:11" ht="52.8" x14ac:dyDescent="0.3">
      <c r="A3" s="4" t="s">
        <v>0</v>
      </c>
      <c r="B3" s="4" t="s">
        <v>1</v>
      </c>
      <c r="C3" s="4" t="s">
        <v>2</v>
      </c>
      <c r="D3" s="4" t="s">
        <v>3</v>
      </c>
      <c r="E3" s="4" t="s">
        <v>4</v>
      </c>
      <c r="F3" s="4" t="s">
        <v>5</v>
      </c>
      <c r="G3" s="4" t="s">
        <v>6</v>
      </c>
      <c r="H3" s="4" t="s">
        <v>7</v>
      </c>
      <c r="I3" s="4" t="s">
        <v>54</v>
      </c>
      <c r="J3" s="4" t="s">
        <v>8</v>
      </c>
      <c r="K3" s="4" t="s">
        <v>52</v>
      </c>
    </row>
    <row r="4" spans="1:11" ht="58.8" customHeight="1" x14ac:dyDescent="0.3">
      <c r="A4" s="7">
        <v>1</v>
      </c>
      <c r="B4" s="6" t="s">
        <v>9</v>
      </c>
      <c r="C4" s="6" t="s">
        <v>56</v>
      </c>
      <c r="D4" s="7">
        <v>15000</v>
      </c>
      <c r="E4" s="6" t="s">
        <v>72</v>
      </c>
      <c r="F4" s="12" t="s">
        <v>89</v>
      </c>
      <c r="G4" s="6" t="s">
        <v>32</v>
      </c>
      <c r="H4" s="14">
        <v>0.17399999999999999</v>
      </c>
      <c r="I4" s="14">
        <f>H4+H4*0.05</f>
        <v>0.18269999999999997</v>
      </c>
      <c r="J4" s="8">
        <f>H4*D4</f>
        <v>2610</v>
      </c>
      <c r="K4" s="8">
        <f>+J4*1.05</f>
        <v>2740.5</v>
      </c>
    </row>
    <row r="5" spans="1:11" ht="43.2" customHeight="1" x14ac:dyDescent="0.3">
      <c r="A5" s="7">
        <v>2</v>
      </c>
      <c r="B5" s="6" t="s">
        <v>9</v>
      </c>
      <c r="C5" s="6" t="s">
        <v>57</v>
      </c>
      <c r="D5" s="7">
        <v>7500</v>
      </c>
      <c r="E5" s="6" t="s">
        <v>73</v>
      </c>
      <c r="F5" s="12" t="s">
        <v>90</v>
      </c>
      <c r="G5" s="6" t="s">
        <v>34</v>
      </c>
      <c r="H5" s="8">
        <v>0.13</v>
      </c>
      <c r="I5" s="14">
        <f t="shared" ref="I5:I21" si="0">H5+H5*0.05</f>
        <v>0.13650000000000001</v>
      </c>
      <c r="J5" s="8">
        <f>+H5*D5</f>
        <v>975</v>
      </c>
      <c r="K5" s="8">
        <f>+J5*1.05</f>
        <v>1023.75</v>
      </c>
    </row>
    <row r="6" spans="1:11" ht="66" x14ac:dyDescent="0.3">
      <c r="A6" s="7">
        <v>3</v>
      </c>
      <c r="B6" s="6" t="s">
        <v>10</v>
      </c>
      <c r="C6" s="6" t="s">
        <v>58</v>
      </c>
      <c r="D6" s="7">
        <v>5000</v>
      </c>
      <c r="E6" s="6" t="s">
        <v>33</v>
      </c>
      <c r="F6" s="12" t="s">
        <v>91</v>
      </c>
      <c r="G6" s="6" t="s">
        <v>35</v>
      </c>
      <c r="H6" s="8">
        <v>0.2</v>
      </c>
      <c r="I6" s="8">
        <f t="shared" si="0"/>
        <v>0.21000000000000002</v>
      </c>
      <c r="J6" s="8">
        <f>+H6*D6</f>
        <v>1000</v>
      </c>
      <c r="K6" s="8">
        <f>+J6*1.05</f>
        <v>1050</v>
      </c>
    </row>
    <row r="7" spans="1:11" ht="111.6" customHeight="1" x14ac:dyDescent="0.3">
      <c r="A7" s="7">
        <v>4</v>
      </c>
      <c r="B7" s="6" t="s">
        <v>11</v>
      </c>
      <c r="C7" s="6" t="s">
        <v>59</v>
      </c>
      <c r="D7" s="7">
        <v>25500</v>
      </c>
      <c r="E7" s="6" t="s">
        <v>74</v>
      </c>
      <c r="F7" s="12" t="s">
        <v>92</v>
      </c>
      <c r="G7" s="11" t="s">
        <v>53</v>
      </c>
      <c r="H7" s="14">
        <v>6.4000000000000001E-2</v>
      </c>
      <c r="I7" s="14">
        <f t="shared" si="0"/>
        <v>6.7199999999999996E-2</v>
      </c>
      <c r="J7" s="8">
        <f>+H7*D7</f>
        <v>1632</v>
      </c>
      <c r="K7" s="8">
        <f>+J7*1.05</f>
        <v>1713.6000000000001</v>
      </c>
    </row>
    <row r="8" spans="1:11" ht="90.75" customHeight="1" x14ac:dyDescent="0.3">
      <c r="A8" s="7">
        <v>5</v>
      </c>
      <c r="B8" s="6" t="s">
        <v>12</v>
      </c>
      <c r="C8" s="6" t="s">
        <v>60</v>
      </c>
      <c r="D8" s="7">
        <v>110000</v>
      </c>
      <c r="E8" s="6" t="s">
        <v>75</v>
      </c>
      <c r="F8" s="12" t="s">
        <v>93</v>
      </c>
      <c r="G8" s="6" t="s">
        <v>36</v>
      </c>
      <c r="H8" s="14">
        <v>0.114</v>
      </c>
      <c r="I8" s="14">
        <f t="shared" si="0"/>
        <v>0.1197</v>
      </c>
      <c r="J8" s="8">
        <f>+H8*D8</f>
        <v>12540</v>
      </c>
      <c r="K8" s="8">
        <f>+J8*1.05</f>
        <v>13167</v>
      </c>
    </row>
    <row r="9" spans="1:11" ht="41.4" customHeight="1" x14ac:dyDescent="0.3">
      <c r="A9" s="7">
        <v>6</v>
      </c>
      <c r="B9" s="6" t="s">
        <v>13</v>
      </c>
      <c r="C9" s="6" t="s">
        <v>61</v>
      </c>
      <c r="D9" s="7">
        <v>5000</v>
      </c>
      <c r="E9" s="6" t="s">
        <v>76</v>
      </c>
      <c r="F9" s="12" t="s">
        <v>94</v>
      </c>
      <c r="G9" s="6" t="s">
        <v>37</v>
      </c>
      <c r="H9" s="14">
        <v>8.7999999999999995E-2</v>
      </c>
      <c r="I9" s="14">
        <f t="shared" si="0"/>
        <v>9.2399999999999996E-2</v>
      </c>
      <c r="J9" s="8">
        <f>+H9*D9</f>
        <v>440</v>
      </c>
      <c r="K9" s="8">
        <f>+J9*1.05</f>
        <v>462</v>
      </c>
    </row>
    <row r="10" spans="1:11" ht="45" customHeight="1" x14ac:dyDescent="0.3">
      <c r="A10" s="7">
        <v>7</v>
      </c>
      <c r="B10" s="6" t="s">
        <v>14</v>
      </c>
      <c r="C10" s="6" t="s">
        <v>62</v>
      </c>
      <c r="D10" s="7">
        <v>16000</v>
      </c>
      <c r="E10" s="6" t="s">
        <v>77</v>
      </c>
      <c r="F10" s="12" t="s">
        <v>95</v>
      </c>
      <c r="G10" s="6" t="s">
        <v>38</v>
      </c>
      <c r="H10" s="14">
        <v>0.114</v>
      </c>
      <c r="I10" s="14">
        <f t="shared" si="0"/>
        <v>0.1197</v>
      </c>
      <c r="J10" s="8">
        <f>+H10*D10</f>
        <v>1824</v>
      </c>
      <c r="K10" s="8">
        <f>+J10*1.05</f>
        <v>1915.2</v>
      </c>
    </row>
    <row r="11" spans="1:11" ht="53.4" customHeight="1" x14ac:dyDescent="0.3">
      <c r="A11" s="7">
        <v>8</v>
      </c>
      <c r="B11" s="6" t="s">
        <v>15</v>
      </c>
      <c r="C11" s="6" t="s">
        <v>63</v>
      </c>
      <c r="D11" s="7">
        <v>3000</v>
      </c>
      <c r="E11" s="6" t="s">
        <v>78</v>
      </c>
      <c r="F11" s="12" t="s">
        <v>95</v>
      </c>
      <c r="G11" s="6" t="s">
        <v>39</v>
      </c>
      <c r="H11" s="14">
        <v>0.114</v>
      </c>
      <c r="I11" s="14">
        <f t="shared" si="0"/>
        <v>0.1197</v>
      </c>
      <c r="J11" s="8">
        <f>+H11*D11</f>
        <v>342</v>
      </c>
      <c r="K11" s="8">
        <f>+J11*1.05</f>
        <v>359.1</v>
      </c>
    </row>
    <row r="12" spans="1:11" ht="55.2" customHeight="1" x14ac:dyDescent="0.3">
      <c r="A12" s="7">
        <v>9</v>
      </c>
      <c r="B12" s="6" t="s">
        <v>16</v>
      </c>
      <c r="C12" s="6" t="s">
        <v>64</v>
      </c>
      <c r="D12" s="7">
        <v>180000</v>
      </c>
      <c r="E12" s="6" t="s">
        <v>79</v>
      </c>
      <c r="F12" s="12" t="s">
        <v>96</v>
      </c>
      <c r="G12" s="6" t="s">
        <v>40</v>
      </c>
      <c r="H12" s="14">
        <v>8.2000000000000003E-2</v>
      </c>
      <c r="I12" s="14">
        <f t="shared" si="0"/>
        <v>8.610000000000001E-2</v>
      </c>
      <c r="J12" s="8">
        <f>+H12*D12</f>
        <v>14760</v>
      </c>
      <c r="K12" s="8">
        <f>+J12*1.05</f>
        <v>15498</v>
      </c>
    </row>
    <row r="13" spans="1:11" ht="57.6" customHeight="1" x14ac:dyDescent="0.3">
      <c r="A13" s="7">
        <v>10</v>
      </c>
      <c r="B13" s="6" t="s">
        <v>17</v>
      </c>
      <c r="C13" s="6" t="s">
        <v>65</v>
      </c>
      <c r="D13" s="7">
        <v>12000</v>
      </c>
      <c r="E13" s="6" t="s">
        <v>80</v>
      </c>
      <c r="F13" s="12" t="s">
        <v>96</v>
      </c>
      <c r="G13" s="6" t="s">
        <v>41</v>
      </c>
      <c r="H13" s="14">
        <v>8.5999999999999993E-2</v>
      </c>
      <c r="I13" s="14">
        <f t="shared" si="0"/>
        <v>9.0299999999999991E-2</v>
      </c>
      <c r="J13" s="8">
        <f>+H13*D13</f>
        <v>1032</v>
      </c>
      <c r="K13" s="8">
        <f>+J13*1.05</f>
        <v>1083.6000000000001</v>
      </c>
    </row>
    <row r="14" spans="1:11" ht="79.8" customHeight="1" x14ac:dyDescent="0.3">
      <c r="A14" s="7">
        <v>11</v>
      </c>
      <c r="B14" s="6" t="s">
        <v>18</v>
      </c>
      <c r="C14" s="6" t="s">
        <v>66</v>
      </c>
      <c r="D14" s="7">
        <v>8000</v>
      </c>
      <c r="E14" s="6" t="s">
        <v>81</v>
      </c>
      <c r="F14" s="12" t="s">
        <v>97</v>
      </c>
      <c r="G14" s="6" t="s">
        <v>42</v>
      </c>
      <c r="H14" s="8">
        <v>0.09</v>
      </c>
      <c r="I14" s="14">
        <f t="shared" si="0"/>
        <v>9.4500000000000001E-2</v>
      </c>
      <c r="J14" s="8">
        <f>+H14*D14</f>
        <v>720</v>
      </c>
      <c r="K14" s="15">
        <f>+J14*1.05</f>
        <v>756</v>
      </c>
    </row>
    <row r="15" spans="1:11" ht="57" customHeight="1" x14ac:dyDescent="0.3">
      <c r="A15" s="7">
        <v>12</v>
      </c>
      <c r="B15" s="6" t="s">
        <v>19</v>
      </c>
      <c r="C15" s="6" t="s">
        <v>67</v>
      </c>
      <c r="D15" s="7">
        <v>1000</v>
      </c>
      <c r="E15" s="6" t="s">
        <v>82</v>
      </c>
      <c r="F15" s="12" t="s">
        <v>98</v>
      </c>
      <c r="G15" s="6" t="s">
        <v>43</v>
      </c>
      <c r="H15" s="8">
        <v>0.51</v>
      </c>
      <c r="I15" s="14">
        <f t="shared" si="0"/>
        <v>0.53549999999999998</v>
      </c>
      <c r="J15" s="8">
        <f>+H15*D15</f>
        <v>510</v>
      </c>
      <c r="K15" s="8">
        <f>+J15*1.05</f>
        <v>535.5</v>
      </c>
    </row>
    <row r="16" spans="1:11" ht="39.6" customHeight="1" x14ac:dyDescent="0.3">
      <c r="A16" s="7">
        <v>13</v>
      </c>
      <c r="B16" s="6" t="s">
        <v>20</v>
      </c>
      <c r="C16" s="6" t="s">
        <v>83</v>
      </c>
      <c r="D16" s="7">
        <v>1000</v>
      </c>
      <c r="E16" s="10" t="s">
        <v>84</v>
      </c>
      <c r="F16" s="13" t="s">
        <v>94</v>
      </c>
      <c r="G16" s="10" t="s">
        <v>44</v>
      </c>
      <c r="H16" s="14">
        <v>8.7999999999999995E-2</v>
      </c>
      <c r="I16" s="14">
        <f t="shared" si="0"/>
        <v>9.2399999999999996E-2</v>
      </c>
      <c r="J16" s="8">
        <f>+H16*D16</f>
        <v>88</v>
      </c>
      <c r="K16" s="8">
        <f>+J16*1.05</f>
        <v>92.4</v>
      </c>
    </row>
    <row r="17" spans="1:11" ht="109.2" customHeight="1" x14ac:dyDescent="0.3">
      <c r="A17" s="7">
        <v>14</v>
      </c>
      <c r="B17" s="6" t="s">
        <v>21</v>
      </c>
      <c r="C17" s="6" t="s">
        <v>68</v>
      </c>
      <c r="D17" s="7">
        <v>199000</v>
      </c>
      <c r="E17" s="6" t="s">
        <v>85</v>
      </c>
      <c r="F17" s="12" t="s">
        <v>100</v>
      </c>
      <c r="G17" s="6" t="s">
        <v>45</v>
      </c>
      <c r="H17" s="14">
        <v>7.1999999999999995E-2</v>
      </c>
      <c r="I17" s="14">
        <f t="shared" si="0"/>
        <v>7.5600000000000001E-2</v>
      </c>
      <c r="J17" s="8">
        <f>+H17*D17</f>
        <v>14327.999999999998</v>
      </c>
      <c r="K17" s="8">
        <f>+J17*1.05</f>
        <v>15044.399999999998</v>
      </c>
    </row>
    <row r="18" spans="1:11" ht="115.8" customHeight="1" x14ac:dyDescent="0.3">
      <c r="A18" s="7">
        <v>15</v>
      </c>
      <c r="B18" s="6" t="s">
        <v>22</v>
      </c>
      <c r="C18" s="6" t="s">
        <v>69</v>
      </c>
      <c r="D18" s="7">
        <v>1000</v>
      </c>
      <c r="E18" s="6" t="s">
        <v>86</v>
      </c>
      <c r="F18" s="12" t="s">
        <v>102</v>
      </c>
      <c r="G18" s="6" t="s">
        <v>46</v>
      </c>
      <c r="H18" s="14">
        <v>0.248</v>
      </c>
      <c r="I18" s="14">
        <f t="shared" si="0"/>
        <v>0.26040000000000002</v>
      </c>
      <c r="J18" s="8">
        <f>+H18*D18</f>
        <v>248</v>
      </c>
      <c r="K18" s="8">
        <f>+J18*1.05</f>
        <v>260.40000000000003</v>
      </c>
    </row>
    <row r="19" spans="1:11" ht="139.19999999999999" customHeight="1" x14ac:dyDescent="0.3">
      <c r="A19" s="7">
        <v>16</v>
      </c>
      <c r="B19" s="6" t="s">
        <v>23</v>
      </c>
      <c r="C19" s="6" t="s">
        <v>70</v>
      </c>
      <c r="D19" s="7">
        <v>5000</v>
      </c>
      <c r="E19" s="6" t="s">
        <v>87</v>
      </c>
      <c r="F19" s="12" t="s">
        <v>103</v>
      </c>
      <c r="G19" s="6" t="s">
        <v>47</v>
      </c>
      <c r="H19" s="8">
        <v>0.28000000000000003</v>
      </c>
      <c r="I19" s="14">
        <f t="shared" si="0"/>
        <v>0.29400000000000004</v>
      </c>
      <c r="J19" s="8">
        <f>+H19*D19</f>
        <v>1400.0000000000002</v>
      </c>
      <c r="K19" s="8">
        <f>+J19*1.05</f>
        <v>1470.0000000000002</v>
      </c>
    </row>
    <row r="20" spans="1:11" ht="139.80000000000001" customHeight="1" x14ac:dyDescent="0.3">
      <c r="A20" s="7">
        <v>17</v>
      </c>
      <c r="B20" s="6" t="s">
        <v>24</v>
      </c>
      <c r="C20" s="6" t="s">
        <v>71</v>
      </c>
      <c r="D20" s="7">
        <v>5500</v>
      </c>
      <c r="E20" s="6" t="s">
        <v>88</v>
      </c>
      <c r="F20" s="12" t="s">
        <v>101</v>
      </c>
      <c r="G20" s="6" t="s">
        <v>48</v>
      </c>
      <c r="H20" s="8">
        <v>0.38</v>
      </c>
      <c r="I20" s="14">
        <f t="shared" si="0"/>
        <v>0.39900000000000002</v>
      </c>
      <c r="J20" s="8">
        <f>+H20*D20</f>
        <v>2090</v>
      </c>
      <c r="K20" s="8">
        <f>+J20*1.05</f>
        <v>2194.5</v>
      </c>
    </row>
    <row r="21" spans="1:11" ht="39.6" x14ac:dyDescent="0.3">
      <c r="A21" s="7">
        <v>18</v>
      </c>
      <c r="B21" s="6" t="s">
        <v>25</v>
      </c>
      <c r="C21" s="6" t="s">
        <v>26</v>
      </c>
      <c r="D21" s="7">
        <v>112000</v>
      </c>
      <c r="E21" s="6" t="s">
        <v>49</v>
      </c>
      <c r="F21" s="12" t="s">
        <v>104</v>
      </c>
      <c r="G21" s="6" t="s">
        <v>50</v>
      </c>
      <c r="H21" s="8">
        <v>0.03</v>
      </c>
      <c r="I21" s="14">
        <f t="shared" si="0"/>
        <v>3.15E-2</v>
      </c>
      <c r="J21" s="8">
        <f>+H21*D21</f>
        <v>3360</v>
      </c>
      <c r="K21" s="8">
        <f>+J21*1.05</f>
        <v>3528</v>
      </c>
    </row>
    <row r="22" spans="1:11" ht="52.8" x14ac:dyDescent="0.3">
      <c r="A22" s="7">
        <v>19</v>
      </c>
      <c r="B22" s="6" t="s">
        <v>27</v>
      </c>
      <c r="C22" s="6" t="s">
        <v>28</v>
      </c>
      <c r="D22" s="7">
        <v>20</v>
      </c>
      <c r="E22" s="6" t="s">
        <v>28</v>
      </c>
      <c r="F22" s="12" t="s">
        <v>99</v>
      </c>
      <c r="G22" s="6" t="s">
        <v>51</v>
      </c>
      <c r="H22" s="8">
        <v>4.9000000000000004</v>
      </c>
      <c r="I22" s="14">
        <f>H22+H22*0.21</f>
        <v>5.9290000000000003</v>
      </c>
      <c r="J22" s="8">
        <f>+H22*D22</f>
        <v>98</v>
      </c>
      <c r="K22" s="8">
        <f>+J22*1.21</f>
        <v>118.58</v>
      </c>
    </row>
    <row r="23" spans="1:11" ht="14.4" customHeight="1" x14ac:dyDescent="0.3">
      <c r="A23" s="17" t="s">
        <v>29</v>
      </c>
      <c r="B23" s="18"/>
      <c r="C23" s="18"/>
      <c r="D23" s="18"/>
      <c r="E23" s="18"/>
      <c r="F23" s="18"/>
      <c r="G23" s="18"/>
      <c r="H23" s="18"/>
      <c r="I23" s="19"/>
      <c r="J23" s="21">
        <f>SUM(J4:J22)</f>
        <v>59997</v>
      </c>
      <c r="K23" s="20"/>
    </row>
    <row r="24" spans="1:11" ht="14.4" customHeight="1" x14ac:dyDescent="0.3">
      <c r="A24" s="17" t="s">
        <v>55</v>
      </c>
      <c r="B24" s="18"/>
      <c r="C24" s="18"/>
      <c r="D24" s="18"/>
      <c r="E24" s="18"/>
      <c r="F24" s="18"/>
      <c r="G24" s="18"/>
      <c r="H24" s="18"/>
      <c r="I24" s="19"/>
      <c r="J24" s="21">
        <f>+J25-J23</f>
        <v>3015.5299999999916</v>
      </c>
      <c r="K24" s="20"/>
    </row>
    <row r="25" spans="1:11" ht="14.4" customHeight="1" x14ac:dyDescent="0.3">
      <c r="A25" s="17" t="s">
        <v>30</v>
      </c>
      <c r="B25" s="18"/>
      <c r="C25" s="18"/>
      <c r="D25" s="18"/>
      <c r="E25" s="18"/>
      <c r="F25" s="18"/>
      <c r="G25" s="18"/>
      <c r="H25" s="18"/>
      <c r="I25" s="19"/>
      <c r="J25" s="21">
        <f>SUM(K4:K22)</f>
        <v>63012.529999999992</v>
      </c>
      <c r="K25" s="20"/>
    </row>
    <row r="26" spans="1:11" x14ac:dyDescent="0.3">
      <c r="A26" s="23"/>
      <c r="B26" s="23"/>
      <c r="C26" s="23"/>
      <c r="D26" s="23"/>
      <c r="E26" s="23"/>
      <c r="F26" s="23"/>
      <c r="G26" s="23"/>
      <c r="H26" s="23"/>
      <c r="I26" s="23"/>
      <c r="J26" s="23"/>
      <c r="K26" s="23"/>
    </row>
    <row r="27" spans="1:11" ht="43.2" customHeight="1" x14ac:dyDescent="0.3">
      <c r="A27" s="16" t="s">
        <v>105</v>
      </c>
      <c r="B27" s="16"/>
      <c r="C27" s="16" t="s">
        <v>106</v>
      </c>
      <c r="D27" s="16"/>
      <c r="E27" s="16"/>
      <c r="F27" s="4" t="s">
        <v>107</v>
      </c>
      <c r="G27" s="16" t="s">
        <v>108</v>
      </c>
      <c r="H27" s="16"/>
      <c r="I27" s="16"/>
      <c r="J27" s="16" t="s">
        <v>109</v>
      </c>
      <c r="K27" s="16"/>
    </row>
    <row r="28" spans="1:11" ht="26.4" customHeight="1" x14ac:dyDescent="0.3">
      <c r="A28" s="24" t="s">
        <v>110</v>
      </c>
      <c r="B28" s="24"/>
      <c r="C28" s="28" t="s">
        <v>111</v>
      </c>
      <c r="D28" s="29"/>
      <c r="E28" s="30"/>
      <c r="F28" s="9" t="s">
        <v>112</v>
      </c>
      <c r="G28" s="31" t="s">
        <v>123</v>
      </c>
      <c r="H28" s="32"/>
      <c r="I28" s="33"/>
      <c r="J28" s="22"/>
      <c r="K28" s="2"/>
    </row>
    <row r="29" spans="1:11" x14ac:dyDescent="0.3">
      <c r="A29" s="24" t="s">
        <v>113</v>
      </c>
      <c r="B29" s="24"/>
      <c r="C29" s="28" t="s">
        <v>114</v>
      </c>
      <c r="D29" s="29"/>
      <c r="E29" s="30"/>
      <c r="F29" s="9"/>
      <c r="G29" s="31"/>
      <c r="H29" s="32"/>
      <c r="I29" s="33"/>
      <c r="J29" s="22"/>
      <c r="K29" s="2"/>
    </row>
    <row r="30" spans="1:11" ht="25.2" customHeight="1" x14ac:dyDescent="0.3">
      <c r="A30" s="5" t="s">
        <v>115</v>
      </c>
      <c r="B30" s="5"/>
      <c r="C30" s="25" t="s">
        <v>116</v>
      </c>
      <c r="D30" s="26"/>
      <c r="E30" s="27"/>
      <c r="F30" s="9" t="s">
        <v>112</v>
      </c>
      <c r="G30" s="31" t="s">
        <v>122</v>
      </c>
      <c r="H30" s="32"/>
      <c r="I30" s="33"/>
      <c r="J30" s="22"/>
      <c r="K30" s="2"/>
    </row>
    <row r="31" spans="1:11" ht="28.8" customHeight="1" x14ac:dyDescent="0.3">
      <c r="A31" s="5" t="s">
        <v>117</v>
      </c>
      <c r="B31" s="5"/>
      <c r="C31" s="25" t="s">
        <v>118</v>
      </c>
      <c r="D31" s="26"/>
      <c r="E31" s="27"/>
      <c r="F31" s="9" t="s">
        <v>112</v>
      </c>
      <c r="G31" s="31" t="s">
        <v>124</v>
      </c>
      <c r="H31" s="32"/>
      <c r="I31" s="33"/>
      <c r="J31" s="22"/>
      <c r="K31" s="2"/>
    </row>
    <row r="32" spans="1:11" ht="27" customHeight="1" x14ac:dyDescent="0.3">
      <c r="A32" s="5" t="s">
        <v>119</v>
      </c>
      <c r="B32" s="5"/>
      <c r="C32" s="25" t="s">
        <v>120</v>
      </c>
      <c r="D32" s="26"/>
      <c r="E32" s="27"/>
      <c r="F32" s="9" t="s">
        <v>112</v>
      </c>
      <c r="G32" s="31" t="s">
        <v>125</v>
      </c>
      <c r="H32" s="32"/>
      <c r="I32" s="33"/>
      <c r="J32" s="22"/>
      <c r="K32" s="2"/>
    </row>
    <row r="33" spans="1:11" ht="14.4" customHeight="1" x14ac:dyDescent="0.3">
      <c r="A33" s="17" t="s">
        <v>121</v>
      </c>
      <c r="B33" s="18"/>
      <c r="C33" s="18"/>
      <c r="D33" s="18"/>
      <c r="E33" s="18"/>
      <c r="F33" s="18"/>
      <c r="G33" s="18"/>
      <c r="H33" s="18"/>
      <c r="I33" s="19"/>
      <c r="J33" s="22"/>
      <c r="K33" s="2"/>
    </row>
  </sheetData>
  <mergeCells count="30">
    <mergeCell ref="J32:K32"/>
    <mergeCell ref="J33:K33"/>
    <mergeCell ref="A33:I33"/>
    <mergeCell ref="A28:B28"/>
    <mergeCell ref="A29:B29"/>
    <mergeCell ref="A30:B30"/>
    <mergeCell ref="A31:B31"/>
    <mergeCell ref="A32:B32"/>
    <mergeCell ref="G27:I27"/>
    <mergeCell ref="J27:K27"/>
    <mergeCell ref="C28:E28"/>
    <mergeCell ref="C29:E29"/>
    <mergeCell ref="C30:E30"/>
    <mergeCell ref="C31:E31"/>
    <mergeCell ref="C32:E32"/>
    <mergeCell ref="G28:I28"/>
    <mergeCell ref="G29:I29"/>
    <mergeCell ref="G30:I30"/>
    <mergeCell ref="G31:I31"/>
    <mergeCell ref="G32:I32"/>
    <mergeCell ref="J28:K28"/>
    <mergeCell ref="J29:K29"/>
    <mergeCell ref="J30:K30"/>
    <mergeCell ref="J31:K31"/>
    <mergeCell ref="A1:K1"/>
    <mergeCell ref="A23:I23"/>
    <mergeCell ref="A24:I24"/>
    <mergeCell ref="A25:I25"/>
    <mergeCell ref="A27:B27"/>
    <mergeCell ref="C27:E27"/>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6" ma:contentTypeDescription="Create a new document." ma:contentTypeScope="" ma:versionID="3a5843e718e59bdcc2db32b40f668a38">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b4b93b327542c6013ee32f1ec1d7c108"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5FACBB-5420-4C9B-965D-282210BB1848}">
  <ds:schemaRefs>
    <ds:schemaRef ds:uri="http://schemas.microsoft.com/office/2006/metadata/properties"/>
    <ds:schemaRef ds:uri="http://schemas.microsoft.com/office/infopath/2007/PartnerControls"/>
    <ds:schemaRef ds:uri="07254a45-8beb-40bf-8089-d9c1fbed0123"/>
    <ds:schemaRef ds:uri="2a4aba02-29a2-496d-8bf3-6c1a8cc45ff5"/>
  </ds:schemaRefs>
</ds:datastoreItem>
</file>

<file path=customXml/itemProps2.xml><?xml version="1.0" encoding="utf-8"?>
<ds:datastoreItem xmlns:ds="http://schemas.openxmlformats.org/officeDocument/2006/customXml" ds:itemID="{B1EFD1F7-4A43-402F-8F67-2CA9893C3B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FF5948-9261-4EBF-928E-F52249B203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Remigijus Gegelevičius | Diamedica</dc:creator>
  <cp:lastModifiedBy>Diamedica | Konkursai</cp:lastModifiedBy>
  <dcterms:created xsi:type="dcterms:W3CDTF">2023-03-30T08:54:30Z</dcterms:created>
  <dcterms:modified xsi:type="dcterms:W3CDTF">2023-04-10T19:35:33Z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ies>
</file>