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Public\KONKURSAI\2023 metai\03.13 Santaros klinikos - Tvarsliava (647958)\"/>
    </mc:Choice>
  </mc:AlternateContent>
  <xr:revisionPtr revIDLastSave="0" documentId="13_ncr:1_{A73EE918-5BA5-4BA0-961F-6300C30A949B}" xr6:coauthVersionLast="47" xr6:coauthVersionMax="47" xr10:uidLastSave="{00000000-0000-0000-0000-000000000000}"/>
  <bookViews>
    <workbookView xWindow="-120" yWindow="-120" windowWidth="29040" windowHeight="15840" xr2:uid="{8D2402A0-7487-4AB5-BA21-A505FC9E1386}"/>
  </bookViews>
  <sheets>
    <sheet name="Sheet1" sheetId="1" r:id="rId1"/>
  </sheets>
  <definedNames>
    <definedName name="_xlnm._FilterDatabase" localSheetId="0" hidden="1">Sheet1!$A$10:$L$49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5" i="1" l="1"/>
  <c r="K36" i="1"/>
  <c r="K34" i="1"/>
  <c r="J35" i="1"/>
  <c r="J36" i="1"/>
  <c r="J34" i="1"/>
  <c r="I35" i="1"/>
  <c r="I36" i="1"/>
  <c r="I34" i="1"/>
  <c r="E49" i="1"/>
  <c r="K42" i="1"/>
  <c r="J27" i="1" l="1"/>
  <c r="J37" i="1"/>
  <c r="J22" i="1"/>
  <c r="K15" i="1"/>
  <c r="J42" i="1"/>
  <c r="K37" i="1"/>
  <c r="J15" i="1"/>
  <c r="K46" i="1"/>
  <c r="J46" i="1"/>
  <c r="K22" i="1"/>
  <c r="K27" i="1"/>
  <c r="J49" i="1" l="1"/>
  <c r="K49" i="1"/>
</calcChain>
</file>

<file path=xl/sharedStrings.xml><?xml version="1.0" encoding="utf-8"?>
<sst xmlns="http://schemas.openxmlformats.org/spreadsheetml/2006/main" count="122" uniqueCount="94">
  <si>
    <t>Pirkimo dalies Nr.</t>
  </si>
  <si>
    <t>Priemonės pavadinimas</t>
  </si>
  <si>
    <t>Techninė specifikacija</t>
  </si>
  <si>
    <t>Mato vienetas</t>
  </si>
  <si>
    <t>Preliminarus kiekis (12 mėn. poreikis)</t>
  </si>
  <si>
    <t>Firminis priemonių pavadinimas, gamintojas, priemonės kodas gamintojo kataloge*</t>
  </si>
  <si>
    <t>PVM tarifas ٪</t>
  </si>
  <si>
    <t>Neaustinės medžiagos apvalūs tamponai, sterilūs</t>
  </si>
  <si>
    <t>Apvalūs, sterilūs tamponai, pagaminti iš viskozės ir poliesterio neaustinės medžiagos, elastinis žiedas iš silikono. Skysčių sugėrimo geba ne mažiau kaip 1010%, skysčių sugėrimo laikas ne ilgesnis kaip 2,3 sek. Medžiagos tankis ne mažesnis kaip 28 g/m², storis nuo 0,4 mm. kietųjų dalelių sklaida (sausas) ne daugiau kaip 165 dal. Pateikti MDR atitikimo dokumentus. Turi atitikti EN 1041, EN ISO 9001, EN ISO 13485 standartų reikalavimus, ant pakuotės turi būti nurodytas lietuviškas produkto pavadinimas, CE ženklas, BAR kodas ir produkto galiojimo data. Pateikti specifikaciją įrodančius dokumentus.</t>
  </si>
  <si>
    <t>1.1</t>
  </si>
  <si>
    <t>Small: 36 mm (±1mm)</t>
  </si>
  <si>
    <t>vnt.</t>
  </si>
  <si>
    <t>1.2</t>
  </si>
  <si>
    <t>Medium: 52 mm (±1mm)</t>
  </si>
  <si>
    <t>1.3</t>
  </si>
  <si>
    <t>Large: 62 mm (±1mm)</t>
  </si>
  <si>
    <t>Marliniai apvalūs tamponai XRD, sterilūs</t>
  </si>
  <si>
    <t>Apvalūs sterilūs tamponai, pagaminti iš medvilnės, o rentgeno kontrastinis siūlas iš polipropileno ir bario sulfato, elastinis žiedas – iš silikono. Supakuoti po 5 vnt. Absorbcijos geba (su vandeniu) ne mažiau kaip 300%. Tankis turi būti ne mažesnis kaip 25 g/m², kietųjų dalelių sklaida (sausas) ne daugiau kaip 10000 dal. Turi atitikti EN 1041, EN ISO 9001, EN ISO 13485 standartų reikalavimus, ant pakuotės turi būti nurodytas lietuviškas produkto pavadinimas, CE ženklas, BAR kodas ir produkto galiojimo data. Pateikti specifikaciją įrodančius dokumentus.</t>
  </si>
  <si>
    <t>2.1</t>
  </si>
  <si>
    <t>20mm diametro (±2mm)</t>
  </si>
  <si>
    <t>2.2</t>
  </si>
  <si>
    <t>26mm diametro (±2mm)</t>
  </si>
  <si>
    <t>2.3</t>
  </si>
  <si>
    <t>30mm diametro (±2mm)</t>
  </si>
  <si>
    <t>2.4</t>
  </si>
  <si>
    <t>35mm diametro (±2mm)</t>
  </si>
  <si>
    <t>2.5</t>
  </si>
  <si>
    <t>55mm diametro (±2mm)</t>
  </si>
  <si>
    <t>Neaustinės medžiagos apvalūs tamponai XRD, sterilūs</t>
  </si>
  <si>
    <t>Apvalūs, sterilūs chirurginiai tamponai sausinimui, su kontrastiniu siūlu. Pagaminti iš viskozės / poliesterio neaustinės medžiagos, kurios tankis ne mažesnis kaip 40 g/m², rentgeno kontrastinis siūlas iš polipropileno ir bario sulfato, elastinis žiedas iš silikono. Supakuoti po 5 vnt. Vandens sugėrimo geba ne mažiau negu 8 g/g. kietųjų dalelių sklaida (sausas) ne daugiau kaip 1000 dal., kietųjų dalelių sklaida (šlapias) ne daugiau kaip 30 dal./cm2. Turi atitikti EN 1041, EN ISO 9001, EN ISO 13485 standartų reikalavimus, ant pakuotės turi būti nurodytas lietuviškas produkto pavadinimas, CE ženklas, BAR kodas ir produkto galiojimo data. Pateikti specifikaciją įrodančius dokumentus.</t>
  </si>
  <si>
    <t>3.1</t>
  </si>
  <si>
    <t>20mm diametro (±1mm)</t>
  </si>
  <si>
    <t>3.2</t>
  </si>
  <si>
    <t>40mm diametro (±1mm)</t>
  </si>
  <si>
    <t>3.3</t>
  </si>
  <si>
    <t>Vata</t>
  </si>
  <si>
    <t>Medicininė, chirurginė, higroskopinė, nesterili, balta, 100 % medvilnė, be gumuliukų, susukta rulonėlyje. 240-260gr.</t>
  </si>
  <si>
    <t>kg.</t>
  </si>
  <si>
    <t>Guminis tvarstis, nesterilus</t>
  </si>
  <si>
    <t>Martin (Martenso) tipo tvarstis, pagamintas iš minkštos gumos. Storis 0,6 ± 0,1 mm. Plotis 6cm ± 0,5 cm. Ilgis 3,5m ± 0,05 m. Būtini pavyzdžiai.</t>
  </si>
  <si>
    <t>Martin (Martenso) tipo tvarstis, pagamintas iš minkštos gumos. Storis 0,6 ± 0,1 mm. Plotis 8cm ± 0,5 cm. Ilgis 3,5m ± 0,05 m. Būtini pavyzdžiai.</t>
  </si>
  <si>
    <t>Martin (Martenso) tipo tvarstis, pagamintas iš minkštos gumos. Storis 0,6 ± 0,1 mm. Plotis 10cm ± 0,5 cm. Ilgis 3,5m ± 0,05 m. Būtini pavyzdžiai.</t>
  </si>
  <si>
    <t>Martin (Martenso) tipo tvarstis, pagamintas iš minkštos gumos. Storis 0,6 ± 0,1 mm. Plotis 12cm ± 0,5 cm. Ilgis 3,5m ± 0,05 m. Būtini pavyzdžiai.</t>
  </si>
  <si>
    <t xml:space="preserve">Pamušalas po gipsu </t>
  </si>
  <si>
    <t>Tvarstis nesterilus, vata sintetinė, daugiasluoksnė, susukta į ruloną, naudojama kaip pamušalas po gipsu ar arterinio varžčio manžete. Būtini pavyzdžiai.</t>
  </si>
  <si>
    <t>9.1</t>
  </si>
  <si>
    <t xml:space="preserve">Dydis 9,5-10,5cm x 3,0-5,0m. </t>
  </si>
  <si>
    <t>9.2</t>
  </si>
  <si>
    <t xml:space="preserve">Dydis 14,5-15,5cm x 3,0-5,0m. </t>
  </si>
  <si>
    <t xml:space="preserve">Dydis 19,5-20,5cm x 3,0-5,0m. </t>
  </si>
  <si>
    <t>Sterilūs silikoniniai tinkleliai padengti silikonu iš vienos pusės</t>
  </si>
  <si>
    <t>Sterilus, prisitaikantis prie kūno kontūro, skirtas granuliuojančių žaizdų priežiūrai, permatomas, poliuretano tinklelis iš vienos pusės padengtas minkšto silikono sluoksniu, pralaidus žaizdos eksudatui ir vaistinėms medžiagoms, gali būti karpomas pagal poreikį, nesukeliantis alerginių reakcijų ir neerzinantis odos, atrauminis tvarstis, kuris švelniai sukimba su sausa oda (sukibimo su plienu testas 0,4-1,6 N /25 mm, testo metodas: ASTM D3330/D3330M-04); gali būti paliktas žaizdoje iki 14 dienų; leidžia apžiūrėti žaizdą nenuėmus tvarsčio, keičiamas tik antrinis tvarstis; silikonu padengtas visas paviršius, keičiant tvarstį nepalieka likučių žaizdoje; tvarsčio kraštai nesivynioja, nuėmimo metu išlieka vientisas; savo sudėtyje neturi latekso. Moksliniais tyrimais įrodytas skausmo sumažinimas tvarsčio keitimo metu. Būtini pavyzdžiai.</t>
  </si>
  <si>
    <t>10.1</t>
  </si>
  <si>
    <t>Dydis 7,5x10cm±1cm</t>
  </si>
  <si>
    <t>10.2</t>
  </si>
  <si>
    <t>Dydis 10x18cm±1cm</t>
  </si>
  <si>
    <t>10.3</t>
  </si>
  <si>
    <t>Dydis 17x25cm±1cm</t>
  </si>
  <si>
    <t>Viso 10 pd.:</t>
  </si>
  <si>
    <t>Sterili chirurginė marlinė servetėlė</t>
  </si>
  <si>
    <r>
      <t xml:space="preserve">Pagaminta iš marlės, balintos bechloriu metodu, </t>
    </r>
    <r>
      <rPr>
        <sz val="10"/>
        <rFont val="Times New Roman"/>
        <family val="1"/>
        <charset val="186"/>
      </rPr>
      <t>tankis ne mažiau 20 siūlų/m2,</t>
    </r>
    <r>
      <rPr>
        <sz val="10"/>
        <color theme="1"/>
        <rFont val="Times New Roman"/>
        <family val="1"/>
        <charset val="186"/>
      </rPr>
      <t xml:space="preserve"> su įaustu kontrastiniu siūlu, gera vandens absorbcija[g/g]-&gt;500. Būtina pateikti tai įrodančius dokumentus ir pavyzdžius originalioje pilnoje, nepažeistoje pakuotėje visų dydžių.</t>
    </r>
  </si>
  <si>
    <t>11.1</t>
  </si>
  <si>
    <t>29-31 x 43-47cm.</t>
  </si>
  <si>
    <t>11.2</t>
  </si>
  <si>
    <t>38-42 x 43-47cm.</t>
  </si>
  <si>
    <t>Viso 11 p.d.:</t>
  </si>
  <si>
    <t>Antimikrobinis tvarstis</t>
  </si>
  <si>
    <t>Tvarstis skirtas eksuduojančioms žaizdoms. Pasižymi plataus spektro antimikrobiniu poveikiu. Nesukelia alergijos. Nelimpantys. Dydis 8,8-9,0 x 7,5-7,7cm., su įpjova. Pagaminti iš poliuretano. Antimikrobinė medžiaga - poliheksametilenobiguanatas. Antimikrobinis poveikis - ne trumpiau kaip 7 dienos. Steriliai supakuota po 1 vnt.</t>
  </si>
  <si>
    <t>Tvarsčiai pagaminti iš poliuretano putų, dengti minkšto silikono sluoksniu, sterilūs, skirti vidutiniškai šlapiuojančioms žaizdoms</t>
  </si>
  <si>
    <t xml:space="preserve">Sterilus silikono putų tvarstis, skirtas vidutiniškai eksuduojančioms žaizdoms. Tvarstis pagamintas iš trijų sluoksnių: kontaktinis sluoksnis pagamintas iš hidrofobiško silikono, vidurinis sluoksnis – poliuretano putos, o išorinė dalis padengta poliuretano plėvele. Drėgmės išgarinimo koeficientas ne mažiau kaip 26,26 g/10 cm²/24 h, absorbcijos (sugerties) koeficientas nuo 6,81 /10cm2/24val. Skysčio sulaikymo geba ne mažiau kaip 33 g/10 cm²/24 h. Tvarsčio dydis 10 x 10 ± 1 cm. Tvarsčiai supakuoti po 1 vnt., atitinka EN 1041,EN ISO 9001,EN ISO 13485 standartų reikalavimus, ant pakuotės turi būti nurodytas galiojimo laikas, CE ženklas. Pateikti specifikaciją įrodančius dokumentus.
</t>
  </si>
  <si>
    <t>Viso:</t>
  </si>
  <si>
    <t>47mm diametro (±3mm)</t>
  </si>
  <si>
    <t>Tvarsliavos pirkimas (Nr. 6429)</t>
  </si>
  <si>
    <t>Vieneto įkainis EUR be PVM</t>
  </si>
  <si>
    <t>Vieneto įkainis EUR su PVM</t>
  </si>
  <si>
    <t>Kaina Eur su PVM</t>
  </si>
  <si>
    <t>Kaina Eur be PVM</t>
  </si>
  <si>
    <t>Planuojama pirkimo dalies maksimali vertė Eur be PVM</t>
  </si>
  <si>
    <t xml:space="preserve">1. CE ženklinimas.
2. Prekių charakteristikoms patvirtinti tiekėjai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t>
  </si>
  <si>
    <t>Tiekėjo siūlomos charakteristikos (privaloma įrašyti siūlomas charakteristikas šiame stulpelyje ir pateikti įrodančius dokumentus, kartu su pasiūlymu, žr. 6 p.)</t>
  </si>
  <si>
    <t>SPS priedas Nr. 1</t>
  </si>
  <si>
    <t>Viso 2 p. d.:</t>
  </si>
  <si>
    <t>Viso 1 p. d.:</t>
  </si>
  <si>
    <t>Viso 3 p. d.:</t>
  </si>
  <si>
    <t>Viso 9 p. d.:</t>
  </si>
  <si>
    <r>
      <t xml:space="preserve">7. Tiekėjai, teikiantys pasiūlymą pirkimo dalims Nr. </t>
    </r>
    <r>
      <rPr>
        <b/>
        <u/>
        <sz val="11"/>
        <color theme="1"/>
        <rFont val="Times New Roman"/>
        <family val="1"/>
        <charset val="186"/>
      </rPr>
      <t>5, 6, 7, 8, 9, 10, 11</t>
    </r>
    <r>
      <rPr>
        <sz val="11"/>
        <color theme="1"/>
        <rFont val="Times New Roman"/>
        <family val="1"/>
        <charset val="186"/>
      </rPr>
      <t xml:space="preserve"> turi pateikti siūlomų prekių pavyzdžius </t>
    </r>
    <r>
      <rPr>
        <b/>
        <u/>
        <sz val="11"/>
        <color theme="1"/>
        <rFont val="Times New Roman"/>
        <family val="1"/>
        <charset val="186"/>
      </rPr>
      <t>iki vokų atvėrimo dienos</t>
    </r>
    <r>
      <rPr>
        <sz val="11"/>
        <color theme="1"/>
        <rFont val="Times New Roman"/>
        <family val="1"/>
        <charset val="186"/>
      </rPr>
      <t xml:space="preserve">. Detalesnė informacija apie pavyzdžių pateikimą nurodyta </t>
    </r>
    <r>
      <rPr>
        <b/>
        <sz val="11"/>
        <color theme="1"/>
        <rFont val="Times New Roman"/>
        <family val="1"/>
        <charset val="186"/>
      </rPr>
      <t>SPS 14 p</t>
    </r>
    <r>
      <rPr>
        <sz val="11"/>
        <color theme="1"/>
        <rFont val="Times New Roman"/>
        <family val="1"/>
        <charset val="186"/>
      </rPr>
      <t>. Apie poreikį pateikti pavyzdžius kitoms pirkimo dalims tiekėjai, pasiūlymų vertinimo metu, bus informuoti atskirai.</t>
    </r>
  </si>
  <si>
    <t>*Prekės kodas gamintojo kataloge, jeigu gamintojas turi savo prekių katalogą.</t>
  </si>
  <si>
    <t>5. Pirkimui taikomas 2022 m. gruodžio 13 d. Lietuvos Respublikos aplinkos ministro įsakymas Nr. D1-401 “Dėl aplinkos apsaugos kriterijų taikymo, vykdant žaliuosius pirkimus, tvarkos aprašo patvirtinimo” (toliau - Aprašas): a) prekei ir/arba pakuotei sunaudojama mažiau gamtos išteklių ir (ar) sudėtyje yra pakartotinai panaudotų ir (ar) perdirbtų medžiagų ir mažiau teršiama aplinka                                                                                                                                                                                                                                                                    arba
b) prekei ir/arba pakuotei pagaminti, sunaudojama mažiau elektros energijos ir/arba naudojami atsinaujinantys, ekologiški energijos ištekliai.
arba
c) prekei ir/arba pakuotei pagaminti naudojama mažiau ar visai nenaudojama pavojingųjų cheminių medžiagų, toksinių ir aplinkos apsaugos požiūriu kenksmingų medžiagų.
Pateikti tai įrodančius dokumentus pagal Aprašo 9 ir 10 p., kuriuose nurodyti galimi atitiktį žaliojo pirkimo reikalavimams įrodantys dokumentai (ir kiti lygiaverčiai dokumentai), jeigu prie produktų minimalių aplinkos apsaugos kriterijų nenurodyta kitaip.
6.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</si>
  <si>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t>OrthoSynthetic, Zarys International Group, Lenkija, REF: OS-103</t>
  </si>
  <si>
    <t>OrthoSynthetic, Zarys International Group, Lenkija, REF: OS-104</t>
  </si>
  <si>
    <t>OrthoSynthetic, Zarys International Group, Lenkija, REF: OS-105</t>
  </si>
  <si>
    <t xml:space="preserve">Dydis 10 cm x 3,0 m. </t>
  </si>
  <si>
    <t xml:space="preserve">Dydis 15 cm x 3,0 m. </t>
  </si>
  <si>
    <t xml:space="preserve">Dydis 20 cm x 3,0 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</si>
</sst>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Red]0.00"/>
    <numFmt numFmtId="167" formatCode="0.000"/>
  </numFmts>
  <fonts count="14" x14ac:knownFonts="1">
    <font>
      <sz val="11"/>
      <color theme="1"/>
      <name val="Calibri"/>
      <family val="2"/>
      <charset val="186"/>
      <scheme val="minor"/>
    </font>
    <font>
      <b/>
      <sz val="11"/>
      <color theme="1"/>
      <name val="Times New Roman"/>
      <family val="1"/>
      <charset val="186"/>
    </font>
    <font>
      <b/>
      <sz val="11"/>
      <name val="Times New Roman"/>
      <family val="1"/>
      <charset val="186"/>
    </font>
    <font>
      <b/>
      <sz val="10"/>
      <name val="Times New Roman"/>
      <family val="1"/>
      <charset val="186"/>
    </font>
    <font>
      <sz val="11"/>
      <color theme="1"/>
      <name val="Times New Roman"/>
      <family val="1"/>
      <charset val="186"/>
    </font>
    <font>
      <sz val="10"/>
      <color theme="1"/>
      <name val="Times New Roman"/>
      <family val="1"/>
      <charset val="186"/>
    </font>
    <font>
      <b/>
      <sz val="10"/>
      <color theme="1"/>
      <name val="Times New Roman"/>
      <family val="1"/>
      <charset val="186"/>
    </font>
    <font>
      <sz val="10"/>
      <color theme="1"/>
      <name val="Times New Roman"/>
      <family val="1"/>
    </font>
    <font>
      <sz val="10"/>
      <name val="Times New Roman"/>
      <family val="1"/>
      <charset val="186"/>
    </font>
    <font>
      <sz val="10"/>
      <color theme="1"/>
      <name val="Calibri"/>
      <family val="2"/>
      <charset val="186"/>
      <scheme val="minor"/>
    </font>
    <font>
      <b/>
      <sz val="12"/>
      <color rgb="FF333333"/>
      <name val="Times New Roman"/>
      <family val="1"/>
      <charset val="186"/>
    </font>
    <font>
      <b/>
      <u/>
      <sz val="11"/>
      <color theme="1"/>
      <name val="Times New Roman"/>
      <family val="1"/>
      <charset val="186"/>
    </font>
    <font>
      <sz val="11"/>
      <color theme="1"/>
      <name val="Calibri"/>
      <family val="2"/>
      <charset val="186"/>
      <scheme val="minor"/>
    </font>
    <font>
      <sz val="8"/>
      <name val="Calibri"/>
      <family val="2"/>
      <charset val="186"/>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9" fontId="12" fillId="0" borderId="0" applyFont="0" applyFill="0" applyBorder="0" applyAlignment="0" applyProtection="0"/>
  </cellStyleXfs>
  <cellXfs count="45">
    <xf numFmtId="0" fontId="0" fillId="0" borderId="0" xfId="0"/>
    <xf numFmtId="0" fontId="1" fillId="0" borderId="1" xfId="0" applyFont="1" applyBorder="1" applyAlignment="1">
      <alignment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1" fontId="2" fillId="0" borderId="1" xfId="0" applyNumberFormat="1" applyFont="1" applyBorder="1" applyAlignment="1">
      <alignment horizontal="center" vertical="top" wrapText="1"/>
    </xf>
    <xf numFmtId="164" fontId="2" fillId="0" borderId="1" xfId="0" applyNumberFormat="1" applyFont="1" applyBorder="1" applyAlignment="1">
      <alignment horizontal="left" vertical="top" wrapText="1"/>
    </xf>
    <xf numFmtId="4" fontId="2" fillId="0" borderId="1" xfId="0" applyNumberFormat="1" applyFont="1" applyBorder="1" applyAlignment="1">
      <alignment horizontal="left" vertical="top" wrapText="1"/>
    </xf>
    <xf numFmtId="0" fontId="4" fillId="0" borderId="1" xfId="0" applyFont="1" applyBorder="1" applyAlignment="1">
      <alignment horizontal="left" vertical="top"/>
    </xf>
    <xf numFmtId="0" fontId="5" fillId="0" borderId="1" xfId="0" applyFont="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applyAlignment="1">
      <alignment horizontal="center" vertical="center"/>
    </xf>
    <xf numFmtId="3"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xf>
    <xf numFmtId="0" fontId="6" fillId="0" borderId="1" xfId="0" applyFont="1" applyBorder="1" applyAlignment="1">
      <alignment horizontal="right" vertical="top" wrapText="1"/>
    </xf>
    <xf numFmtId="2" fontId="1" fillId="0" borderId="1" xfId="0" applyNumberFormat="1" applyFont="1" applyBorder="1" applyAlignment="1">
      <alignment horizontal="center" vertical="center"/>
    </xf>
    <xf numFmtId="0" fontId="7" fillId="2" borderId="1" xfId="0" applyFont="1" applyFill="1" applyBorder="1" applyAlignment="1">
      <alignment horizontal="left" vertical="top" wrapText="1"/>
    </xf>
    <xf numFmtId="16" fontId="5" fillId="0" borderId="1" xfId="0" applyNumberFormat="1" applyFont="1" applyBorder="1" applyAlignment="1">
      <alignment horizontal="left" vertical="top" wrapText="1"/>
    </xf>
    <xf numFmtId="0" fontId="4" fillId="0" borderId="1" xfId="0" applyFont="1" applyBorder="1" applyAlignment="1">
      <alignment horizontal="center" vertical="center"/>
    </xf>
    <xf numFmtId="0" fontId="6" fillId="0" borderId="1" xfId="0" applyFont="1" applyBorder="1" applyAlignment="1">
      <alignment horizontal="right" vertical="center" wrapText="1"/>
    </xf>
    <xf numFmtId="0" fontId="5" fillId="0" borderId="2" xfId="0" applyFont="1" applyBorder="1" applyAlignment="1">
      <alignment horizontal="left" vertical="top" wrapText="1"/>
    </xf>
    <xf numFmtId="3" fontId="4" fillId="2" borderId="1" xfId="0" applyNumberFormat="1" applyFont="1" applyFill="1" applyBorder="1" applyAlignment="1">
      <alignment horizontal="center" vertical="center"/>
    </xf>
    <xf numFmtId="0" fontId="4" fillId="0" borderId="1" xfId="0" applyFont="1" applyBorder="1"/>
    <xf numFmtId="0" fontId="5" fillId="0" borderId="1" xfId="0" applyFont="1" applyBorder="1" applyAlignment="1">
      <alignment horizontal="left" vertical="top"/>
    </xf>
    <xf numFmtId="3" fontId="5" fillId="0" borderId="1" xfId="0" applyNumberFormat="1" applyFont="1" applyBorder="1" applyAlignment="1">
      <alignment horizontal="center" vertical="center"/>
    </xf>
    <xf numFmtId="0" fontId="6" fillId="0" borderId="1" xfId="0" applyFont="1" applyBorder="1" applyAlignment="1">
      <alignment horizontal="right" vertical="center"/>
    </xf>
    <xf numFmtId="2" fontId="5" fillId="0" borderId="1" xfId="0" applyNumberFormat="1" applyFont="1" applyBorder="1" applyAlignment="1">
      <alignment horizontal="center" vertical="center"/>
    </xf>
    <xf numFmtId="0" fontId="4" fillId="0" borderId="0" xfId="0" applyFont="1"/>
    <xf numFmtId="0" fontId="9" fillId="0" borderId="0" xfId="0" applyFont="1"/>
    <xf numFmtId="2" fontId="0" fillId="0" borderId="0" xfId="0" applyNumberFormat="1"/>
    <xf numFmtId="0" fontId="10" fillId="0" borderId="0" xfId="0" applyFont="1" applyAlignment="1">
      <alignment horizontal="center"/>
    </xf>
    <xf numFmtId="0" fontId="4" fillId="0" borderId="3" xfId="0" applyFont="1" applyBorder="1" applyAlignment="1">
      <alignment horizontal="left" vertical="top" wrapText="1"/>
    </xf>
    <xf numFmtId="0" fontId="4" fillId="0" borderId="3" xfId="0" applyFont="1" applyBorder="1" applyAlignment="1">
      <alignment horizontal="left" vertical="top"/>
    </xf>
    <xf numFmtId="2" fontId="2" fillId="0" borderId="2" xfId="0" applyNumberFormat="1" applyFont="1" applyBorder="1" applyAlignment="1">
      <alignment horizontal="center" vertical="top"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xf numFmtId="165" fontId="1" fillId="0" borderId="1" xfId="0" applyNumberFormat="1" applyFont="1" applyBorder="1" applyAlignment="1">
      <alignment wrapText="1"/>
    </xf>
    <xf numFmtId="165" fontId="4" fillId="0" borderId="0" xfId="0" applyNumberFormat="1" applyFont="1"/>
    <xf numFmtId="165" fontId="4" fillId="0" borderId="1" xfId="0" applyNumberFormat="1" applyFont="1" applyBorder="1"/>
    <xf numFmtId="0" fontId="4" fillId="0" borderId="0" xfId="0" applyFont="1" applyAlignment="1">
      <alignment horizontal="left" vertical="top" wrapText="1"/>
    </xf>
    <xf numFmtId="167" fontId="4" fillId="0" borderId="1" xfId="0" applyNumberFormat="1" applyFont="1" applyBorder="1" applyAlignment="1">
      <alignment horizontal="center" vertical="center" wrapText="1"/>
    </xf>
    <xf numFmtId="9" fontId="4" fillId="0" borderId="1" xfId="1" applyFont="1" applyBorder="1" applyAlignment="1">
      <alignment horizontal="center" vertical="center"/>
    </xf>
    <xf numFmtId="167" fontId="4" fillId="0" borderId="1" xfId="0" applyNumberFormat="1"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F36D-9222-4094-AF04-C89060125EE6}">
  <dimension ref="A1:M50"/>
  <sheetViews>
    <sheetView tabSelected="1" topLeftCell="A7" zoomScale="80" zoomScaleNormal="80" workbookViewId="0">
      <selection activeCell="C33" sqref="C33"/>
    </sheetView>
  </sheetViews>
  <sheetFormatPr defaultRowHeight="15" x14ac:dyDescent="0.25"/>
  <cols>
    <col min="1" max="1" width="8.42578125" style="28" customWidth="1"/>
    <col min="2" max="2" width="17.42578125" customWidth="1"/>
    <col min="3" max="3" width="94.85546875" customWidth="1"/>
    <col min="4" max="4" width="9.140625" style="29"/>
    <col min="5" max="5" width="10.140625" customWidth="1"/>
    <col min="6" max="6" width="18.5703125" customWidth="1"/>
    <col min="7" max="7" width="9" customWidth="1"/>
    <col min="9" max="9" width="7.85546875" customWidth="1"/>
    <col min="10" max="10" width="9.42578125" customWidth="1"/>
    <col min="11" max="11" width="9.85546875" customWidth="1"/>
    <col min="12" max="12" width="26.42578125" customWidth="1"/>
    <col min="13" max="13" width="12.85546875" style="39" customWidth="1"/>
  </cols>
  <sheetData>
    <row r="1" spans="1:13" x14ac:dyDescent="0.25">
      <c r="F1" s="28" t="s">
        <v>80</v>
      </c>
    </row>
    <row r="2" spans="1:13" ht="15.75" x14ac:dyDescent="0.25">
      <c r="C2" s="31" t="s">
        <v>72</v>
      </c>
    </row>
    <row r="3" spans="1:13" ht="15.75" x14ac:dyDescent="0.25">
      <c r="C3" s="31" t="s">
        <v>2</v>
      </c>
    </row>
    <row r="5" spans="1:13" ht="65.25" customHeight="1" x14ac:dyDescent="0.25">
      <c r="B5" s="41" t="s">
        <v>78</v>
      </c>
      <c r="C5" s="41"/>
      <c r="D5" s="41"/>
      <c r="E5" s="41"/>
      <c r="F5" s="41"/>
      <c r="G5" s="41"/>
      <c r="H5" s="41"/>
      <c r="I5" s="41"/>
      <c r="J5" s="41"/>
      <c r="K5" s="41"/>
      <c r="L5" s="41"/>
    </row>
    <row r="6" spans="1:13" ht="207" customHeight="1" x14ac:dyDescent="0.25">
      <c r="B6" s="41" t="s">
        <v>87</v>
      </c>
      <c r="C6" s="41"/>
      <c r="D6" s="41"/>
      <c r="E6" s="41"/>
      <c r="F6" s="41"/>
      <c r="G6" s="41"/>
      <c r="H6" s="41"/>
      <c r="I6" s="41"/>
      <c r="J6" s="41"/>
      <c r="K6" s="41"/>
      <c r="L6" s="41"/>
    </row>
    <row r="7" spans="1:13" ht="35.1" customHeight="1" x14ac:dyDescent="0.25">
      <c r="B7" s="41" t="s">
        <v>85</v>
      </c>
      <c r="C7" s="41"/>
      <c r="D7" s="41"/>
      <c r="E7" s="41"/>
      <c r="F7" s="41"/>
      <c r="G7" s="41"/>
      <c r="H7" s="41"/>
      <c r="I7" s="41"/>
      <c r="J7" s="41"/>
      <c r="K7" s="41"/>
      <c r="L7" s="41"/>
    </row>
    <row r="8" spans="1:13" ht="21.6" customHeight="1" x14ac:dyDescent="0.25">
      <c r="B8" s="41" t="s">
        <v>86</v>
      </c>
      <c r="C8" s="41"/>
      <c r="D8" s="41"/>
      <c r="E8" s="41"/>
      <c r="F8" s="41"/>
      <c r="G8" s="41"/>
      <c r="H8" s="41"/>
      <c r="I8" s="41"/>
      <c r="J8" s="41"/>
      <c r="K8" s="41"/>
    </row>
    <row r="9" spans="1:13" ht="17.100000000000001" customHeight="1" x14ac:dyDescent="0.25">
      <c r="B9" s="32"/>
      <c r="C9" s="32"/>
      <c r="D9" s="33"/>
      <c r="E9" s="33"/>
    </row>
    <row r="10" spans="1:13" ht="112.5" customHeight="1" x14ac:dyDescent="0.25">
      <c r="A10" s="1" t="s">
        <v>0</v>
      </c>
      <c r="B10" s="2" t="s">
        <v>1</v>
      </c>
      <c r="C10" s="2" t="s">
        <v>2</v>
      </c>
      <c r="D10" s="3" t="s">
        <v>3</v>
      </c>
      <c r="E10" s="4" t="s">
        <v>4</v>
      </c>
      <c r="F10" s="2" t="s">
        <v>5</v>
      </c>
      <c r="G10" s="5" t="s">
        <v>73</v>
      </c>
      <c r="H10" s="4" t="s">
        <v>6</v>
      </c>
      <c r="I10" s="5" t="s">
        <v>74</v>
      </c>
      <c r="J10" s="6" t="s">
        <v>76</v>
      </c>
      <c r="K10" s="6" t="s">
        <v>75</v>
      </c>
      <c r="L10" s="34" t="s">
        <v>79</v>
      </c>
      <c r="M10" s="38" t="s">
        <v>77</v>
      </c>
    </row>
    <row r="11" spans="1:13" ht="79.5" hidden="1" customHeight="1" x14ac:dyDescent="0.25">
      <c r="A11" s="7">
        <v>1</v>
      </c>
      <c r="B11" s="8" t="s">
        <v>7</v>
      </c>
      <c r="C11" s="9" t="s">
        <v>8</v>
      </c>
      <c r="D11" s="10"/>
      <c r="E11" s="11"/>
      <c r="F11" s="12"/>
      <c r="G11" s="13"/>
      <c r="H11" s="14"/>
      <c r="I11" s="14"/>
      <c r="J11" s="14"/>
      <c r="K11" s="14"/>
      <c r="L11" s="35"/>
      <c r="M11" s="40"/>
    </row>
    <row r="12" spans="1:13" hidden="1" x14ac:dyDescent="0.25">
      <c r="A12" s="7" t="s">
        <v>9</v>
      </c>
      <c r="B12" s="8"/>
      <c r="C12" s="8" t="s">
        <v>10</v>
      </c>
      <c r="D12" s="10" t="s">
        <v>11</v>
      </c>
      <c r="E12" s="11">
        <v>122950</v>
      </c>
      <c r="F12" s="12"/>
      <c r="G12" s="13"/>
      <c r="H12" s="14"/>
      <c r="I12" s="14"/>
      <c r="J12" s="14"/>
      <c r="K12" s="14"/>
      <c r="L12" s="35"/>
      <c r="M12" s="40"/>
    </row>
    <row r="13" spans="1:13" hidden="1" x14ac:dyDescent="0.25">
      <c r="A13" s="7" t="s">
        <v>12</v>
      </c>
      <c r="B13" s="8"/>
      <c r="C13" s="8" t="s">
        <v>13</v>
      </c>
      <c r="D13" s="10" t="s">
        <v>11</v>
      </c>
      <c r="E13" s="11">
        <v>75000</v>
      </c>
      <c r="F13" s="12"/>
      <c r="G13" s="13"/>
      <c r="H13" s="14"/>
      <c r="I13" s="14"/>
      <c r="J13" s="14"/>
      <c r="K13" s="14"/>
      <c r="L13" s="35"/>
      <c r="M13" s="40"/>
    </row>
    <row r="14" spans="1:13" hidden="1" x14ac:dyDescent="0.25">
      <c r="A14" s="7" t="s">
        <v>14</v>
      </c>
      <c r="B14" s="8"/>
      <c r="C14" s="8" t="s">
        <v>15</v>
      </c>
      <c r="D14" s="10" t="s">
        <v>11</v>
      </c>
      <c r="E14" s="11">
        <v>20600</v>
      </c>
      <c r="F14" s="12"/>
      <c r="G14" s="13"/>
      <c r="H14" s="14"/>
      <c r="I14" s="14"/>
      <c r="J14" s="14"/>
      <c r="K14" s="14"/>
      <c r="L14" s="35"/>
      <c r="M14" s="40"/>
    </row>
    <row r="15" spans="1:13" hidden="1" x14ac:dyDescent="0.25">
      <c r="A15" s="7"/>
      <c r="B15" s="8"/>
      <c r="C15" s="15" t="s">
        <v>82</v>
      </c>
      <c r="D15" s="10"/>
      <c r="E15" s="11"/>
      <c r="F15" s="12"/>
      <c r="G15" s="13"/>
      <c r="H15" s="14"/>
      <c r="I15" s="14"/>
      <c r="J15" s="16">
        <f>SUM(J12:J14)</f>
        <v>0</v>
      </c>
      <c r="K15" s="16">
        <f>SUM(K12:K14)</f>
        <v>0</v>
      </c>
      <c r="L15" s="35"/>
      <c r="M15" s="40">
        <v>3500</v>
      </c>
    </row>
    <row r="16" spans="1:13" ht="63.75" hidden="1" x14ac:dyDescent="0.25">
      <c r="A16" s="7">
        <v>2</v>
      </c>
      <c r="B16" s="8" t="s">
        <v>16</v>
      </c>
      <c r="C16" s="17" t="s">
        <v>17</v>
      </c>
      <c r="D16" s="10"/>
      <c r="E16" s="11"/>
      <c r="F16" s="12"/>
      <c r="G16" s="13"/>
      <c r="H16" s="14"/>
      <c r="I16" s="14"/>
      <c r="J16" s="14"/>
      <c r="K16" s="14"/>
      <c r="L16" s="35"/>
      <c r="M16" s="40"/>
    </row>
    <row r="17" spans="1:13" hidden="1" x14ac:dyDescent="0.25">
      <c r="A17" s="7" t="s">
        <v>18</v>
      </c>
      <c r="B17" s="8"/>
      <c r="C17" s="8" t="s">
        <v>19</v>
      </c>
      <c r="D17" s="10" t="s">
        <v>11</v>
      </c>
      <c r="E17" s="11">
        <v>54300</v>
      </c>
      <c r="F17" s="12"/>
      <c r="G17" s="13"/>
      <c r="H17" s="14"/>
      <c r="I17" s="14"/>
      <c r="J17" s="14"/>
      <c r="K17" s="14"/>
      <c r="L17" s="35"/>
      <c r="M17" s="40"/>
    </row>
    <row r="18" spans="1:13" hidden="1" x14ac:dyDescent="0.25">
      <c r="A18" s="7" t="s">
        <v>20</v>
      </c>
      <c r="B18" s="8"/>
      <c r="C18" s="8" t="s">
        <v>21</v>
      </c>
      <c r="D18" s="10" t="s">
        <v>11</v>
      </c>
      <c r="E18" s="11">
        <v>61200</v>
      </c>
      <c r="F18" s="12"/>
      <c r="G18" s="13"/>
      <c r="H18" s="14"/>
      <c r="I18" s="14"/>
      <c r="J18" s="14"/>
      <c r="K18" s="14"/>
      <c r="L18" s="35"/>
      <c r="M18" s="40"/>
    </row>
    <row r="19" spans="1:13" hidden="1" x14ac:dyDescent="0.25">
      <c r="A19" s="7" t="s">
        <v>22</v>
      </c>
      <c r="B19" s="8"/>
      <c r="C19" s="8" t="s">
        <v>23</v>
      </c>
      <c r="D19" s="10" t="s">
        <v>11</v>
      </c>
      <c r="E19" s="11">
        <v>67300</v>
      </c>
      <c r="F19" s="12"/>
      <c r="G19" s="13"/>
      <c r="H19" s="14"/>
      <c r="I19" s="14"/>
      <c r="J19" s="14"/>
      <c r="K19" s="14"/>
      <c r="L19" s="35"/>
      <c r="M19" s="40"/>
    </row>
    <row r="20" spans="1:13" hidden="1" x14ac:dyDescent="0.25">
      <c r="A20" s="7" t="s">
        <v>24</v>
      </c>
      <c r="B20" s="8"/>
      <c r="C20" s="8" t="s">
        <v>25</v>
      </c>
      <c r="D20" s="10" t="s">
        <v>11</v>
      </c>
      <c r="E20" s="11">
        <v>12800</v>
      </c>
      <c r="F20" s="12"/>
      <c r="G20" s="13"/>
      <c r="H20" s="14"/>
      <c r="I20" s="14"/>
      <c r="J20" s="14"/>
      <c r="K20" s="14"/>
      <c r="L20" s="35"/>
      <c r="M20" s="40"/>
    </row>
    <row r="21" spans="1:13" hidden="1" x14ac:dyDescent="0.25">
      <c r="A21" s="7" t="s">
        <v>26</v>
      </c>
      <c r="B21" s="8"/>
      <c r="C21" s="8" t="s">
        <v>27</v>
      </c>
      <c r="D21" s="10" t="s">
        <v>11</v>
      </c>
      <c r="E21" s="11">
        <v>6250</v>
      </c>
      <c r="F21" s="12"/>
      <c r="G21" s="13"/>
      <c r="H21" s="14"/>
      <c r="I21" s="14"/>
      <c r="J21" s="14"/>
      <c r="K21" s="14"/>
      <c r="L21" s="35"/>
      <c r="M21" s="40"/>
    </row>
    <row r="22" spans="1:13" hidden="1" x14ac:dyDescent="0.25">
      <c r="A22" s="7"/>
      <c r="B22" s="8"/>
      <c r="C22" s="15" t="s">
        <v>81</v>
      </c>
      <c r="D22" s="10"/>
      <c r="E22" s="11"/>
      <c r="F22" s="12"/>
      <c r="G22" s="13"/>
      <c r="H22" s="14"/>
      <c r="I22" s="14"/>
      <c r="J22" s="16">
        <f>SUM(J17:J21)</f>
        <v>0</v>
      </c>
      <c r="K22" s="16">
        <f>SUM(K17:K21)</f>
        <v>0</v>
      </c>
      <c r="L22" s="35"/>
      <c r="M22" s="40">
        <v>20600</v>
      </c>
    </row>
    <row r="23" spans="1:13" ht="92.25" hidden="1" customHeight="1" x14ac:dyDescent="0.25">
      <c r="A23" s="7">
        <v>3</v>
      </c>
      <c r="B23" s="8" t="s">
        <v>28</v>
      </c>
      <c r="C23" s="9" t="s">
        <v>29</v>
      </c>
      <c r="D23" s="10"/>
      <c r="E23" s="11"/>
      <c r="F23" s="12"/>
      <c r="G23" s="13"/>
      <c r="H23" s="14"/>
      <c r="I23" s="14"/>
      <c r="J23" s="14"/>
      <c r="K23" s="14"/>
      <c r="L23" s="35"/>
      <c r="M23" s="40"/>
    </row>
    <row r="24" spans="1:13" hidden="1" x14ac:dyDescent="0.25">
      <c r="A24" s="7" t="s">
        <v>30</v>
      </c>
      <c r="B24" s="8"/>
      <c r="C24" s="18" t="s">
        <v>31</v>
      </c>
      <c r="D24" s="10" t="s">
        <v>11</v>
      </c>
      <c r="E24" s="11">
        <v>43100</v>
      </c>
      <c r="F24" s="19"/>
      <c r="G24" s="13"/>
      <c r="H24" s="14"/>
      <c r="I24" s="14"/>
      <c r="J24" s="14"/>
      <c r="K24" s="14"/>
      <c r="L24" s="36"/>
      <c r="M24" s="40"/>
    </row>
    <row r="25" spans="1:13" hidden="1" x14ac:dyDescent="0.25">
      <c r="A25" s="7" t="s">
        <v>32</v>
      </c>
      <c r="B25" s="8"/>
      <c r="C25" s="8" t="s">
        <v>33</v>
      </c>
      <c r="D25" s="10" t="s">
        <v>11</v>
      </c>
      <c r="E25" s="11">
        <v>47000</v>
      </c>
      <c r="F25" s="19"/>
      <c r="G25" s="13"/>
      <c r="H25" s="14"/>
      <c r="I25" s="14"/>
      <c r="J25" s="14"/>
      <c r="K25" s="14"/>
      <c r="L25" s="36"/>
      <c r="M25" s="40"/>
    </row>
    <row r="26" spans="1:13" hidden="1" x14ac:dyDescent="0.25">
      <c r="A26" s="7" t="s">
        <v>34</v>
      </c>
      <c r="B26" s="8"/>
      <c r="C26" s="8" t="s">
        <v>71</v>
      </c>
      <c r="D26" s="10" t="s">
        <v>11</v>
      </c>
      <c r="E26" s="11">
        <v>63800</v>
      </c>
      <c r="F26" s="19"/>
      <c r="G26" s="13"/>
      <c r="H26" s="14"/>
      <c r="I26" s="14"/>
      <c r="J26" s="14"/>
      <c r="K26" s="14"/>
      <c r="L26" s="36"/>
      <c r="M26" s="40"/>
    </row>
    <row r="27" spans="1:13" ht="19.5" hidden="1" customHeight="1" x14ac:dyDescent="0.25">
      <c r="A27" s="7"/>
      <c r="B27" s="8"/>
      <c r="C27" s="20" t="s">
        <v>83</v>
      </c>
      <c r="D27" s="10"/>
      <c r="E27" s="11"/>
      <c r="F27" s="19"/>
      <c r="G27" s="13"/>
      <c r="H27" s="14"/>
      <c r="I27" s="14"/>
      <c r="J27" s="16">
        <f>SUM(J24:J26)</f>
        <v>0</v>
      </c>
      <c r="K27" s="16">
        <f>SUM(K24:K26)</f>
        <v>0</v>
      </c>
      <c r="L27" s="36"/>
      <c r="M27" s="40">
        <v>25500</v>
      </c>
    </row>
    <row r="28" spans="1:13" hidden="1" x14ac:dyDescent="0.25">
      <c r="A28" s="7">
        <v>4</v>
      </c>
      <c r="B28" s="21" t="s">
        <v>35</v>
      </c>
      <c r="C28" s="8" t="s">
        <v>36</v>
      </c>
      <c r="D28" s="10" t="s">
        <v>37</v>
      </c>
      <c r="E28" s="11">
        <v>380</v>
      </c>
      <c r="F28" s="19"/>
      <c r="G28" s="13"/>
      <c r="H28" s="14"/>
      <c r="I28" s="14"/>
      <c r="J28" s="14"/>
      <c r="K28" s="14"/>
      <c r="L28" s="35"/>
      <c r="M28" s="40">
        <v>1980</v>
      </c>
    </row>
    <row r="29" spans="1:13" ht="25.5" hidden="1" x14ac:dyDescent="0.25">
      <c r="A29" s="7">
        <v>5</v>
      </c>
      <c r="B29" s="21" t="s">
        <v>38</v>
      </c>
      <c r="C29" s="8" t="s">
        <v>39</v>
      </c>
      <c r="D29" s="10" t="s">
        <v>11</v>
      </c>
      <c r="E29" s="22">
        <v>100</v>
      </c>
      <c r="F29" s="19"/>
      <c r="G29" s="13"/>
      <c r="H29" s="14"/>
      <c r="I29" s="14"/>
      <c r="J29" s="14"/>
      <c r="K29" s="14"/>
      <c r="L29" s="35"/>
      <c r="M29" s="40">
        <v>300</v>
      </c>
    </row>
    <row r="30" spans="1:13" ht="25.5" hidden="1" x14ac:dyDescent="0.25">
      <c r="A30" s="7">
        <v>6</v>
      </c>
      <c r="B30" s="21" t="s">
        <v>38</v>
      </c>
      <c r="C30" s="8" t="s">
        <v>40</v>
      </c>
      <c r="D30" s="10" t="s">
        <v>11</v>
      </c>
      <c r="E30" s="22">
        <v>100</v>
      </c>
      <c r="F30" s="19"/>
      <c r="G30" s="13"/>
      <c r="H30" s="14"/>
      <c r="I30" s="14"/>
      <c r="J30" s="14"/>
      <c r="K30" s="14"/>
      <c r="L30" s="36"/>
      <c r="M30" s="40">
        <v>375</v>
      </c>
    </row>
    <row r="31" spans="1:13" ht="25.5" hidden="1" x14ac:dyDescent="0.25">
      <c r="A31" s="7">
        <v>7</v>
      </c>
      <c r="B31" s="21" t="s">
        <v>38</v>
      </c>
      <c r="C31" s="8" t="s">
        <v>41</v>
      </c>
      <c r="D31" s="10" t="s">
        <v>11</v>
      </c>
      <c r="E31" s="22">
        <v>100</v>
      </c>
      <c r="F31" s="19"/>
      <c r="G31" s="13"/>
      <c r="H31" s="14"/>
      <c r="I31" s="14"/>
      <c r="J31" s="14"/>
      <c r="K31" s="14"/>
      <c r="L31" s="36"/>
      <c r="M31" s="40">
        <v>480</v>
      </c>
    </row>
    <row r="32" spans="1:13" ht="25.5" hidden="1" x14ac:dyDescent="0.25">
      <c r="A32" s="7">
        <v>8</v>
      </c>
      <c r="B32" s="21" t="s">
        <v>38</v>
      </c>
      <c r="C32" s="8" t="s">
        <v>42</v>
      </c>
      <c r="D32" s="10" t="s">
        <v>11</v>
      </c>
      <c r="E32" s="22">
        <v>100</v>
      </c>
      <c r="F32" s="19"/>
      <c r="G32" s="13"/>
      <c r="H32" s="14"/>
      <c r="I32" s="14"/>
      <c r="J32" s="14"/>
      <c r="K32" s="14"/>
      <c r="L32" s="36"/>
      <c r="M32" s="40">
        <v>600</v>
      </c>
    </row>
    <row r="33" spans="1:13" ht="25.5" x14ac:dyDescent="0.25">
      <c r="A33" s="7">
        <v>9</v>
      </c>
      <c r="B33" s="21" t="s">
        <v>43</v>
      </c>
      <c r="C33" s="8" t="s">
        <v>44</v>
      </c>
      <c r="D33" s="10"/>
      <c r="E33" s="11"/>
      <c r="F33" s="19"/>
      <c r="G33" s="13"/>
      <c r="H33" s="14"/>
      <c r="I33" s="14"/>
      <c r="J33" s="14"/>
      <c r="K33" s="14"/>
      <c r="L33" s="36"/>
      <c r="M33" s="40"/>
    </row>
    <row r="34" spans="1:13" ht="60" x14ac:dyDescent="0.25">
      <c r="A34" s="7" t="s">
        <v>45</v>
      </c>
      <c r="B34" s="21"/>
      <c r="C34" s="8" t="s">
        <v>46</v>
      </c>
      <c r="D34" s="10" t="s">
        <v>11</v>
      </c>
      <c r="E34" s="11">
        <v>5350</v>
      </c>
      <c r="F34" s="12" t="s">
        <v>88</v>
      </c>
      <c r="G34" s="42">
        <v>0.156</v>
      </c>
      <c r="H34" s="43">
        <v>0.05</v>
      </c>
      <c r="I34" s="44">
        <f>(G34*1.05)</f>
        <v>0.1638</v>
      </c>
      <c r="J34" s="14">
        <f>(G34*E34)</f>
        <v>834.6</v>
      </c>
      <c r="K34" s="14">
        <f>(1.05*J34)</f>
        <v>876.33</v>
      </c>
      <c r="L34" s="8" t="s">
        <v>91</v>
      </c>
      <c r="M34" s="40"/>
    </row>
    <row r="35" spans="1:13" ht="60" x14ac:dyDescent="0.25">
      <c r="A35" s="7" t="s">
        <v>47</v>
      </c>
      <c r="B35" s="21"/>
      <c r="C35" s="8" t="s">
        <v>48</v>
      </c>
      <c r="D35" s="10" t="s">
        <v>11</v>
      </c>
      <c r="E35" s="11">
        <v>8900</v>
      </c>
      <c r="F35" s="12" t="s">
        <v>89</v>
      </c>
      <c r="G35" s="42">
        <v>0.23599999999999999</v>
      </c>
      <c r="H35" s="43">
        <v>0.05</v>
      </c>
      <c r="I35" s="44">
        <f t="shared" ref="I35:I36" si="0">(G35*1.05)</f>
        <v>0.24779999999999999</v>
      </c>
      <c r="J35" s="14">
        <f t="shared" ref="J35:J36" si="1">(G35*E35)</f>
        <v>2100.4</v>
      </c>
      <c r="K35" s="14">
        <f t="shared" ref="K35:K36" si="2">(1.05*J35)</f>
        <v>2205.42</v>
      </c>
      <c r="L35" s="8" t="s">
        <v>92</v>
      </c>
      <c r="M35" s="40"/>
    </row>
    <row r="36" spans="1:13" ht="60" x14ac:dyDescent="0.25">
      <c r="A36" s="7"/>
      <c r="B36" s="21"/>
      <c r="C36" s="8" t="s">
        <v>49</v>
      </c>
      <c r="D36" s="10" t="s">
        <v>11</v>
      </c>
      <c r="E36" s="11">
        <v>3400</v>
      </c>
      <c r="F36" s="12" t="s">
        <v>90</v>
      </c>
      <c r="G36" s="42">
        <v>0.32500000000000001</v>
      </c>
      <c r="H36" s="43">
        <v>0.05</v>
      </c>
      <c r="I36" s="44">
        <f t="shared" si="0"/>
        <v>0.34125000000000005</v>
      </c>
      <c r="J36" s="14">
        <f t="shared" si="1"/>
        <v>1105</v>
      </c>
      <c r="K36" s="14">
        <f t="shared" si="2"/>
        <v>1160.25</v>
      </c>
      <c r="L36" s="8" t="s">
        <v>93</v>
      </c>
      <c r="M36" s="40"/>
    </row>
    <row r="37" spans="1:13" x14ac:dyDescent="0.25">
      <c r="A37" s="7"/>
      <c r="B37" s="21"/>
      <c r="C37" s="15" t="s">
        <v>84</v>
      </c>
      <c r="D37" s="10"/>
      <c r="E37" s="11"/>
      <c r="F37" s="19"/>
      <c r="G37" s="13"/>
      <c r="H37" s="14"/>
      <c r="I37" s="14"/>
      <c r="J37" s="16">
        <f>SUM(J34:J36)</f>
        <v>4040</v>
      </c>
      <c r="K37" s="16">
        <f>SUM(K34:K36)</f>
        <v>4242</v>
      </c>
      <c r="L37" s="36"/>
      <c r="M37" s="40">
        <v>6400</v>
      </c>
    </row>
    <row r="38" spans="1:13" ht="111" hidden="1" customHeight="1" x14ac:dyDescent="0.25">
      <c r="A38" s="7">
        <v>10</v>
      </c>
      <c r="B38" s="21" t="s">
        <v>50</v>
      </c>
      <c r="C38" s="8" t="s">
        <v>51</v>
      </c>
      <c r="D38" s="10"/>
      <c r="E38" s="11"/>
      <c r="F38" s="19"/>
      <c r="G38" s="13"/>
      <c r="H38" s="14"/>
      <c r="I38" s="14"/>
      <c r="J38" s="16"/>
      <c r="K38" s="16"/>
      <c r="L38" s="36"/>
      <c r="M38" s="40"/>
    </row>
    <row r="39" spans="1:13" hidden="1" x14ac:dyDescent="0.25">
      <c r="A39" s="7" t="s">
        <v>52</v>
      </c>
      <c r="B39" s="21"/>
      <c r="C39" s="8" t="s">
        <v>53</v>
      </c>
      <c r="D39" s="10" t="s">
        <v>11</v>
      </c>
      <c r="E39" s="11">
        <v>100</v>
      </c>
      <c r="F39" s="19"/>
      <c r="G39" s="13"/>
      <c r="H39" s="14"/>
      <c r="I39" s="14"/>
      <c r="J39" s="14"/>
      <c r="K39" s="14"/>
      <c r="L39" s="36"/>
      <c r="M39" s="40"/>
    </row>
    <row r="40" spans="1:13" hidden="1" x14ac:dyDescent="0.25">
      <c r="A40" s="7" t="s">
        <v>54</v>
      </c>
      <c r="B40" s="21"/>
      <c r="C40" s="8" t="s">
        <v>55</v>
      </c>
      <c r="D40" s="10" t="s">
        <v>11</v>
      </c>
      <c r="E40" s="11">
        <v>100</v>
      </c>
      <c r="F40" s="19"/>
      <c r="G40" s="13"/>
      <c r="H40" s="14"/>
      <c r="I40" s="14"/>
      <c r="J40" s="14"/>
      <c r="K40" s="14"/>
      <c r="L40" s="36"/>
      <c r="M40" s="40"/>
    </row>
    <row r="41" spans="1:13" hidden="1" x14ac:dyDescent="0.25">
      <c r="A41" s="7" t="s">
        <v>56</v>
      </c>
      <c r="B41" s="21"/>
      <c r="C41" s="8" t="s">
        <v>57</v>
      </c>
      <c r="D41" s="10" t="s">
        <v>11</v>
      </c>
      <c r="E41" s="11">
        <v>100</v>
      </c>
      <c r="F41" s="19"/>
      <c r="G41" s="13"/>
      <c r="H41" s="14"/>
      <c r="I41" s="14"/>
      <c r="J41" s="14"/>
      <c r="K41" s="14"/>
      <c r="L41" s="36"/>
      <c r="M41" s="40"/>
    </row>
    <row r="42" spans="1:13" hidden="1" x14ac:dyDescent="0.25">
      <c r="A42" s="7"/>
      <c r="B42" s="21"/>
      <c r="C42" s="15" t="s">
        <v>58</v>
      </c>
      <c r="D42" s="10"/>
      <c r="E42" s="11"/>
      <c r="F42" s="19"/>
      <c r="G42" s="13"/>
      <c r="H42" s="14"/>
      <c r="I42" s="14"/>
      <c r="J42" s="16">
        <f>SUM(J39:J41)</f>
        <v>0</v>
      </c>
      <c r="K42" s="16">
        <f>SUM(K39:K41)</f>
        <v>0</v>
      </c>
      <c r="L42" s="36"/>
      <c r="M42" s="40">
        <v>1700</v>
      </c>
    </row>
    <row r="43" spans="1:13" ht="38.25" hidden="1" x14ac:dyDescent="0.25">
      <c r="A43" s="7">
        <v>11</v>
      </c>
      <c r="B43" s="21" t="s">
        <v>59</v>
      </c>
      <c r="C43" s="8" t="s">
        <v>60</v>
      </c>
      <c r="D43" s="10"/>
      <c r="E43" s="11"/>
      <c r="F43" s="19"/>
      <c r="G43" s="13"/>
      <c r="H43" s="14"/>
      <c r="I43" s="14"/>
      <c r="J43" s="14"/>
      <c r="K43" s="14"/>
      <c r="L43" s="36"/>
      <c r="M43" s="40"/>
    </row>
    <row r="44" spans="1:13" hidden="1" x14ac:dyDescent="0.25">
      <c r="A44" s="7" t="s">
        <v>61</v>
      </c>
      <c r="B44" s="21"/>
      <c r="C44" s="8" t="s">
        <v>62</v>
      </c>
      <c r="D44" s="10" t="s">
        <v>11</v>
      </c>
      <c r="E44" s="11">
        <v>17500</v>
      </c>
      <c r="F44" s="19"/>
      <c r="G44" s="13"/>
      <c r="H44" s="14"/>
      <c r="I44" s="14"/>
      <c r="J44" s="14"/>
      <c r="K44" s="14"/>
      <c r="L44" s="36"/>
      <c r="M44" s="40"/>
    </row>
    <row r="45" spans="1:13" hidden="1" x14ac:dyDescent="0.25">
      <c r="A45" s="7" t="s">
        <v>63</v>
      </c>
      <c r="B45" s="21"/>
      <c r="C45" s="8" t="s">
        <v>64</v>
      </c>
      <c r="D45" s="10" t="s">
        <v>11</v>
      </c>
      <c r="E45" s="11">
        <v>10300</v>
      </c>
      <c r="F45" s="19"/>
      <c r="G45" s="13"/>
      <c r="H45" s="14"/>
      <c r="I45" s="14"/>
      <c r="J45" s="14"/>
      <c r="K45" s="14"/>
      <c r="L45" s="36"/>
      <c r="M45" s="40"/>
    </row>
    <row r="46" spans="1:13" hidden="1" x14ac:dyDescent="0.25">
      <c r="A46" s="7"/>
      <c r="B46" s="21"/>
      <c r="C46" s="15" t="s">
        <v>65</v>
      </c>
      <c r="D46" s="10"/>
      <c r="E46" s="11"/>
      <c r="F46" s="19"/>
      <c r="G46" s="13"/>
      <c r="H46" s="14"/>
      <c r="I46" s="14"/>
      <c r="J46" s="16">
        <f>SUM(J44:J45)</f>
        <v>0</v>
      </c>
      <c r="K46" s="16">
        <f>SUM(K44:K45)</f>
        <v>0</v>
      </c>
      <c r="L46" s="36"/>
      <c r="M46" s="40">
        <v>14400</v>
      </c>
    </row>
    <row r="47" spans="1:13" ht="44.25" hidden="1" customHeight="1" x14ac:dyDescent="0.25">
      <c r="A47" s="7">
        <v>12</v>
      </c>
      <c r="B47" s="21" t="s">
        <v>66</v>
      </c>
      <c r="C47" s="8" t="s">
        <v>67</v>
      </c>
      <c r="D47" s="10" t="s">
        <v>11</v>
      </c>
      <c r="E47" s="11">
        <v>3000</v>
      </c>
      <c r="F47" s="19"/>
      <c r="G47" s="13"/>
      <c r="H47" s="14"/>
      <c r="I47" s="14"/>
      <c r="J47" s="14"/>
      <c r="K47" s="14"/>
      <c r="L47" s="36"/>
      <c r="M47" s="40">
        <v>6600</v>
      </c>
    </row>
    <row r="48" spans="1:13" ht="124.5" hidden="1" customHeight="1" x14ac:dyDescent="0.25">
      <c r="A48" s="7">
        <v>13</v>
      </c>
      <c r="B48" s="21" t="s">
        <v>68</v>
      </c>
      <c r="C48" s="9" t="s">
        <v>69</v>
      </c>
      <c r="D48" s="10" t="s">
        <v>11</v>
      </c>
      <c r="E48" s="11">
        <v>400</v>
      </c>
      <c r="F48" s="19"/>
      <c r="G48" s="13"/>
      <c r="H48" s="14"/>
      <c r="I48" s="14"/>
      <c r="J48" s="14"/>
      <c r="K48" s="14"/>
      <c r="L48" s="36"/>
      <c r="M48" s="40">
        <v>1000</v>
      </c>
    </row>
    <row r="49" spans="1:13" hidden="1" x14ac:dyDescent="0.25">
      <c r="A49" s="23"/>
      <c r="B49" s="24"/>
      <c r="C49" s="24"/>
      <c r="D49" s="10"/>
      <c r="E49" s="25">
        <f>SUM(E11:E48)</f>
        <v>624230</v>
      </c>
      <c r="F49" s="10"/>
      <c r="G49" s="10"/>
      <c r="H49" s="10"/>
      <c r="I49" s="26" t="s">
        <v>70</v>
      </c>
      <c r="J49" s="27">
        <f>SUM(J15+J22+J27+J28+J29+J30+J31+J32+J37+J42+J46+J47+J48)</f>
        <v>4040</v>
      </c>
      <c r="K49" s="27">
        <f>SUM(K15+K22+K27+K28+K29+K30+K31+K32+K37+K42+K46+K47+K48)</f>
        <v>4242</v>
      </c>
      <c r="L49" s="37"/>
      <c r="M49" s="40"/>
    </row>
    <row r="50" spans="1:13" x14ac:dyDescent="0.25">
      <c r="J50" s="30"/>
    </row>
  </sheetData>
  <mergeCells count="4">
    <mergeCell ref="B8:K8"/>
    <mergeCell ref="B6:L6"/>
    <mergeCell ref="B5:L5"/>
    <mergeCell ref="B7:L7"/>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Marija</cp:lastModifiedBy>
  <dcterms:created xsi:type="dcterms:W3CDTF">2023-02-02T12:08:26Z</dcterms:created>
  <dcterms:modified xsi:type="dcterms:W3CDTF">2023-03-09T09:44:59Z</dcterms:modified>
</cp:coreProperties>
</file>