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LTVILN-001SV001\Vartotoju grupes\01 Rinkotyra\KONKURSAI\2023\LAKD_Kelias Nr. 221 Vievis-Aukštadvaris 06-23\EL komerciniai pasiulymai\"/>
    </mc:Choice>
  </mc:AlternateContent>
  <xr:revisionPtr revIDLastSave="0" documentId="8_{B6CF4A8D-03E9-4B98-8EBD-8A8E0A641023}" xr6:coauthVersionLast="47" xr6:coauthVersionMax="47" xr10:uidLastSave="{00000000-0000-0000-0000-000000000000}"/>
  <bookViews>
    <workbookView xWindow="11820" yWindow="0" windowWidth="16980" windowHeight="15600" xr2:uid="{00000000-000D-0000-FFFF-FFFF00000000}"/>
  </bookViews>
  <sheets>
    <sheet name="DKŽ_1" sheetId="1" r:id="rId1"/>
    <sheet name="DKŽ_2" sheetId="3" r:id="rId2"/>
    <sheet name="DKŽ_3" sheetId="4" r:id="rId3"/>
    <sheet name="DKŽ_4" sheetId="5" r:id="rId4"/>
    <sheet name="santrauka" sheetId="2" r:id="rId5"/>
  </sheets>
  <definedNames>
    <definedName name="_Hlk5354111" localSheetId="0">DKŽ_1!$C$178</definedName>
    <definedName name="_Hlk5354111" localSheetId="3">DKŽ_4!$C$82</definedName>
    <definedName name="_Toc382467375" localSheetId="0">DKŽ_1!$C$162</definedName>
    <definedName name="_Toc382467375" localSheetId="3">DKŽ_4!$C$66</definedName>
    <definedName name="_Toc382467376" localSheetId="0">DKŽ_1!$C$177</definedName>
    <definedName name="_Toc382467376" localSheetId="3">DKŽ_4!$C$81</definedName>
    <definedName name="_Toc85634359" localSheetId="1">DKŽ_2!#REF!</definedName>
    <definedName name="_Toc85634359" localSheetId="2">DKŽ_3!#REF!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46" i="1" l="1"/>
  <c r="G145" i="1"/>
  <c r="G144" i="1"/>
  <c r="G68" i="1"/>
  <c r="G20" i="1"/>
  <c r="G143" i="1"/>
  <c r="G142" i="1"/>
  <c r="G141" i="1"/>
  <c r="G140" i="1"/>
  <c r="G139" i="1"/>
  <c r="G138" i="1"/>
  <c r="G137" i="1"/>
  <c r="G136" i="1"/>
  <c r="G135" i="1"/>
  <c r="G134" i="1"/>
  <c r="G133" i="1"/>
  <c r="G132" i="1"/>
  <c r="G131" i="1"/>
  <c r="G130" i="1"/>
  <c r="G116" i="1"/>
  <c r="G117" i="1"/>
  <c r="G118" i="1"/>
  <c r="G119" i="1"/>
  <c r="G120" i="1"/>
  <c r="G121" i="1"/>
  <c r="G122" i="1"/>
  <c r="G123" i="1"/>
  <c r="G124" i="1"/>
  <c r="G125" i="1"/>
  <c r="G126" i="1"/>
  <c r="G127" i="1"/>
  <c r="G128" i="1"/>
  <c r="G129" i="1"/>
  <c r="G111" i="1"/>
  <c r="G112" i="1"/>
  <c r="G113" i="1"/>
  <c r="G114" i="1"/>
  <c r="G115" i="1"/>
  <c r="G5" i="5"/>
  <c r="G5" i="4"/>
  <c r="G5" i="3"/>
  <c r="G51" i="1"/>
  <c r="G38" i="1"/>
  <c r="I146" i="1" l="1"/>
  <c r="I144" i="1"/>
  <c r="G27" i="1"/>
  <c r="G19" i="1" l="1"/>
  <c r="G33" i="5"/>
  <c r="G34" i="5"/>
  <c r="G35" i="5"/>
  <c r="G36" i="5"/>
  <c r="G37" i="5"/>
  <c r="G38" i="5"/>
  <c r="G39" i="5"/>
  <c r="G40" i="5"/>
  <c r="G41" i="5"/>
  <c r="G42" i="5"/>
  <c r="G43" i="5"/>
  <c r="G44" i="5"/>
  <c r="G45" i="5"/>
  <c r="G46" i="5"/>
  <c r="G47" i="5"/>
  <c r="G48" i="5"/>
  <c r="G49" i="5"/>
  <c r="G50" i="5"/>
  <c r="G31" i="5"/>
  <c r="G32" i="5"/>
  <c r="G17" i="3"/>
  <c r="G10" i="1"/>
  <c r="G5" i="1"/>
  <c r="G26" i="5"/>
  <c r="G9" i="5"/>
  <c r="G12" i="5"/>
  <c r="G30" i="5" l="1"/>
  <c r="G29" i="5"/>
  <c r="G28" i="5"/>
  <c r="G27" i="5"/>
  <c r="I28" i="5" s="1"/>
  <c r="G25" i="5"/>
  <c r="G24" i="5"/>
  <c r="G23" i="5"/>
  <c r="G22" i="5"/>
  <c r="G21" i="5"/>
  <c r="G20" i="5"/>
  <c r="G19" i="5"/>
  <c r="G18" i="5"/>
  <c r="G17" i="5"/>
  <c r="G16" i="5"/>
  <c r="G15" i="5"/>
  <c r="G14" i="5"/>
  <c r="G13" i="5"/>
  <c r="G11" i="5"/>
  <c r="G10" i="5"/>
  <c r="G8" i="5"/>
  <c r="G7" i="5"/>
  <c r="G6" i="5"/>
  <c r="G12" i="4"/>
  <c r="G11" i="4"/>
  <c r="G10" i="4"/>
  <c r="G9" i="4"/>
  <c r="G8" i="4"/>
  <c r="G7" i="4"/>
  <c r="G6" i="4"/>
  <c r="G13" i="4" l="1"/>
  <c r="C6" i="2" s="1"/>
  <c r="I50" i="5"/>
  <c r="G51" i="5"/>
  <c r="C7" i="2" s="1"/>
  <c r="I24" i="5"/>
  <c r="I25" i="5"/>
  <c r="I16" i="5"/>
  <c r="I21" i="5"/>
  <c r="I12" i="5"/>
  <c r="I9" i="5"/>
  <c r="I12" i="4"/>
  <c r="G86" i="1"/>
  <c r="G87" i="1"/>
  <c r="G88" i="1"/>
  <c r="G89" i="1"/>
  <c r="G90" i="1"/>
  <c r="G91" i="1"/>
  <c r="G92" i="1"/>
  <c r="G93" i="1"/>
  <c r="G94" i="1"/>
  <c r="G95" i="1"/>
  <c r="G107" i="1"/>
  <c r="G108" i="1"/>
  <c r="G109" i="1"/>
  <c r="G110" i="1"/>
  <c r="G50" i="1"/>
  <c r="G52" i="1"/>
  <c r="G53" i="1"/>
  <c r="G54" i="1"/>
  <c r="G72" i="1"/>
  <c r="G73" i="1"/>
  <c r="G74" i="1"/>
  <c r="G75" i="1"/>
  <c r="G76" i="1"/>
  <c r="G77" i="1"/>
  <c r="G78" i="1"/>
  <c r="G79" i="1"/>
  <c r="G80" i="1"/>
  <c r="G81" i="1"/>
  <c r="G82" i="1"/>
  <c r="G83" i="1"/>
  <c r="G84" i="1"/>
  <c r="G39" i="1"/>
  <c r="G40" i="1"/>
  <c r="G41" i="1"/>
  <c r="G42" i="1"/>
  <c r="G24" i="1"/>
  <c r="G25" i="1"/>
  <c r="G26" i="1"/>
  <c r="G28" i="1"/>
  <c r="G17" i="1"/>
  <c r="G18" i="1"/>
  <c r="G21" i="1"/>
  <c r="G16" i="1" l="1"/>
  <c r="G71" i="1"/>
  <c r="I84" i="1" s="1"/>
  <c r="G106" i="1"/>
  <c r="I116" i="1" s="1"/>
  <c r="G105" i="1"/>
  <c r="G104" i="1"/>
  <c r="G102" i="1"/>
  <c r="G101" i="1"/>
  <c r="G100" i="1"/>
  <c r="G99" i="1"/>
  <c r="G98" i="1"/>
  <c r="G97" i="1"/>
  <c r="G96" i="1"/>
  <c r="G85" i="1"/>
  <c r="G70" i="1"/>
  <c r="G69" i="1"/>
  <c r="G67" i="1"/>
  <c r="G66" i="1"/>
  <c r="G65" i="1"/>
  <c r="G64" i="1"/>
  <c r="G63" i="1"/>
  <c r="G62" i="1"/>
  <c r="G61" i="1"/>
  <c r="G60" i="1"/>
  <c r="G59" i="1"/>
  <c r="G58" i="1"/>
  <c r="G57" i="1"/>
  <c r="G56" i="1"/>
  <c r="G55" i="1"/>
  <c r="G49" i="1"/>
  <c r="G48" i="1"/>
  <c r="G47" i="1"/>
  <c r="G46" i="1"/>
  <c r="G45" i="1"/>
  <c r="G44" i="1"/>
  <c r="G43" i="1"/>
  <c r="G37" i="1"/>
  <c r="G36" i="1"/>
  <c r="G35" i="1"/>
  <c r="G33" i="1"/>
  <c r="G32" i="1"/>
  <c r="G31" i="1"/>
  <c r="G30" i="1"/>
  <c r="G29" i="1"/>
  <c r="G23" i="1"/>
  <c r="G22" i="1"/>
  <c r="G15" i="1"/>
  <c r="G14" i="1"/>
  <c r="G13" i="1"/>
  <c r="G12" i="1"/>
  <c r="G11" i="1"/>
  <c r="G9" i="1"/>
  <c r="G8" i="1"/>
  <c r="G7" i="1"/>
  <c r="G6" i="1"/>
  <c r="G28" i="3"/>
  <c r="G7" i="3"/>
  <c r="G8" i="3"/>
  <c r="G9" i="3"/>
  <c r="G10" i="3"/>
  <c r="G11" i="3"/>
  <c r="G12" i="3"/>
  <c r="G13" i="3"/>
  <c r="G14" i="3"/>
  <c r="G15" i="3"/>
  <c r="G16" i="3"/>
  <c r="G18" i="3"/>
  <c r="G19" i="3"/>
  <c r="G20" i="3"/>
  <c r="G21" i="3"/>
  <c r="G6" i="3"/>
  <c r="I60" i="1" l="1"/>
  <c r="I105" i="1"/>
  <c r="I102" i="1"/>
  <c r="I70" i="1"/>
  <c r="I21" i="1"/>
  <c r="G27" i="3"/>
  <c r="G26" i="3"/>
  <c r="G25" i="3"/>
  <c r="G24" i="3"/>
  <c r="G23" i="3"/>
  <c r="G22" i="3"/>
  <c r="I28" i="3" l="1"/>
  <c r="G29" i="3"/>
  <c r="C5" i="2" l="1"/>
  <c r="G34" i="1" l="1"/>
  <c r="G147" i="1" s="1"/>
  <c r="C4" i="2" s="1"/>
  <c r="I34" i="1" l="1"/>
  <c r="C8" i="2"/>
</calcChain>
</file>

<file path=xl/sharedStrings.xml><?xml version="1.0" encoding="utf-8"?>
<sst xmlns="http://schemas.openxmlformats.org/spreadsheetml/2006/main" count="950" uniqueCount="420">
  <si>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</si>
  <si>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</si>
  <si>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</si>
  <si>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</si>
  <si>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</si>
  <si>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</si>
  <si>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kompl.</t>
  </si>
  <si>
    <t>m2</t>
  </si>
  <si>
    <t>m</t>
  </si>
  <si>
    <t>6.1</t>
  </si>
  <si>
    <t>1.1</t>
  </si>
  <si>
    <t>1.2</t>
  </si>
  <si>
    <t>1.4</t>
  </si>
  <si>
    <t>1.5</t>
  </si>
  <si>
    <t>1.6</t>
  </si>
  <si>
    <t>1.8</t>
  </si>
  <si>
    <t>vnt.</t>
  </si>
  <si>
    <t>2.1</t>
  </si>
  <si>
    <t>2.2</t>
  </si>
  <si>
    <t>2.3</t>
  </si>
  <si>
    <t>2.4</t>
  </si>
  <si>
    <t>2.5</t>
  </si>
  <si>
    <t>2.6</t>
  </si>
  <si>
    <t>2.7</t>
  </si>
  <si>
    <t>2.8</t>
  </si>
  <si>
    <t>2.9</t>
  </si>
  <si>
    <t>5.1</t>
  </si>
  <si>
    <t>5.2</t>
  </si>
  <si>
    <t>5.3</t>
  </si>
  <si>
    <t>5.4</t>
  </si>
  <si>
    <t>5.5</t>
  </si>
  <si>
    <t>5.6</t>
  </si>
  <si>
    <t>6.2</t>
  </si>
  <si>
    <t>6.3</t>
  </si>
  <si>
    <t>6.4</t>
  </si>
  <si>
    <t>6.5</t>
  </si>
  <si>
    <t>3.1</t>
  </si>
  <si>
    <t>3.2</t>
  </si>
  <si>
    <t>Skyrius</t>
  </si>
  <si>
    <t>Iš viso skyriuje 1, Eur be PVM</t>
  </si>
  <si>
    <t>Iš viso skyriuje 2, Eur be PVM</t>
  </si>
  <si>
    <t>Iš viso skyriuje 3, Eur be PVM</t>
  </si>
  <si>
    <t>Iš viso skyriuje 7, Eur be PVM</t>
  </si>
  <si>
    <t>IŠ VISO ŽINIARAŠTYJE 1, EUR BE PVM</t>
  </si>
  <si>
    <t>km</t>
  </si>
  <si>
    <t>5.7</t>
  </si>
  <si>
    <t>DARBŲ KIEKIŲ ŽINIARAŠTIS NR. 1 – SUSISIEKIMO DALIS</t>
  </si>
  <si>
    <t>DARBŲ KIEKIŲ ŽINIARAŠČIŲ SANTRAUKA</t>
  </si>
  <si>
    <t>Darbų kiekių žin. nr.</t>
  </si>
  <si>
    <t>Žiniaraščio pavadinimas</t>
  </si>
  <si>
    <t>Vertė, EUR be PVM</t>
  </si>
  <si>
    <t>SUSISIEKIMO DALIS</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</si>
  <si>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</si>
  <si>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</si>
  <si>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</si>
  <si>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</si>
  <si>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</si>
  <si>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</si>
  <si>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</si>
  <si>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IŠ VISO ŽINIARAŠTYJE 2, EUR BE PVM</t>
  </si>
  <si>
    <t>6.6</t>
  </si>
  <si>
    <t>6.7</t>
  </si>
  <si>
    <t>6.8</t>
  </si>
  <si>
    <t>1.9</t>
  </si>
  <si>
    <t>Pastaba: Rangovas pildo pasirinktinai I arba II konstrukcijos variantą</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</si>
  <si>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</si>
  <si>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t</t>
  </si>
  <si>
    <t>2.10</t>
  </si>
  <si>
    <t>2.11</t>
  </si>
  <si>
    <t>2.12</t>
  </si>
  <si>
    <t>Iš viso skyriuje 8, Eur be PVM</t>
  </si>
  <si>
    <t>Iš viso skyriuje 9, Eur be PVM</t>
  </si>
  <si>
    <t>9.1</t>
  </si>
  <si>
    <t>4.1</t>
  </si>
  <si>
    <t>4.2</t>
  </si>
  <si>
    <t>5.8</t>
  </si>
  <si>
    <t>7.1</t>
  </si>
  <si>
    <t>7.2</t>
  </si>
  <si>
    <t>1.10</t>
  </si>
  <si>
    <t>1.11</t>
  </si>
  <si>
    <t>1.12</t>
  </si>
  <si>
    <t>1.13</t>
  </si>
  <si>
    <t>1.14</t>
  </si>
  <si>
    <t>1.15</t>
  </si>
  <si>
    <t>3.3</t>
  </si>
  <si>
    <t>3.4</t>
  </si>
  <si>
    <t>4.3</t>
  </si>
  <si>
    <t>4.4</t>
  </si>
  <si>
    <t>Valstybinės reikšmės krašto kelio Nr. 220 Trakai-Rūdiškės-Pivašiūnai-Alytus ruožo nuo 25,787 iki 30,477 km kapitalinio remonto techninis darbo projektas</t>
  </si>
  <si>
    <t>vnt</t>
  </si>
  <si>
    <t>1.16</t>
  </si>
  <si>
    <t>1.17</t>
  </si>
  <si>
    <t>1.18</t>
  </si>
  <si>
    <t>1.19</t>
  </si>
  <si>
    <t>1.20</t>
  </si>
  <si>
    <t>1.21</t>
  </si>
  <si>
    <t>Signalinė juosta</t>
  </si>
  <si>
    <t>1.22</t>
  </si>
  <si>
    <t>1.23</t>
  </si>
  <si>
    <t>1. Paruošiamieji ir ardymo darbai</t>
  </si>
  <si>
    <t>Kelio ašinės linijos ir kelio juostos nužymėjimas trasoje</t>
  </si>
  <si>
    <t>2. Žemės sankasos įrengimo darbai</t>
  </si>
  <si>
    <t>3.5</t>
  </si>
  <si>
    <t>3.6</t>
  </si>
  <si>
    <t>3.7</t>
  </si>
  <si>
    <t>3.8</t>
  </si>
  <si>
    <t>3.9</t>
  </si>
  <si>
    <t>3.10</t>
  </si>
  <si>
    <t>7.3</t>
  </si>
  <si>
    <t>7.4</t>
  </si>
  <si>
    <t>7.5</t>
  </si>
  <si>
    <t>7.6</t>
  </si>
  <si>
    <t>7.7</t>
  </si>
  <si>
    <t>7.8</t>
  </si>
  <si>
    <t>7.9</t>
  </si>
  <si>
    <t>7.10</t>
  </si>
  <si>
    <t>9.2</t>
  </si>
  <si>
    <t>10.1</t>
  </si>
  <si>
    <t>10.2</t>
  </si>
  <si>
    <t>10.3</t>
  </si>
  <si>
    <t>10.4</t>
  </si>
  <si>
    <t>11.1</t>
  </si>
  <si>
    <t>ha</t>
  </si>
  <si>
    <t>ELEKTROTECHNIKOS DALIS. APŠVIETIMO TINKLŲ ĮRENGIMAS</t>
  </si>
  <si>
    <t>m3</t>
  </si>
  <si>
    <t>10.5</t>
  </si>
  <si>
    <t>KRAŠTO KELIO Nr.221 VIEVIS-AUKŠTADVARIS RUOŽO NUO 1,8 IKI 3,388 KM REKONSTRAVIMO IR PĖSČIŲJŲ IR DVIRAČIŲ TAKŲ ĮRENGIMO TECHNINIS PROJEKTAS</t>
  </si>
  <si>
    <t>Betoninių gatvės bordiūrų ardymas</t>
  </si>
  <si>
    <t>Vidutinio tankumo krūmų kirtimas</t>
  </si>
  <si>
    <t>Betoninių dangų ardymas</t>
  </si>
  <si>
    <r>
      <rPr>
        <sz val="10"/>
        <rFont val="Times New Roman"/>
        <family val="1"/>
        <charset val="186"/>
      </rPr>
      <t xml:space="preserve">Medžių, kelmų ir krūmų rovimo atliekų pakrovimas į transporto priemones ir išvežimas </t>
    </r>
    <r>
      <rPr>
        <sz val="10"/>
        <color rgb="FFFF0000"/>
        <rFont val="Times New Roman"/>
        <family val="1"/>
        <charset val="186"/>
      </rPr>
      <t xml:space="preserve"> rangovo pasirinktu atstumu utilizavimui</t>
    </r>
  </si>
  <si>
    <t>Kelio ženklų vienstiebių metalinių atramų ant monolitinių betoninių pamatų demontavimas</t>
  </si>
  <si>
    <t>Kelio ženklų dvistiebių metalinių atramų ant monolitinių betoninių pamatų demontavimas</t>
  </si>
  <si>
    <t>0,3m skersmens  g/b vandens pralaidos demontavimas (m=28)</t>
  </si>
  <si>
    <t>0,4m skersmens  met. vandens pralaidos demontavimas (m=12)</t>
  </si>
  <si>
    <t>0,60m skersmens  g/b vandens pralaidos demontavimas (m=12)</t>
  </si>
  <si>
    <r>
      <t>Asfaltbetonio droženų pakrovimas į savivarčius ir išvežimas Rangovo pasirinktu atstumu. Grįžtamosios medžiagos (nufrezuotas asfaltas) (≥ 9,58 Eur/m3 arba ≥ 5,99 Eur/t).</t>
    </r>
    <r>
      <rPr>
        <sz val="11"/>
        <color rgb="FFFF0000"/>
        <rFont val="Times New Roman"/>
        <family val="1"/>
        <charset val="186"/>
      </rPr>
      <t>(sąmatoje įvertinamas su minuso ženklu)</t>
    </r>
  </si>
  <si>
    <r>
      <t xml:space="preserve">Statybinių šiukšlių (betono)  pakrovimas ir išvežimas rangovo pasirinktu atstumu </t>
    </r>
    <r>
      <rPr>
        <sz val="11"/>
        <color rgb="FFFF0000"/>
        <rFont val="Times New Roman"/>
        <family val="1"/>
        <charset val="186"/>
      </rPr>
      <t>(žiūrėti žiniaraščio priedą dėl išvežimo)</t>
    </r>
  </si>
  <si>
    <r>
      <t xml:space="preserve">Statybinių šiukšlių išvežimas (metalo)  pakrovimas ir išvežimas rangovo pasirinktu atstumu </t>
    </r>
    <r>
      <rPr>
        <sz val="11"/>
        <color rgb="FFFF0000"/>
        <rFont val="Times New Roman"/>
        <family val="1"/>
        <charset val="186"/>
      </rPr>
      <t>(žiūrėti žiniaraščio priedą dėl išvežimo)</t>
    </r>
  </si>
  <si>
    <t>Sankasos apačios planiravimas rankiniu būdu, kai gruntas II gr.</t>
  </si>
  <si>
    <t>Sankasos apačiosplaniravimas mechanizuotu būdu, kai gruntas II gr.</t>
  </si>
  <si>
    <t xml:space="preserve">II gr. grunto kasimas ekskavatoriais, pakrovimas į autosaviv., vežiojimas iki  20 km ir darbas sąvartoje </t>
  </si>
  <si>
    <t xml:space="preserve">II gr. grunto kasimas rankiniu būdu pakrovimas į autosaviv., vežiojimas iki  20 km ir darbas sąvartoje </t>
  </si>
  <si>
    <t xml:space="preserve">II gr. grunto kasimas (griovių kasimas) ekskavatoriais, pakrovimas į autosaviv., vežiojimas iki  20 km ir darbas sąvartoje </t>
  </si>
  <si>
    <t xml:space="preserve">II gr. grunto kasimas (griovių kasimas) rankiniu būdu pakrovimas į autosaviv., vežiojimas iki  20 km ir darbas sąvartoje </t>
  </si>
  <si>
    <t xml:space="preserve">Likusio nepanaudoto derlingo dirvožemio  kasimas ekskavatoriais, pakrovimas į autosaviv., vežiojimas iki  20 km ir darbas sąvartoje </t>
  </si>
  <si>
    <t>Šlaitų ir griovio dugno planiravimas mechanizuotu būdu</t>
  </si>
  <si>
    <t xml:space="preserve">Šlaitų tvirtinimas 6 cm dirvožemio sluoksniu, paskleidžiant gruntą ir pasėjant žoles mechanizuotu būdu </t>
  </si>
  <si>
    <r>
      <t xml:space="preserve">Derlingo dirvožemio iškasimas ir išvežimas  rangovo pasirinktu atstumu </t>
    </r>
    <r>
      <rPr>
        <sz val="11"/>
        <color rgb="FFFF0000"/>
        <rFont val="Times New Roman"/>
        <family val="1"/>
        <charset val="186"/>
      </rPr>
      <t>(žiūrėti žiniaraščio priedą dėl išvežimo)</t>
    </r>
    <r>
      <rPr>
        <sz val="11"/>
        <color theme="1"/>
        <rFont val="Times New Roman"/>
        <family val="1"/>
      </rPr>
      <t xml:space="preserve"> (m2=13680)</t>
    </r>
  </si>
  <si>
    <t>Žemės sankasos stiprinimas 30 cm storiu (važiuojamoji dalis) (m2=18809)</t>
  </si>
  <si>
    <t>5.9</t>
  </si>
  <si>
    <t>Asfalto pagrindo sluoksnis iš mišinio AC 32 PN, h= 0,08 m</t>
  </si>
  <si>
    <t>Gruntavimas bitumine emulsija</t>
  </si>
  <si>
    <t>Bituminės sandarinimo juostos įrengimas</t>
  </si>
  <si>
    <t>Skaldos pagrindo iš nesurištų mineralinių medžiagų mišinio 0/45 įrengimas, h=0,20 m</t>
  </si>
  <si>
    <t>Apsauginio šalčiui atsparaus sluoksnio iš smėlio - žvyro mišinio įrengimas, hmin=0,38 m</t>
  </si>
  <si>
    <t>Betoninių gatvės bortų 100.30.15 cm ant betono C12/15 pagrindo įrengimas</t>
  </si>
  <si>
    <t>Betoninių pilkos spalvos trinkelių įrengimas, h=0,08 m</t>
  </si>
  <si>
    <t>Reljefinių betono trinkelių 200x100x8mm (kauburėliai) įrengimas</t>
  </si>
  <si>
    <t>Išlyginamasis sluoksnis iš akmens atsijų 0/5, h=0,03 m</t>
  </si>
  <si>
    <t>6.9</t>
  </si>
  <si>
    <t>6.10</t>
  </si>
  <si>
    <t>6.11</t>
  </si>
  <si>
    <t>6.12</t>
  </si>
  <si>
    <t>Žvyro pagrindo iš nesurištų mineralinių medžiagų mišinio 0/45 įrengimas, h=0,25 m</t>
  </si>
  <si>
    <t>Apsauginio šalčiui atsparaus sluoksnio iš smėlio - žvyro mišinio įrengimas, hmin=0,33 m</t>
  </si>
  <si>
    <t>3.	Važiuojamosios dalies pagrindų ir dangos įrengimo darbai I dangos konstrukcijos variantas</t>
  </si>
  <si>
    <t>3.11</t>
  </si>
  <si>
    <t>3.12</t>
  </si>
  <si>
    <t>4.	Važiuojamosios dalies pagrindų ir dangos įrengimo darbai II dangos konstrukcijos variantas</t>
  </si>
  <si>
    <t>4.5</t>
  </si>
  <si>
    <t>4.6</t>
  </si>
  <si>
    <t>4.7</t>
  </si>
  <si>
    <t>4.8</t>
  </si>
  <si>
    <t>4.9</t>
  </si>
  <si>
    <t>4.10</t>
  </si>
  <si>
    <t>4.11</t>
  </si>
  <si>
    <t>4.12</t>
  </si>
  <si>
    <t>5.	Vandens nuvedimas</t>
  </si>
  <si>
    <t>5. Vandens nuvedimas</t>
  </si>
  <si>
    <t>Apsauginio šalčiui nejautrių medžiagų sluoksnio iš smėlio - žvyro mišinio įrengimas</t>
  </si>
  <si>
    <t>Kelio važiuojamosios dalies drenažo iš plastikinių gorfuotų vamzdžių su geotekstilės filtru D113/126 įrengimas</t>
  </si>
  <si>
    <t>200 mm skersmens lygių PVC S klasės vamzdžių klojimas</t>
  </si>
  <si>
    <t>Pirminis apsauginis vamzdžio užpylimas (įskaitant smėlio pagrindą po vamzdžiu)</t>
  </si>
  <si>
    <t>Kelio griovių dugno ir šlaitų sutvirtinimas žvyro mišiniu fr. 22/32 h -0,10 m sluoksniu</t>
  </si>
  <si>
    <t>Šlaito po žiotimi sutvirtinimas įspaustais į betoną C16/20 lauko akmenimis</t>
  </si>
  <si>
    <t>Iš viso skyriuje 5, Eur be PVM</t>
  </si>
  <si>
    <t>Iš viso skyriuje 3/4, Eur be PVM</t>
  </si>
  <si>
    <t>6.13</t>
  </si>
  <si>
    <t>6.14</t>
  </si>
  <si>
    <t>6. Autobusš stotelės ir nuovažos</t>
  </si>
  <si>
    <t>Iš viso skyriuje 6, Eur be PVM</t>
  </si>
  <si>
    <t>6 cm storio viensluoksnės asfalto dangos sluoksnio mišinio AC 16 PD įrengimas nuovažose</t>
  </si>
  <si>
    <t>Apsauginio šalčiui atsparaus sluoksnioiš smėlio - žvyro mišinio  įrengimas, hmin=0,34 m</t>
  </si>
  <si>
    <t>Vejos gatvės bortų 100.20.8 cm ant betono C12/15 pagrindo įrengimas</t>
  </si>
  <si>
    <t>Sandarinimo juostos įrengimas (tarp kelio borto ir asfaltbetonio dangos)</t>
  </si>
  <si>
    <t xml:space="preserve">Betoninių plytelių 8 cm įrengimas </t>
  </si>
  <si>
    <t>Reljefinių betono trinkelių 200x100x8mm (juostelės) įrengimas</t>
  </si>
  <si>
    <t>Suoliukų pastatymas</t>
  </si>
  <si>
    <t>Šiukšliadėžių pastatymas</t>
  </si>
  <si>
    <t>Pralaidų d400mm su betoniais antgaliais po nuovažomis įrengimas (m=86)</t>
  </si>
  <si>
    <t xml:space="preserve">7.	Horizontalaus kelio ženklinimo įrengimo darbai </t>
  </si>
  <si>
    <t>7.11</t>
  </si>
  <si>
    <t>7.12</t>
  </si>
  <si>
    <t>7.13</t>
  </si>
  <si>
    <t>7.14</t>
  </si>
  <si>
    <t>7.15</t>
  </si>
  <si>
    <t>7.16</t>
  </si>
  <si>
    <t>7.17</t>
  </si>
  <si>
    <t>7.18</t>
  </si>
  <si>
    <t xml:space="preserve">Kelio ženklų konsolinių metalinių atramų ant monolitinių betoninių pamatų pastatymas (atr.k.) </t>
  </si>
  <si>
    <t>Kelio ženklų skydų montavimas prie vienstiebių atramų, gembinių atramų arba šviestuvų rankiniu budu</t>
  </si>
  <si>
    <t>Kelio ženklų skydų montavimas prie dvistiebių atramų rankiniu budu</t>
  </si>
  <si>
    <t xml:space="preserve">"A" grupės signalinių plastmasinių stulpelių pastatymas </t>
  </si>
  <si>
    <t xml:space="preserve">"B" grupės signalinių plastmasinių stulpelių pastatymas </t>
  </si>
  <si>
    <t>"2.3" ženklinimas</t>
  </si>
  <si>
    <t>Horizontalus kelio ženklinimas termoplastu (1.1)</t>
  </si>
  <si>
    <t>Horizontalus kelio ženklinimas termoplastu (1.2)</t>
  </si>
  <si>
    <t>Horizontalus kelio ženklinimas termoplastu (1.7)</t>
  </si>
  <si>
    <t>Horizontalus kelio ženklinimas termoplastu (1.8)</t>
  </si>
  <si>
    <t>Horizontalus kelio ženklinimas termoplastu (1.22)</t>
  </si>
  <si>
    <t>Horizontalus kelio ženklinimas termoplastu (1.16)</t>
  </si>
  <si>
    <t>Horizontalus kelio ženklinimas termoplastu (1.12)</t>
  </si>
  <si>
    <t>Horizontalus kelio ženklinimas termoplastu (1.15.1)</t>
  </si>
  <si>
    <t>Apsauginių kelio atitvarų, dėžinio tipo, įrengimas N2 W5 A</t>
  </si>
  <si>
    <t>Kelio ženklų vienstiebių metalinių atramų (d=76mm) ant monolitinių betoninių pamatų pastatymas (m=280)</t>
  </si>
  <si>
    <t>Kelio ženklų dvistiebių metalinių atramų (d=76mm) ant monolitinių betoninių pamatų pastatymas (atr.k.) (m=64)</t>
  </si>
  <si>
    <t>Apsauginių kelio atitvarų, dėžinio tipo, įrengimas N2 W5 PGK (vnt.=26)</t>
  </si>
  <si>
    <t>TAKO KONSTRUKCIJOS ĮRENGIMAS</t>
  </si>
  <si>
    <t>Kabelių apsaugojimas sudedamais d110 mm dėklais</t>
  </si>
  <si>
    <t>10.6</t>
  </si>
  <si>
    <t>10.7</t>
  </si>
  <si>
    <t>10.8</t>
  </si>
  <si>
    <t>10.9</t>
  </si>
  <si>
    <t>10.10</t>
  </si>
  <si>
    <t>Sankasos apačios planiravimas mechanizuotu būdu, kai gruntas II gr.</t>
  </si>
  <si>
    <r>
      <t xml:space="preserve">Derlingo dirvožemio iškasimas ir išvežimas rangovo pasirinktu atstumu </t>
    </r>
    <r>
      <rPr>
        <sz val="11"/>
        <color rgb="FFFF0000"/>
        <rFont val="Times New Roman"/>
        <family val="1"/>
        <charset val="186"/>
      </rPr>
      <t>(žiūrėti žiniaraščio priedą dėl išvežimo)</t>
    </r>
    <r>
      <rPr>
        <sz val="11"/>
        <color theme="1"/>
        <rFont val="Times New Roman"/>
        <family val="1"/>
      </rPr>
      <t xml:space="preserve"> (m3=513)</t>
    </r>
  </si>
  <si>
    <t>Šalčiui nejautraus sluoksnio iš smėlio - žvyro mišinio įrengimas, hmin=0,17 m</t>
  </si>
  <si>
    <t>Pėsčiųjų tvorelės įrengimas</t>
  </si>
  <si>
    <t>Išlyginamasis sluoksnis iš skaldos atsijų 0/5, h=0,03 m</t>
  </si>
  <si>
    <t xml:space="preserve">Žalių plotų tvirtinimas 6 cm dirvožemio sluoksniu, paskleidžiant gruntą ir pasėjant žoles mechanizuotu būdu </t>
  </si>
  <si>
    <t xml:space="preserve">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 </t>
  </si>
  <si>
    <t>8.1</t>
  </si>
  <si>
    <t>8.2</t>
  </si>
  <si>
    <t>9.3</t>
  </si>
  <si>
    <t>9.4</t>
  </si>
  <si>
    <t>9.5</t>
  </si>
  <si>
    <t>9.6</t>
  </si>
  <si>
    <t>9.7</t>
  </si>
  <si>
    <t>9.8</t>
  </si>
  <si>
    <t>9.9</t>
  </si>
  <si>
    <t>9.10</t>
  </si>
  <si>
    <t>9.	Žemės sankasos įrengimo darbai</t>
  </si>
  <si>
    <t>8.	Paruošiamieji ir ardymo darbai</t>
  </si>
  <si>
    <t>10. Pėsčiųjų ir dviračių takų įrengimas</t>
  </si>
  <si>
    <t>10.11</t>
  </si>
  <si>
    <t>10.12</t>
  </si>
  <si>
    <t>10.13</t>
  </si>
  <si>
    <t>10.14</t>
  </si>
  <si>
    <t>1. Lietaus nuotekų tinklai</t>
  </si>
  <si>
    <t>II gr. grunto kasimas ekskavatoriais 0,65 m³ kaušu, pakrovimas į autosavivarčius, vežiojimas 10km atstumu , darbas sąvartoje</t>
  </si>
  <si>
    <t>II gr. grunto kasimas ekskavatoriais 0,65 m³ kaušu, supilant vietoje</t>
  </si>
  <si>
    <t>II gr. grunto kasimas rankiniu būdu</t>
  </si>
  <si>
    <t>Kasamų tranšėjų tvirtinimas</t>
  </si>
  <si>
    <t>Tranšėjos dugno tankinimas</t>
  </si>
  <si>
    <t>Smėlio pagrindo po vamzdynais įrengimas (10 cm)</t>
  </si>
  <si>
    <t>250 mm skersmens lygių PVC S klasės vamzdžių klojimas ant paruošto pagrindo</t>
  </si>
  <si>
    <t>200 mm skersmens lygių PVC S klasės vamzdžių klojimas ant paruošto pagrindo</t>
  </si>
  <si>
    <t>PE PN-45 tipo drenažo šulinių įrengimas su žemės darbais</t>
  </si>
  <si>
    <t>200 mm skersmens lygūs PVC vamzdžiai kritimo stovams</t>
  </si>
  <si>
    <t>PVC 45° alkūnė ø200 kritimo stovų įrengimui</t>
  </si>
  <si>
    <t>PVC trišakis ø200 kritimo stovų įrengimui</t>
  </si>
  <si>
    <t>Gruntinio vandens lygio pažeminimas</t>
  </si>
  <si>
    <t>sist.</t>
  </si>
  <si>
    <t>Sumontuotų tinklų praplovimas vandeniu, hidraulinis bandymas  ir TV diagnostika</t>
  </si>
  <si>
    <t>Šulinių žymėjimo ženklai (cinkuoto metalo stovai su plastikinėmis lentelėmis)</t>
  </si>
  <si>
    <t>Išleistuvas d250 mm įrengimas su apsauginėmis grotelėmis</t>
  </si>
  <si>
    <t>Smėlingo grunto aplink vamzdynus įrengimas</t>
  </si>
  <si>
    <t>Likusios tranšėjos dalies užpilimas II gr. gruntu</t>
  </si>
  <si>
    <t>II gr. grunto ir apsauginio sluoksnio tankinimas vibroplūktuvais</t>
  </si>
  <si>
    <t>1.24</t>
  </si>
  <si>
    <t>Apvalūs g/b šuliniai Ø1500mm, komplekte su protarpiais, lipynėmis, betono latakais ir plaukiojančio tipo ketiniais liukais 400kN (m3=1,9)</t>
  </si>
  <si>
    <t>Apvalūs g/b šuliniai Ø1500mm, komplekte su protarpiais, lipynėmis, betono latakais ir plaukiojančio tipo ketiniais liukais 250kN (m3=1,6)</t>
  </si>
  <si>
    <t>Apvalūs g/b šuliniai Ø1000mm, komplekte su protarpiais, lipynėmis, betono latakais ir plaukiojančio tipo ketiniais liukais 400kN (m3=4,2)</t>
  </si>
  <si>
    <t>Apvalūs g/b šuliniai Ø1000mm, komplekte su protarpiais, lipynėmis, betono latakais ir plaukiojančio tipo ketiniais liukais 250kN (m3=3,4)</t>
  </si>
  <si>
    <t xml:space="preserve">425 mm skersmens gofruotų PVC lietaus šulinių su plastmasiniais dugnais įrengimas, dengiant plaukiojančio tipo ketiniais liukais 400 kN su grotelėmis (apvalios formos) </t>
  </si>
  <si>
    <t>1. Drenažo tinklai</t>
  </si>
  <si>
    <t>IŠ VISO ŽINIARAŠTYJE 3, EUR BE PVM</t>
  </si>
  <si>
    <t>Drenažo rinktuvai iš PVC vamzdžių Ø200x7,3 mm ir jų įrengimas su visomis reikalingomis jungtimis, dangų ardymu, žemės darbais, bei jų užpylimu, tranšėjos grunto tankinimas, gerbūvio atstatymu. Vamzdžiai įrengiami smėlio, priesmėlio  grunte kasant traktoriumi, vienakaušiu ekskavatoriumi iki 2,0 m gylio</t>
  </si>
  <si>
    <t>PE ŠP 600 tipo drenažo šulinių įrengimas su žemės darbais</t>
  </si>
  <si>
    <t>Esamų drenažo rinktuvų/sausintuvų įjungimas į PE ŠP 600 šulinį su PVC vamzdžio intarpais</t>
  </si>
  <si>
    <t>Drenažo vamzdžio užpylimas apsauginiu šalčiui atspariu sluoksniu</t>
  </si>
  <si>
    <t>Smėlio pagrindo po vamzdynu įrengimas (h=0,10 m) ir aplink vamzdį įrengimas</t>
  </si>
  <si>
    <t>Drenažo linijų suieškojimas ekskavatoriais</t>
  </si>
  <si>
    <t>DARBŲ KIEKIŲ ŽINIARAŠTIS NR. 3 – MELIORACIJOS DALIS. DRENAŽO TINKLAI</t>
  </si>
  <si>
    <t>DARBŲ KIEKIŲ ŽINIARAŠTIS NR. 4 – ELEKTROTECHNIKOS (GATVIŲ APŠVIETIMO) DALIS</t>
  </si>
  <si>
    <t>1. Magistraliniai tinklai</t>
  </si>
  <si>
    <t>kompl</t>
  </si>
  <si>
    <t>Kabelis aliuminio gyslomis Al-4x16</t>
  </si>
  <si>
    <t>Galinė mova kabeliui 4x16</t>
  </si>
  <si>
    <t>Apsauginis vamzdis d75</t>
  </si>
  <si>
    <t>Signalinė juosta kabeliui</t>
  </si>
  <si>
    <t>Smėlis paklotui</t>
  </si>
  <si>
    <t>Apšvietimo valdymo spinta , komplekte su apsauginė, valdymo įranga, komplektuojama pagal schemą</t>
  </si>
  <si>
    <t>Pamatas spintai</t>
  </si>
  <si>
    <t>2. Apšvietimo valdymo spinta</t>
  </si>
  <si>
    <r>
      <rPr>
        <b/>
        <i/>
        <sz val="11"/>
        <rFont val="Times New Roman"/>
        <family val="1"/>
        <charset val="186"/>
      </rPr>
      <t>Metalo konstrukcijos įžeminimui:</t>
    </r>
    <r>
      <rPr>
        <i/>
        <sz val="11"/>
        <rFont val="Times New Roman"/>
        <family val="1"/>
        <charset val="186"/>
      </rPr>
      <t xml:space="preserve">
 - antgalis elektrodui - 1 vnt.
 - strypas, ilgis - 1,5 m - 3 vnt.
 - įkalimo galvutė - 1 vnt.
 - cinkuota juosta - 1 m
 - kryžminė jungtis - 1 vnt.
 - antikorozinė juosta - 1 kg
 </t>
    </r>
  </si>
  <si>
    <t>3. Apšvietimo įranga. Teritorijos apšvietimas</t>
  </si>
  <si>
    <r>
      <rPr>
        <b/>
        <i/>
        <sz val="11"/>
        <rFont val="Times New Roman"/>
        <family val="1"/>
        <charset val="186"/>
      </rPr>
      <t>LED šviestuvas kelio apšvietimui:</t>
    </r>
    <r>
      <rPr>
        <i/>
        <sz val="11"/>
        <rFont val="Times New Roman"/>
        <family val="1"/>
        <charset val="186"/>
      </rPr>
      <t xml:space="preserve">
 - galia - 48 W
 - spalva - 4000 K
 - su valdymo/paleidimo įranga</t>
    </r>
  </si>
  <si>
    <t>Atrama cinkuota, aukštis – 8,0 m, su įleidžiamomis durelėmis, su JOR-99969 jungtimi ir 6A saugikliu</t>
  </si>
  <si>
    <t>Pamatas 8 m atramai</t>
  </si>
  <si>
    <t>Gembė cinkuota, vienšakė, 1,0 x 1,0 m</t>
  </si>
  <si>
    <t>4. Laidai, kabeliai</t>
  </si>
  <si>
    <t>Kabeliai aliuminio gyslomis:</t>
  </si>
  <si>
    <t>4 x 25 mm2</t>
  </si>
  <si>
    <t>galinė mova kabeliui 4x25</t>
  </si>
  <si>
    <t>Kabeliai varinėmis gyslomis:</t>
  </si>
  <si>
    <t>CU 3x1,5</t>
  </si>
  <si>
    <t>5. Instaliacinoės medžiagos. Vamzdžiai</t>
  </si>
  <si>
    <t>Iš viso skyriuje 4, Eur be PVM</t>
  </si>
  <si>
    <t>Elektroinstaliacinis vamzdis  d75, skirtas montavimui lauke, žemėje</t>
  </si>
  <si>
    <t>Elektroinstaliacinis vamzdis  d75, skirtas montavimui lauke, uždaru būdu</t>
  </si>
  <si>
    <t>6. Montavimo medžiagos. Įžeminimo medžiagos</t>
  </si>
  <si>
    <t>7. Papildomos medžiagos</t>
  </si>
  <si>
    <t>smėlio paklotui</t>
  </si>
  <si>
    <t>išpildomoji topo nuotrauka</t>
  </si>
  <si>
    <t>ntikoroziniai dažai</t>
  </si>
  <si>
    <t>kg</t>
  </si>
  <si>
    <t>9.11</t>
  </si>
  <si>
    <t>9.12</t>
  </si>
  <si>
    <t>9.13</t>
  </si>
  <si>
    <t>9.14</t>
  </si>
  <si>
    <t>9.15</t>
  </si>
  <si>
    <t>9.16</t>
  </si>
  <si>
    <t>9.17</t>
  </si>
  <si>
    <t>9.18</t>
  </si>
  <si>
    <t>9.19</t>
  </si>
  <si>
    <t>9.20</t>
  </si>
  <si>
    <t>9.21</t>
  </si>
  <si>
    <t>9.22</t>
  </si>
  <si>
    <t>8. Statytbos montavimo darbai</t>
  </si>
  <si>
    <t>Prisijungimas prie apskaitos spintos</t>
  </si>
  <si>
    <t>Valdymo spintos sumontavimas</t>
  </si>
  <si>
    <t>Pamato atramai įrengimas</t>
  </si>
  <si>
    <t>Atramos sumontavimas</t>
  </si>
  <si>
    <t>Jungties su saugikliu sumontavimas</t>
  </si>
  <si>
    <t>Gembės sumontavimas</t>
  </si>
  <si>
    <t>Šviestuvo sumontavimas</t>
  </si>
  <si>
    <t>Įžeminimo kontūro varžos matavimas</t>
  </si>
  <si>
    <t>Trasos nužymėjimas</t>
  </si>
  <si>
    <t>Tranšėjos kasimas ir užpylimas</t>
  </si>
  <si>
    <t>Kabelio tiesimas vamzdyje atviru būdu</t>
  </si>
  <si>
    <t>Kabelio tiesimas uždaru būdu įrengiant darbo ir priėmimo prieduobes</t>
  </si>
  <si>
    <t>Kabelio tiesimas dengiant signalinė juosta</t>
  </si>
  <si>
    <t xml:space="preserve">Kabelio tiesimas konstrukcijomis </t>
  </si>
  <si>
    <t>Galinės movos montavimas</t>
  </si>
  <si>
    <t>Dangų atstatymas</t>
  </si>
  <si>
    <t>Izoliacijos  varžos matavimai</t>
  </si>
  <si>
    <t>įžeminimo įrenginių kontaktinių jungčių   varžos matavimai</t>
  </si>
  <si>
    <t>PEN, PE ir N laidų pereinamosios  varžos matavimai</t>
  </si>
  <si>
    <t>Fazinio ir nulinio laidų grandinės varžos matavimai</t>
  </si>
  <si>
    <t>Įžeminimo kontūro įrengimas (10 omų)</t>
  </si>
  <si>
    <t>Įžeminimo kontūro įrengimas (30 omų)</t>
  </si>
  <si>
    <t>IŠ VISO ŽINIARAŠTYJE 4, EUR BE PVM</t>
  </si>
  <si>
    <t>DARBŲ KIEKIŲ ŽINIARAŠTIS NR. 2 – VANDENTIEKIO IR NUOTEKŲ ŠALINIMO DALIS. LIETAUS NUOTEKŲ ĮRENGIMAS</t>
  </si>
  <si>
    <t>VANDENTIEKIO IR NUOTEKŲ ŠALINIMO DALIS</t>
  </si>
  <si>
    <t>MELIORACIJOS DALIS</t>
  </si>
  <si>
    <r>
      <t>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t>
    </r>
    <r>
      <rPr>
        <b/>
        <sz val="10"/>
        <rFont val="Times New Roman"/>
        <family val="1"/>
        <charset val="186"/>
      </rPr>
      <t xml:space="preserve"> Širvintų kelių tarnyba, Zibalų g. 21, Širvintos.</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</si>
  <si>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Vandens nuvedimo latakų įrengimas ant betono C20/25 pagrindo</t>
  </si>
  <si>
    <t>Kelio griovių dugno ir šlaitų sutvirtinimas dolomitine skalda fr. 32/56, įplūkant 15 cm į gruntą</t>
  </si>
  <si>
    <t>Plastikinių stulpelių išardymas</t>
  </si>
  <si>
    <t>Statybinių šiukšlių išvežimas (plastiko)  pakrovimas ir išvežimas rangovo pasirinktu atstumu (žiūrėti žiniaraščio priedą dėl išvežimo)</t>
  </si>
  <si>
    <t>Betoninių nužemintų gatvės bortų 100.22.15 cm ant betono C12/15 pagrindo įrengimas</t>
  </si>
  <si>
    <t>Nuovažų ir sankryžų dangos suvedimas su esama danga panaudojant žvyro mišinį (hvid-0,35 m)</t>
  </si>
  <si>
    <t>Triukšmo matavimai</t>
  </si>
  <si>
    <t>11.2</t>
  </si>
  <si>
    <t xml:space="preserve">8 cm storio viensluoksnės asfalto dangos sluoksnio mišinio AC 16 PD įrengimas </t>
  </si>
  <si>
    <t>Asfalto viršutinis sluoksnis iš mišinio AC 8 VN, h= 0,04 m</t>
  </si>
  <si>
    <t>Asfaltbetonio dangos ardymas/frezavimas (m3=1029)</t>
  </si>
  <si>
    <t>II grupės grunto perstūmimas iki 100 metrų atstumu (sankasos fomravimui)</t>
  </si>
  <si>
    <t>Kelkraščio iš 85% skaldos ir 15% dirvožemio mišinio fr. 0/22 apsėjant žolių sėklomis įrengimas h=0,09 m</t>
  </si>
  <si>
    <t>2.5.1</t>
  </si>
  <si>
    <t>Sanksaos įrenigmas iš atvežtinio sankasai tinkamo grunto</t>
  </si>
  <si>
    <t>m³</t>
  </si>
  <si>
    <t>9.5.1</t>
  </si>
  <si>
    <t>Išilginių ir skersinių asfalto siūlų gruntavimas</t>
  </si>
  <si>
    <t>3.13</t>
  </si>
  <si>
    <t>4.13</t>
  </si>
  <si>
    <t>425 mm skersmens gofruotų PVC/PP lietaus šulinių su plastmasiniais dugnais įrengimas, dengiant plaukiojančio tipo ketiniais liukais 400 kN su grotelėmis (apvalios formos)</t>
  </si>
  <si>
    <t xml:space="preserve">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t>
  </si>
  <si>
    <t>11. Pėsčiųjų ir dviračių takų įrengimas</t>
  </si>
  <si>
    <t>11.3</t>
  </si>
  <si>
    <t>11.4</t>
  </si>
  <si>
    <t>11.5</t>
  </si>
  <si>
    <t>11.6</t>
  </si>
  <si>
    <t>11.7</t>
  </si>
  <si>
    <t>11.8</t>
  </si>
  <si>
    <t>11.9</t>
  </si>
  <si>
    <t>11.10</t>
  </si>
  <si>
    <t>11.11</t>
  </si>
  <si>
    <t>11.12</t>
  </si>
  <si>
    <t>11.13</t>
  </si>
  <si>
    <t>11.14</t>
  </si>
  <si>
    <t>Iš viso skyriuje 10/11, Eur be PVM</t>
  </si>
  <si>
    <t>Žvyro pagrindo iš nesurištų mineralinių medžiagų mišinio 0/45
įrengimas, h=0,20 m</t>
  </si>
  <si>
    <t>Šalčiui nejautraus sluoksnio iš smėlio - žvyro mišinio
įrengimas, hmin=0,17 m</t>
  </si>
  <si>
    <t>Betoninių gatvės bortų 100.30.15 cm ant betono C12/15
pagrindo įrengimas</t>
  </si>
  <si>
    <t>Vejos gatvės bortų 100.20.8 cm ant betono C12/15 pagrindo
įrengimas</t>
  </si>
  <si>
    <t>Betoninių nužemintų gatvės bortų 100.22.15 cm ant betono
C12/15 pagrindo įrengimas</t>
  </si>
  <si>
    <t>Reljefinių betono trinkelių 200x100x8mm (kauburėliai)
įrengimas</t>
  </si>
  <si>
    <t>Smėlio pasluoksnio įrengimas h=0,03 m</t>
  </si>
  <si>
    <t>Žalių plotų tvirtinimas 6 cm dirvožemio sluoksniu, paskleidžiant gruntą ir pasėjant žoles mechanizuotu būdu</t>
  </si>
  <si>
    <t>8 cm storio viensluoksnės asfalto dangos sluoksnio mišinio AC
16 PD įrengimas nuovažose</t>
  </si>
  <si>
    <t>Iš viso skyriuje 12, Eur be PVM</t>
  </si>
  <si>
    <t>12.	Kiti darbai</t>
  </si>
  <si>
    <t>12.1</t>
  </si>
  <si>
    <t>12.2</t>
  </si>
  <si>
    <t>Teleskopinių vadnens nuvedimo latakų įrengimas ant betono C16/20 pagrindo</t>
  </si>
  <si>
    <t>5.10</t>
  </si>
  <si>
    <t>Kelio juostos (nuo šlaito apačios iki sklypo ribos) planiravimas, tvirtinimas 6 cm dirvožemio sluoksniu paskleidžiant gruntą ir pasėjant žoles mechanizuotu būdu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</si>
</sst>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32">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sz val="11"/>
      <color rgb="FF000000"/>
      <name val="Times New Roman"/>
      <family val="1"/>
      <charset val="186"/>
    </font>
    <font>
      <i/>
      <sz val="10"/>
      <color rgb="FFFF0000"/>
      <name val="Times New Roman"/>
      <family val="1"/>
      <charset val="186"/>
    </font>
    <font>
      <b/>
      <sz val="11"/>
      <color rgb="FF000000"/>
      <name val="Arial"/>
      <family val="2"/>
      <charset val="186"/>
    </font>
    <font>
      <sz val="11"/>
      <color theme="1"/>
      <name val="Arial"/>
      <family val="2"/>
      <charset val="186"/>
    </font>
    <font>
      <b/>
      <sz val="11"/>
      <name val="Arial"/>
      <family val="2"/>
      <charset val="186"/>
    </font>
    <font>
      <i/>
      <sz val="11"/>
      <color theme="1"/>
      <name val="Arial"/>
      <family val="2"/>
      <charset val="186"/>
    </font>
    <font>
      <b/>
      <i/>
      <sz val="11"/>
      <name val="Times New Roman"/>
      <family val="1"/>
      <charset val="186"/>
    </font>
    <font>
      <sz val="10"/>
      <color rgb="FFFF0000"/>
      <name val="Times New Roman"/>
      <family val="1"/>
      <charset val="186"/>
    </font>
    <font>
      <sz val="11"/>
      <color theme="1"/>
      <name val="Times New Roman"/>
      <family val="1"/>
    </font>
    <font>
      <sz val="11"/>
      <color rgb="FF000000"/>
      <name val="Times New Roman"/>
      <family val="1"/>
    </font>
    <font>
      <sz val="12"/>
      <color theme="1"/>
      <name val="Times New Roman"/>
      <family val="1"/>
    </font>
    <font>
      <sz val="12"/>
      <color rgb="FF000000"/>
      <name val="Times New Roman"/>
      <family val="1"/>
    </font>
    <font>
      <sz val="11"/>
      <color rgb="FF000000"/>
      <name val="TimesNewRomanPSMT"/>
    </font>
  </fonts>
  <fills count="10">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theme="5"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top/>
      <bottom style="thin">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226">
    <xf numFmtId="0" fontId="0" fillId="0" borderId="0" xfId="0"/>
    <xf numFmtId="0" fontId="2" fillId="0" borderId="0" xfId="1" applyFont="1" applyAlignment="1" applyProtection="1">
      <alignment horizontal="center" vertical="center" wrapText="1"/>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0" fontId="7" fillId="0" borderId="0" xfId="0" applyFont="1" applyAlignment="1">
      <alignment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2" fillId="0" borderId="14" xfId="0" applyNumberFormat="1" applyFont="1" applyBorder="1" applyAlignment="1" applyProtection="1">
      <alignment horizontal="center" vertical="center"/>
      <protection locked="0"/>
    </xf>
    <xf numFmtId="4" fontId="12" fillId="0" borderId="0" xfId="0" applyNumberFormat="1" applyFont="1" applyAlignment="1" applyProtection="1">
      <alignment horizontal="center" vertical="center"/>
      <protection locked="0"/>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0" xfId="4" applyFont="1" applyAlignment="1">
      <alignment horizontal="right" vertical="center"/>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0" fontId="2" fillId="0" borderId="20" xfId="2" applyFont="1" applyBorder="1" applyAlignment="1" applyProtection="1">
      <alignment horizontal="center" vertical="center" wrapText="1"/>
    </xf>
    <xf numFmtId="0" fontId="13"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5" fillId="0" borderId="1" xfId="0" applyNumberFormat="1" applyFont="1" applyBorder="1" applyAlignment="1">
      <alignment horizontal="center" vertical="center"/>
    </xf>
    <xf numFmtId="0" fontId="14" fillId="0" borderId="1" xfId="0" applyFont="1" applyBorder="1" applyAlignment="1">
      <alignment horizontal="right" vertical="center"/>
    </xf>
    <xf numFmtId="0" fontId="16" fillId="0" borderId="0" xfId="0" applyFont="1" applyAlignment="1">
      <alignment horizontal="left" vertical="center"/>
    </xf>
    <xf numFmtId="0" fontId="13" fillId="0" borderId="0" xfId="0" applyFont="1" applyAlignment="1">
      <alignment horizontal="left" vertical="center"/>
    </xf>
    <xf numFmtId="0" fontId="16" fillId="0" borderId="0" xfId="0" applyFont="1"/>
    <xf numFmtId="49" fontId="5" fillId="0" borderId="1" xfId="0" applyNumberFormat="1" applyFont="1" applyBorder="1" applyAlignment="1">
      <alignment horizontal="center" vertical="center"/>
    </xf>
    <xf numFmtId="0" fontId="4" fillId="0" borderId="24" xfId="3" applyFont="1" applyBorder="1" applyAlignment="1">
      <alignment horizontal="center" vertical="center" wrapText="1"/>
    </xf>
    <xf numFmtId="4" fontId="4" fillId="0" borderId="25" xfId="3" applyNumberFormat="1" applyFont="1" applyBorder="1" applyAlignment="1">
      <alignment horizontal="center" vertical="center" wrapText="1"/>
    </xf>
    <xf numFmtId="49" fontId="11" fillId="0" borderId="26" xfId="0" applyNumberFormat="1" applyFont="1" applyBorder="1" applyAlignment="1">
      <alignment horizontal="center" vertical="center" wrapText="1"/>
    </xf>
    <xf numFmtId="4" fontId="5" fillId="0" borderId="28" xfId="0" applyNumberFormat="1" applyFont="1" applyBorder="1" applyAlignment="1">
      <alignment horizontal="center" vertical="center" wrapText="1"/>
    </xf>
    <xf numFmtId="49" fontId="5" fillId="0" borderId="8" xfId="0" applyNumberFormat="1" applyFont="1" applyBorder="1" applyAlignment="1">
      <alignment horizontal="center" vertical="center"/>
    </xf>
    <xf numFmtId="4" fontId="4" fillId="4" borderId="19" xfId="3" applyNumberFormat="1" applyFont="1" applyFill="1" applyBorder="1" applyAlignment="1" applyProtection="1">
      <alignment horizontal="center" vertical="center" wrapText="1"/>
      <protection locked="0"/>
    </xf>
    <xf numFmtId="49" fontId="11" fillId="0" borderId="31" xfId="0" applyNumberFormat="1" applyFont="1" applyBorder="1" applyAlignment="1">
      <alignment horizontal="center" vertical="center" wrapText="1"/>
    </xf>
    <xf numFmtId="4" fontId="4" fillId="0" borderId="32" xfId="0" applyNumberFormat="1" applyFont="1" applyBorder="1" applyAlignment="1" applyProtection="1">
      <alignment horizontal="center" vertical="center" wrapText="1"/>
      <protection locked="0"/>
    </xf>
    <xf numFmtId="0" fontId="2" fillId="0" borderId="31" xfId="2" applyFont="1" applyBorder="1" applyAlignment="1" applyProtection="1">
      <alignment horizontal="center" vertical="center" wrapText="1"/>
    </xf>
    <xf numFmtId="0" fontId="2" fillId="0" borderId="33" xfId="2" applyFont="1" applyBorder="1" applyAlignment="1" applyProtection="1">
      <alignment horizontal="center" vertical="center" wrapText="1"/>
    </xf>
    <xf numFmtId="0" fontId="2" fillId="0" borderId="29" xfId="1" applyFont="1" applyBorder="1" applyAlignment="1" applyProtection="1">
      <alignment horizontal="center" vertical="center" wrapText="1"/>
    </xf>
    <xf numFmtId="0" fontId="2" fillId="0" borderId="34" xfId="1" applyFont="1" applyBorder="1" applyAlignment="1" applyProtection="1">
      <alignment horizontal="center" vertical="center" wrapText="1"/>
    </xf>
    <xf numFmtId="49" fontId="5" fillId="0" borderId="3" xfId="0" applyNumberFormat="1" applyFont="1" applyBorder="1" applyAlignment="1">
      <alignment horizontal="center" vertical="center"/>
    </xf>
    <xf numFmtId="4" fontId="5" fillId="0" borderId="34"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0" fontId="7" fillId="0" borderId="35" xfId="0" applyFont="1" applyBorder="1" applyAlignment="1">
      <alignment horizontal="center" vertical="center" wrapText="1"/>
    </xf>
    <xf numFmtId="165" fontId="21" fillId="0" borderId="0" xfId="1" applyNumberFormat="1" applyFont="1" applyAlignment="1" applyProtection="1">
      <alignment horizontal="center" vertical="center" wrapText="1"/>
    </xf>
    <xf numFmtId="165" fontId="21" fillId="0" borderId="8" xfId="2" applyNumberFormat="1" applyFont="1" applyBorder="1" applyAlignment="1" applyProtection="1">
      <alignment horizontal="center" vertical="center" wrapText="1"/>
    </xf>
    <xf numFmtId="0" fontId="19" fillId="6" borderId="36" xfId="0" applyFont="1" applyFill="1" applyBorder="1" applyAlignment="1">
      <alignment horizontal="justify" vertical="center" wrapText="1"/>
    </xf>
    <xf numFmtId="4" fontId="4" fillId="4" borderId="18" xfId="3" applyNumberFormat="1" applyFont="1" applyFill="1" applyBorder="1" applyAlignment="1" applyProtection="1">
      <alignment horizontal="center" vertical="center" wrapText="1"/>
      <protection locked="0"/>
    </xf>
    <xf numFmtId="49" fontId="5" fillId="0" borderId="37" xfId="0" applyNumberFormat="1" applyFont="1" applyBorder="1" applyAlignment="1">
      <alignment horizontal="center" vertical="center"/>
    </xf>
    <xf numFmtId="164" fontId="5" fillId="4" borderId="18" xfId="0" applyNumberFormat="1" applyFont="1" applyFill="1" applyBorder="1" applyAlignment="1" applyProtection="1">
      <alignment horizontal="center" vertical="center"/>
      <protection locked="0"/>
    </xf>
    <xf numFmtId="49" fontId="5" fillId="0" borderId="21" xfId="0" applyNumberFormat="1" applyFont="1" applyBorder="1" applyAlignment="1">
      <alignment horizontal="center" vertical="center"/>
    </xf>
    <xf numFmtId="164" fontId="5" fillId="4" borderId="19" xfId="0" applyNumberFormat="1" applyFont="1" applyFill="1" applyBorder="1" applyAlignment="1" applyProtection="1">
      <alignment horizontal="center" vertical="center"/>
      <protection locked="0"/>
    </xf>
    <xf numFmtId="164" fontId="5" fillId="4" borderId="20" xfId="0" applyNumberFormat="1" applyFont="1" applyFill="1" applyBorder="1" applyAlignment="1" applyProtection="1">
      <alignment horizontal="center" vertical="center"/>
      <protection locked="0"/>
    </xf>
    <xf numFmtId="49" fontId="5" fillId="0" borderId="3" xfId="0" quotePrefix="1" applyNumberFormat="1" applyFont="1" applyBorder="1" applyAlignment="1">
      <alignment horizontal="center" vertical="center"/>
    </xf>
    <xf numFmtId="49" fontId="5" fillId="0" borderId="1" xfId="0" quotePrefix="1" applyNumberFormat="1" applyFont="1" applyBorder="1" applyAlignment="1">
      <alignment horizontal="center" vertical="center"/>
    </xf>
    <xf numFmtId="49" fontId="5" fillId="0" borderId="23" xfId="0" quotePrefix="1" applyNumberFormat="1" applyFont="1" applyBorder="1" applyAlignment="1">
      <alignment horizontal="center" vertical="center" wrapText="1"/>
    </xf>
    <xf numFmtId="49" fontId="5" fillId="0" borderId="1" xfId="0" quotePrefix="1" applyNumberFormat="1" applyFont="1" applyBorder="1" applyAlignment="1">
      <alignment horizontal="center" vertical="center" wrapText="1"/>
    </xf>
    <xf numFmtId="49" fontId="5" fillId="0" borderId="3" xfId="0" quotePrefix="1" applyNumberFormat="1" applyFont="1" applyBorder="1" applyAlignment="1">
      <alignment horizontal="center" vertical="center" wrapText="1"/>
    </xf>
    <xf numFmtId="49" fontId="5" fillId="0" borderId="35" xfId="0" quotePrefix="1" applyNumberFormat="1" applyFont="1" applyBorder="1" applyAlignment="1">
      <alignment horizontal="center" vertical="center" wrapText="1"/>
    </xf>
    <xf numFmtId="4" fontId="4" fillId="4" borderId="35" xfId="4" applyNumberFormat="1" applyFont="1" applyFill="1" applyBorder="1" applyAlignment="1" applyProtection="1">
      <alignment horizontal="center" vertical="center" wrapText="1"/>
      <protection locked="0"/>
    </xf>
    <xf numFmtId="49" fontId="5" fillId="0" borderId="8" xfId="0" quotePrefix="1" applyNumberFormat="1" applyFont="1" applyBorder="1" applyAlignment="1">
      <alignment horizontal="center" vertical="center" wrapText="1"/>
    </xf>
    <xf numFmtId="165" fontId="23" fillId="0" borderId="0" xfId="4" applyNumberFormat="1" applyFont="1" applyAlignment="1">
      <alignment vertical="center"/>
    </xf>
    <xf numFmtId="165" fontId="23" fillId="0" borderId="0" xfId="4" applyNumberFormat="1" applyFont="1" applyAlignment="1">
      <alignment horizontal="right" vertical="center"/>
    </xf>
    <xf numFmtId="165" fontId="22" fillId="0" borderId="0" xfId="0" applyNumberFormat="1" applyFont="1"/>
    <xf numFmtId="165" fontId="24" fillId="0" borderId="0" xfId="0" applyNumberFormat="1" applyFont="1" applyAlignment="1">
      <alignment vertical="center"/>
    </xf>
    <xf numFmtId="165" fontId="24" fillId="0" borderId="0" xfId="0" applyNumberFormat="1" applyFont="1" applyAlignment="1">
      <alignment horizontal="left" vertical="center" wrapText="1"/>
    </xf>
    <xf numFmtId="165" fontId="19" fillId="6" borderId="36" xfId="0" applyNumberFormat="1" applyFont="1" applyFill="1" applyBorder="1" applyAlignment="1">
      <alignment horizontal="center" vertical="center" wrapText="1"/>
    </xf>
    <xf numFmtId="0" fontId="18" fillId="0" borderId="21" xfId="0" applyFont="1" applyBorder="1" applyAlignment="1">
      <alignment horizontal="left" vertical="center" wrapText="1"/>
    </xf>
    <xf numFmtId="49" fontId="5" fillId="0" borderId="21" xfId="0" quotePrefix="1" applyNumberFormat="1" applyFont="1" applyBorder="1" applyAlignment="1">
      <alignment horizontal="center" vertical="center"/>
    </xf>
    <xf numFmtId="165" fontId="7" fillId="0" borderId="35" xfId="0" applyNumberFormat="1" applyFont="1" applyBorder="1" applyAlignment="1">
      <alignment horizontal="center" vertical="center" wrapText="1"/>
    </xf>
    <xf numFmtId="0" fontId="21" fillId="0" borderId="0" xfId="1" applyNumberFormat="1" applyFont="1" applyAlignment="1" applyProtection="1">
      <alignment horizontal="center" vertical="center" wrapText="1"/>
    </xf>
    <xf numFmtId="0" fontId="21" fillId="0" borderId="8" xfId="2" applyNumberFormat="1" applyFont="1" applyBorder="1" applyAlignment="1" applyProtection="1">
      <alignment horizontal="center" vertical="center" wrapText="1"/>
    </xf>
    <xf numFmtId="0" fontId="19" fillId="6" borderId="36" xfId="0" applyFont="1" applyFill="1" applyBorder="1" applyAlignment="1">
      <alignment horizontal="center" vertical="center" wrapText="1"/>
    </xf>
    <xf numFmtId="0" fontId="23" fillId="0" borderId="0" xfId="4" applyFont="1" applyAlignment="1">
      <alignment vertical="center"/>
    </xf>
    <xf numFmtId="0" fontId="23" fillId="0" borderId="0" xfId="4" applyFont="1" applyAlignment="1">
      <alignment horizontal="right" vertical="center"/>
    </xf>
    <xf numFmtId="0" fontId="22" fillId="0" borderId="0" xfId="0" applyFont="1"/>
    <xf numFmtId="0" fontId="24" fillId="0" borderId="0" xfId="0" applyFont="1" applyAlignment="1">
      <alignment vertical="center"/>
    </xf>
    <xf numFmtId="0" fontId="24" fillId="0" borderId="0" xfId="0" applyFont="1" applyAlignment="1">
      <alignment horizontal="left" vertical="center" wrapText="1"/>
    </xf>
    <xf numFmtId="49" fontId="5" fillId="0" borderId="8" xfId="0" quotePrefix="1" applyNumberFormat="1" applyFont="1" applyBorder="1" applyAlignment="1">
      <alignment horizontal="center" vertical="center"/>
    </xf>
    <xf numFmtId="0" fontId="27" fillId="0" borderId="1" xfId="0" applyFont="1" applyBorder="1" applyAlignment="1">
      <alignment horizontal="left" vertical="center" wrapText="1"/>
    </xf>
    <xf numFmtId="49" fontId="6" fillId="0" borderId="23" xfId="0" applyNumberFormat="1" applyFont="1" applyBorder="1" applyAlignment="1">
      <alignment horizontal="center" vertical="center" wrapText="1"/>
    </xf>
    <xf numFmtId="0" fontId="6" fillId="0" borderId="23"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0" fontId="28" fillId="0" borderId="1" xfId="0" applyFont="1" applyBorder="1" applyAlignment="1">
      <alignment horizontal="center" vertical="center"/>
    </xf>
    <xf numFmtId="0" fontId="27" fillId="0" borderId="19" xfId="0" applyFont="1" applyBorder="1" applyAlignment="1">
      <alignment horizontal="center" vertical="center"/>
    </xf>
    <xf numFmtId="49" fontId="6" fillId="0" borderId="23" xfId="0" applyNumberFormat="1" applyFont="1" applyBorder="1" applyAlignment="1">
      <alignment horizontal="left" vertical="center" wrapText="1"/>
    </xf>
    <xf numFmtId="0" fontId="27" fillId="0" borderId="23" xfId="0" applyFont="1" applyBorder="1" applyAlignment="1">
      <alignment horizontal="center" vertical="center"/>
    </xf>
    <xf numFmtId="0" fontId="27" fillId="0" borderId="23" xfId="0" applyFont="1" applyBorder="1" applyAlignment="1">
      <alignment horizontal="left" vertical="center" wrapText="1"/>
    </xf>
    <xf numFmtId="0" fontId="27" fillId="0" borderId="8" xfId="0" applyFont="1" applyBorder="1" applyAlignment="1">
      <alignment horizontal="left" vertical="center" wrapText="1"/>
    </xf>
    <xf numFmtId="0" fontId="27" fillId="0" borderId="8" xfId="0" applyFont="1" applyBorder="1" applyAlignment="1">
      <alignment horizontal="center" vertical="center"/>
    </xf>
    <xf numFmtId="0" fontId="28" fillId="0" borderId="8" xfId="0" applyFont="1" applyBorder="1" applyAlignment="1">
      <alignment horizontal="center" vertical="center"/>
    </xf>
    <xf numFmtId="4" fontId="4" fillId="4" borderId="18" xfId="4" applyNumberFormat="1" applyFont="1" applyFill="1" applyBorder="1" applyAlignment="1" applyProtection="1">
      <alignment horizontal="center" vertical="center" wrapText="1"/>
      <protection locked="0"/>
    </xf>
    <xf numFmtId="4" fontId="4" fillId="4" borderId="19" xfId="4" applyNumberFormat="1" applyFont="1" applyFill="1" applyBorder="1" applyAlignment="1" applyProtection="1">
      <alignment horizontal="center" vertical="center" wrapText="1"/>
      <protection locked="0"/>
    </xf>
    <xf numFmtId="4" fontId="4" fillId="4" borderId="20" xfId="4" applyNumberFormat="1" applyFont="1" applyFill="1" applyBorder="1" applyAlignment="1" applyProtection="1">
      <alignment horizontal="center" vertical="center" wrapText="1"/>
      <protection locked="0"/>
    </xf>
    <xf numFmtId="4" fontId="4" fillId="4" borderId="27" xfId="4" applyNumberFormat="1" applyFont="1" applyFill="1" applyBorder="1" applyAlignment="1" applyProtection="1">
      <alignment horizontal="center" vertical="center" wrapText="1"/>
      <protection locked="0"/>
    </xf>
    <xf numFmtId="4" fontId="5" fillId="4" borderId="27" xfId="0" applyNumberFormat="1" applyFont="1" applyFill="1" applyBorder="1" applyAlignment="1" applyProtection="1">
      <alignment horizontal="center" vertical="center" wrapText="1"/>
      <protection locked="0"/>
    </xf>
    <xf numFmtId="4" fontId="5" fillId="4" borderId="19" xfId="0" applyNumberFormat="1" applyFont="1" applyFill="1" applyBorder="1" applyAlignment="1" applyProtection="1">
      <alignment horizontal="center" vertical="center" wrapText="1"/>
      <protection locked="0"/>
    </xf>
    <xf numFmtId="49" fontId="5" fillId="0" borderId="23" xfId="0" quotePrefix="1" applyNumberFormat="1" applyFont="1" applyBorder="1" applyAlignment="1">
      <alignment horizontal="center" vertical="center"/>
    </xf>
    <xf numFmtId="49" fontId="11" fillId="0" borderId="1" xfId="0" applyNumberFormat="1" applyFont="1" applyBorder="1" applyAlignment="1">
      <alignment horizontal="center" vertical="center" wrapText="1"/>
    </xf>
    <xf numFmtId="4" fontId="4" fillId="4" borderId="33" xfId="4" applyNumberFormat="1" applyFont="1" applyFill="1" applyBorder="1" applyAlignment="1" applyProtection="1">
      <alignment horizontal="center" vertical="center" wrapText="1"/>
      <protection locked="0"/>
    </xf>
    <xf numFmtId="0" fontId="28" fillId="0" borderId="1" xfId="0" applyFont="1" applyBorder="1" applyAlignment="1">
      <alignment horizontal="left" vertical="center" wrapText="1"/>
    </xf>
    <xf numFmtId="4" fontId="4" fillId="4" borderId="30" xfId="4" applyNumberFormat="1" applyFont="1" applyFill="1" applyBorder="1" applyAlignment="1" applyProtection="1">
      <alignment horizontal="center" vertical="center" wrapText="1"/>
      <protection locked="0"/>
    </xf>
    <xf numFmtId="0" fontId="5" fillId="0" borderId="35" xfId="4" applyFont="1" applyBorder="1" applyAlignment="1">
      <alignment horizontal="left" vertical="center" wrapText="1"/>
    </xf>
    <xf numFmtId="4" fontId="4" fillId="4" borderId="20" xfId="3" applyNumberFormat="1" applyFont="1" applyFill="1" applyBorder="1" applyAlignment="1" applyProtection="1">
      <alignment horizontal="center" vertical="center" wrapText="1"/>
      <protection locked="0"/>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30" fillId="0" borderId="1" xfId="0" applyFont="1" applyBorder="1" applyAlignment="1">
      <alignment horizontal="center" vertical="center" wrapText="1"/>
    </xf>
    <xf numFmtId="0" fontId="29" fillId="0" borderId="23" xfId="0" applyFont="1" applyBorder="1" applyAlignment="1">
      <alignment horizontal="left"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xf>
    <xf numFmtId="0" fontId="2" fillId="0" borderId="8" xfId="2" applyNumberFormat="1" applyFont="1" applyBorder="1" applyAlignment="1" applyProtection="1">
      <alignment horizontal="center" vertical="center" wrapText="1"/>
    </xf>
    <xf numFmtId="0" fontId="29" fillId="0" borderId="8" xfId="0" applyFont="1" applyBorder="1" applyAlignment="1">
      <alignment horizontal="left" vertical="center" wrapText="1"/>
    </xf>
    <xf numFmtId="0" fontId="29" fillId="0" borderId="8" xfId="0" applyFont="1" applyBorder="1" applyAlignment="1">
      <alignment horizontal="center" vertical="center" wrapText="1"/>
    </xf>
    <xf numFmtId="0" fontId="29" fillId="0" borderId="1" xfId="0" applyFont="1" applyBorder="1" applyAlignment="1">
      <alignment horizontal="justify" vertical="center" wrapText="1"/>
    </xf>
    <xf numFmtId="0" fontId="30" fillId="0" borderId="23" xfId="0" applyFont="1" applyBorder="1" applyAlignment="1">
      <alignment horizontal="justify" vertical="center" wrapText="1"/>
    </xf>
    <xf numFmtId="0" fontId="30" fillId="0" borderId="23" xfId="0" applyFont="1" applyBorder="1" applyAlignment="1">
      <alignment horizontal="center" vertical="center" wrapText="1"/>
    </xf>
    <xf numFmtId="0" fontId="29" fillId="0" borderId="8" xfId="0" applyFont="1" applyBorder="1" applyAlignment="1">
      <alignment horizontal="justify" vertical="center" wrapText="1"/>
    </xf>
    <xf numFmtId="0" fontId="30" fillId="0" borderId="8" xfId="0" applyFont="1" applyBorder="1" applyAlignment="1">
      <alignment horizontal="center" vertical="center" wrapText="1"/>
    </xf>
    <xf numFmtId="0" fontId="27" fillId="0" borderId="19" xfId="0" applyFont="1" applyBorder="1" applyAlignment="1">
      <alignment horizontal="center" vertical="center" wrapText="1"/>
    </xf>
    <xf numFmtId="49" fontId="5" fillId="0" borderId="37" xfId="0" quotePrefix="1" applyNumberFormat="1" applyFont="1" applyBorder="1" applyAlignment="1">
      <alignment horizontal="center" vertical="center"/>
    </xf>
    <xf numFmtId="0" fontId="27" fillId="0" borderId="1" xfId="0" applyFont="1" applyBorder="1" applyAlignment="1">
      <alignment vertical="center" wrapText="1"/>
    </xf>
    <xf numFmtId="0" fontId="27" fillId="0" borderId="23" xfId="0" applyFont="1" applyBorder="1" applyAlignment="1">
      <alignment vertical="center" wrapText="1"/>
    </xf>
    <xf numFmtId="0" fontId="27" fillId="0" borderId="27"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8" xfId="0" applyFont="1" applyBorder="1" applyAlignment="1">
      <alignment vertical="center" wrapText="1"/>
    </xf>
    <xf numFmtId="0" fontId="27" fillId="0" borderId="2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27" xfId="0" applyFont="1" applyBorder="1" applyAlignment="1">
      <alignment horizontal="center" vertical="center"/>
    </xf>
    <xf numFmtId="49" fontId="11" fillId="0" borderId="8" xfId="0" applyNumberFormat="1" applyFont="1" applyBorder="1" applyAlignment="1">
      <alignment horizontal="left" vertical="center" wrapText="1"/>
    </xf>
    <xf numFmtId="0" fontId="27" fillId="0" borderId="20" xfId="0" applyFont="1" applyBorder="1" applyAlignment="1">
      <alignment horizontal="center" vertical="center"/>
    </xf>
    <xf numFmtId="49" fontId="11" fillId="0" borderId="16" xfId="0" applyNumberFormat="1" applyFont="1" applyBorder="1" applyAlignment="1">
      <alignment horizontal="center" vertical="center" wrapText="1"/>
    </xf>
    <xf numFmtId="49" fontId="11" fillId="0" borderId="29" xfId="0" applyNumberFormat="1" applyFont="1" applyBorder="1" applyAlignment="1">
      <alignment horizontal="left" vertical="center" wrapText="1"/>
    </xf>
    <xf numFmtId="0" fontId="8" fillId="0" borderId="23" xfId="0" applyFont="1" applyBorder="1" applyAlignment="1">
      <alignment horizontal="left" vertical="center" wrapText="1"/>
    </xf>
    <xf numFmtId="0" fontId="8" fillId="0" borderId="1" xfId="0" applyFont="1" applyBorder="1" applyAlignment="1">
      <alignment horizontal="left" vertical="center" wrapText="1"/>
    </xf>
    <xf numFmtId="49" fontId="11" fillId="0" borderId="17" xfId="0" applyNumberFormat="1" applyFont="1" applyBorder="1" applyAlignment="1">
      <alignment horizontal="center" vertical="center" wrapText="1"/>
    </xf>
    <xf numFmtId="49" fontId="5" fillId="0" borderId="41" xfId="0" quotePrefix="1" applyNumberFormat="1" applyFont="1" applyBorder="1" applyAlignment="1">
      <alignment horizontal="center" vertical="center" wrapText="1"/>
    </xf>
    <xf numFmtId="49" fontId="11" fillId="0" borderId="38" xfId="0" applyNumberFormat="1" applyFont="1" applyBorder="1" applyAlignment="1">
      <alignment horizontal="center" vertical="center" wrapText="1"/>
    </xf>
    <xf numFmtId="49" fontId="5" fillId="0" borderId="42" xfId="0" quotePrefix="1" applyNumberFormat="1" applyFont="1" applyBorder="1" applyAlignment="1">
      <alignment horizontal="center" vertical="center" wrapText="1"/>
    </xf>
    <xf numFmtId="0" fontId="27" fillId="0" borderId="42" xfId="0" applyFont="1" applyBorder="1" applyAlignment="1">
      <alignment horizontal="center" vertical="center"/>
    </xf>
    <xf numFmtId="4" fontId="4" fillId="4" borderId="43" xfId="4" applyNumberFormat="1" applyFont="1" applyFill="1" applyBorder="1" applyAlignment="1" applyProtection="1">
      <alignment horizontal="center" vertical="center" wrapText="1"/>
      <protection locked="0"/>
    </xf>
    <xf numFmtId="4" fontId="4" fillId="0" borderId="0" xfId="0" applyNumberFormat="1" applyFont="1" applyAlignment="1" applyProtection="1">
      <alignment horizontal="center" vertical="center" wrapText="1"/>
      <protection locked="0"/>
    </xf>
    <xf numFmtId="4" fontId="4" fillId="4" borderId="1" xfId="4" applyNumberFormat="1" applyFont="1" applyFill="1" applyBorder="1" applyAlignment="1" applyProtection="1">
      <alignment horizontal="center" vertical="center" wrapText="1"/>
      <protection locked="0"/>
    </xf>
    <xf numFmtId="49" fontId="5" fillId="0" borderId="42" xfId="0" applyNumberFormat="1" applyFont="1" applyBorder="1" applyAlignment="1">
      <alignment horizontal="left" vertical="center" wrapText="1"/>
    </xf>
    <xf numFmtId="0" fontId="27" fillId="0" borderId="44" xfId="0" applyFont="1" applyBorder="1" applyAlignment="1">
      <alignment horizontal="center" vertical="center"/>
    </xf>
    <xf numFmtId="0" fontId="28" fillId="0" borderId="40" xfId="0" applyFont="1" applyBorder="1" applyAlignment="1">
      <alignment horizontal="center" vertical="center"/>
    </xf>
    <xf numFmtId="0" fontId="27" fillId="0" borderId="45" xfId="0" applyFont="1" applyBorder="1" applyAlignment="1">
      <alignment horizontal="center" vertical="center"/>
    </xf>
    <xf numFmtId="0" fontId="27" fillId="0" borderId="46" xfId="0" applyFont="1" applyBorder="1" applyAlignment="1">
      <alignment horizontal="center" vertical="center"/>
    </xf>
    <xf numFmtId="0" fontId="27" fillId="7" borderId="44" xfId="0" applyFont="1" applyFill="1" applyBorder="1" applyAlignment="1">
      <alignment horizontal="left" vertical="center" wrapText="1"/>
    </xf>
    <xf numFmtId="0" fontId="27" fillId="7" borderId="45" xfId="0" applyFont="1" applyFill="1" applyBorder="1" applyAlignment="1">
      <alignment horizontal="left" vertical="center" wrapText="1"/>
    </xf>
    <xf numFmtId="0" fontId="27" fillId="0" borderId="40" xfId="0" applyFont="1" applyBorder="1" applyAlignment="1">
      <alignment horizontal="left" vertical="center" wrapText="1"/>
    </xf>
    <xf numFmtId="0" fontId="27" fillId="0" borderId="40" xfId="0" applyFont="1" applyBorder="1" applyAlignment="1">
      <alignment horizontal="center" vertical="center"/>
    </xf>
    <xf numFmtId="0" fontId="27" fillId="7" borderId="1" xfId="0" applyFont="1" applyFill="1" applyBorder="1" applyAlignment="1">
      <alignment horizontal="center" vertical="center"/>
    </xf>
    <xf numFmtId="0" fontId="28" fillId="8" borderId="1" xfId="0" applyFont="1" applyFill="1" applyBorder="1" applyAlignment="1">
      <alignment horizontal="center" vertical="center"/>
    </xf>
    <xf numFmtId="0" fontId="28" fillId="8" borderId="44" xfId="0" applyFont="1" applyFill="1" applyBorder="1" applyAlignment="1">
      <alignment horizontal="center" vertical="center"/>
    </xf>
    <xf numFmtId="0" fontId="28" fillId="8" borderId="45" xfId="0" applyFont="1" applyFill="1" applyBorder="1" applyAlignment="1">
      <alignment horizontal="center" vertical="center"/>
    </xf>
    <xf numFmtId="0" fontId="27" fillId="8" borderId="44" xfId="0" applyFont="1" applyFill="1" applyBorder="1" applyAlignment="1">
      <alignment horizontal="left" vertical="center" wrapText="1"/>
    </xf>
    <xf numFmtId="0" fontId="27" fillId="8" borderId="40" xfId="0" applyFont="1" applyFill="1" applyBorder="1" applyAlignment="1">
      <alignment horizontal="center" vertical="center"/>
    </xf>
    <xf numFmtId="0" fontId="27" fillId="8" borderId="44" xfId="0" applyFont="1" applyFill="1" applyBorder="1" applyAlignment="1">
      <alignment horizontal="center" vertical="center"/>
    </xf>
    <xf numFmtId="0" fontId="27" fillId="8" borderId="45" xfId="0" applyFont="1" applyFill="1" applyBorder="1" applyAlignment="1">
      <alignment horizontal="center" vertical="center"/>
    </xf>
    <xf numFmtId="0" fontId="29" fillId="7" borderId="1" xfId="0" applyFont="1" applyFill="1" applyBorder="1" applyAlignment="1">
      <alignment horizontal="center" vertical="center" wrapText="1"/>
    </xf>
    <xf numFmtId="4" fontId="4" fillId="4" borderId="5" xfId="4" applyNumberFormat="1" applyFont="1" applyFill="1" applyBorder="1" applyAlignment="1" applyProtection="1">
      <alignment horizontal="center" vertical="center" wrapText="1"/>
      <protection locked="0"/>
    </xf>
    <xf numFmtId="4" fontId="4" fillId="4" borderId="7" xfId="4" applyNumberFormat="1" applyFont="1" applyFill="1" applyBorder="1" applyAlignment="1" applyProtection="1">
      <alignment horizontal="center" vertical="center" wrapText="1"/>
      <protection locked="0"/>
    </xf>
    <xf numFmtId="0" fontId="27" fillId="8" borderId="1" xfId="0" applyFont="1" applyFill="1" applyBorder="1" applyAlignment="1">
      <alignment horizontal="left" vertical="center" wrapText="1"/>
    </xf>
    <xf numFmtId="0" fontId="27" fillId="0" borderId="29" xfId="0" applyFont="1" applyBorder="1" applyAlignment="1">
      <alignment horizontal="left" vertical="center" wrapText="1"/>
    </xf>
    <xf numFmtId="0" fontId="27" fillId="0" borderId="29" xfId="0" applyFont="1" applyBorder="1" applyAlignment="1">
      <alignment horizontal="center" vertical="center"/>
    </xf>
    <xf numFmtId="4" fontId="4" fillId="4" borderId="42" xfId="4" applyNumberFormat="1" applyFont="1" applyFill="1" applyBorder="1" applyAlignment="1" applyProtection="1">
      <alignment horizontal="center" vertical="center" wrapText="1"/>
      <protection locked="0"/>
    </xf>
    <xf numFmtId="4" fontId="5" fillId="0" borderId="48" xfId="0" applyNumberFormat="1" applyFont="1" applyBorder="1" applyAlignment="1">
      <alignment horizontal="center" vertical="center" wrapText="1"/>
    </xf>
    <xf numFmtId="4" fontId="4" fillId="4" borderId="8" xfId="4" applyNumberFormat="1" applyFont="1" applyFill="1" applyBorder="1" applyAlignment="1" applyProtection="1">
      <alignment horizontal="center" vertical="center" wrapText="1"/>
      <protection locked="0"/>
    </xf>
    <xf numFmtId="49" fontId="5" fillId="0" borderId="50" xfId="0" quotePrefix="1" applyNumberFormat="1" applyFont="1" applyBorder="1" applyAlignment="1">
      <alignment horizontal="center" vertical="center" wrapText="1"/>
    </xf>
    <xf numFmtId="0" fontId="5" fillId="7" borderId="41" xfId="4" applyFont="1" applyFill="1" applyBorder="1" applyAlignment="1">
      <alignment horizontal="left" vertical="center" wrapText="1"/>
    </xf>
    <xf numFmtId="165" fontId="7" fillId="7" borderId="41" xfId="0" applyNumberFormat="1" applyFont="1" applyFill="1" applyBorder="1" applyAlignment="1">
      <alignment horizontal="center" vertical="center" wrapText="1"/>
    </xf>
    <xf numFmtId="0" fontId="7" fillId="7" borderId="41" xfId="0" applyFont="1" applyFill="1" applyBorder="1" applyAlignment="1">
      <alignment horizontal="center" vertical="center" wrapText="1"/>
    </xf>
    <xf numFmtId="0" fontId="31" fillId="0" borderId="8" xfId="0" applyFont="1" applyBorder="1" applyAlignment="1">
      <alignment vertical="center" wrapText="1"/>
    </xf>
    <xf numFmtId="0" fontId="7" fillId="0" borderId="8" xfId="0" applyFont="1" applyBorder="1" applyAlignment="1" applyProtection="1">
      <alignment horizontal="center" vertical="center" wrapText="1"/>
      <protection locked="0"/>
    </xf>
    <xf numFmtId="0" fontId="27" fillId="7" borderId="29" xfId="0" applyFont="1" applyFill="1" applyBorder="1" applyAlignment="1">
      <alignment horizontal="center" vertical="center"/>
    </xf>
    <xf numFmtId="0" fontId="27" fillId="9" borderId="42" xfId="0" applyFont="1" applyFill="1" applyBorder="1" applyAlignment="1">
      <alignment horizontal="left" vertical="center" wrapText="1"/>
    </xf>
    <xf numFmtId="0" fontId="28" fillId="7" borderId="8" xfId="0" applyFont="1" applyFill="1" applyBorder="1" applyAlignment="1">
      <alignment horizontal="center" vertical="center"/>
    </xf>
    <xf numFmtId="0" fontId="27" fillId="7" borderId="1" xfId="0" applyFont="1" applyFill="1" applyBorder="1" applyAlignment="1">
      <alignment horizontal="left" vertical="center" wrapText="1"/>
    </xf>
    <xf numFmtId="0" fontId="28" fillId="7" borderId="0" xfId="0" applyFont="1" applyFill="1" applyAlignment="1">
      <alignment horizontal="center" vertical="center"/>
    </xf>
    <xf numFmtId="0" fontId="7" fillId="0" borderId="0" xfId="0" applyFont="1" applyAlignment="1" applyProtection="1">
      <alignment horizontal="center" vertical="center" wrapText="1"/>
      <protection locked="0"/>
    </xf>
    <xf numFmtId="0" fontId="28" fillId="7" borderId="1" xfId="0" applyFont="1" applyFill="1" applyBorder="1" applyAlignment="1">
      <alignment horizontal="center" vertical="center"/>
    </xf>
    <xf numFmtId="0" fontId="6" fillId="0" borderId="49"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49" fontId="25" fillId="0" borderId="15" xfId="0" applyNumberFormat="1" applyFont="1" applyBorder="1" applyAlignment="1">
      <alignment horizontal="center" vertical="center" wrapText="1"/>
    </xf>
    <xf numFmtId="49" fontId="25" fillId="0" borderId="39" xfId="0" applyNumberFormat="1" applyFont="1" applyBorder="1" applyAlignment="1">
      <alignment horizontal="center" vertical="center" wrapText="1"/>
    </xf>
    <xf numFmtId="49" fontId="25" fillId="0" borderId="40" xfId="0" applyNumberFormat="1" applyFont="1" applyBorder="1" applyAlignment="1">
      <alignment horizontal="center" vertical="center" wrapText="1"/>
    </xf>
    <xf numFmtId="0" fontId="9"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6" fillId="0" borderId="16"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17" fillId="0" borderId="0" xfId="0" applyFont="1" applyAlignment="1">
      <alignment vertical="center" wrapText="1"/>
    </xf>
    <xf numFmtId="0" fontId="18" fillId="0" borderId="0" xfId="0" applyFont="1" applyAlignment="1">
      <alignment vertical="center" wrapText="1"/>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19" xfId="0" applyFont="1" applyFill="1" applyBorder="1" applyAlignment="1">
      <alignment horizontal="center" vertical="center"/>
    </xf>
    <xf numFmtId="0" fontId="16"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20" fillId="0" borderId="0" xfId="0" applyFont="1" applyAlignment="1">
      <alignment horizontal="center" vertical="center" wrapText="1"/>
    </xf>
  </cellXfs>
  <cellStyles count="5">
    <cellStyle name="Normal"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3"/>
  <sheetViews>
    <sheetView tabSelected="1" topLeftCell="B136" zoomScale="80" zoomScaleNormal="80" workbookViewId="0">
      <selection activeCell="E138" sqref="E138"/>
    </sheetView>
  </sheetViews>
  <sheetFormatPr defaultColWidth="9.140625" defaultRowHeight="15"/>
  <cols>
    <col min="1" max="1" width="39.7109375" style="20" customWidth="1"/>
    <col min="2" max="2" width="10.5703125" style="10" customWidth="1"/>
    <col min="3" max="3" width="71.7109375" style="11" customWidth="1"/>
    <col min="4" max="4" width="9.140625" style="84"/>
    <col min="5" max="5" width="16.28515625" style="96" customWidth="1"/>
    <col min="6" max="6" width="20.7109375" style="17" customWidth="1"/>
    <col min="7" max="7" width="14.7109375" style="10" customWidth="1"/>
    <col min="8" max="8" width="21.5703125" style="18" customWidth="1"/>
    <col min="9" max="9" width="16.140625" style="7" customWidth="1"/>
    <col min="10" max="16384" width="9.140625" style="7"/>
  </cols>
  <sheetData>
    <row r="1" spans="1:7" ht="39.950000000000003" customHeight="1">
      <c r="A1" s="210" t="s">
        <v>126</v>
      </c>
      <c r="B1" s="210"/>
      <c r="C1" s="210"/>
      <c r="D1" s="210"/>
      <c r="E1" s="210"/>
      <c r="F1" s="210"/>
      <c r="G1" s="210"/>
    </row>
    <row r="2" spans="1:7" ht="21.75" customHeight="1" thickBot="1">
      <c r="A2" s="1"/>
      <c r="B2" s="1"/>
      <c r="C2" s="1"/>
      <c r="D2" s="65"/>
      <c r="E2" s="91"/>
      <c r="F2" s="1"/>
      <c r="G2" s="1"/>
    </row>
    <row r="3" spans="1:7" ht="21.75" customHeight="1">
      <c r="A3" s="211" t="s">
        <v>46</v>
      </c>
      <c r="B3" s="212"/>
      <c r="C3" s="212"/>
      <c r="D3" s="212"/>
      <c r="E3" s="212"/>
      <c r="F3" s="212"/>
      <c r="G3" s="213"/>
    </row>
    <row r="4" spans="1:7" ht="55.9" customHeight="1" thickBot="1">
      <c r="A4" s="24" t="s">
        <v>38</v>
      </c>
      <c r="B4" s="38" t="s">
        <v>0</v>
      </c>
      <c r="C4" s="25" t="s">
        <v>1</v>
      </c>
      <c r="D4" s="66" t="s">
        <v>2</v>
      </c>
      <c r="E4" s="92" t="s">
        <v>3</v>
      </c>
      <c r="F4" s="26" t="s">
        <v>4</v>
      </c>
      <c r="G4" s="27" t="s">
        <v>5</v>
      </c>
    </row>
    <row r="5" spans="1:7" ht="29.25" customHeight="1">
      <c r="A5" s="35" t="s">
        <v>99</v>
      </c>
      <c r="B5" s="74" t="s">
        <v>10</v>
      </c>
      <c r="C5" s="67" t="s">
        <v>100</v>
      </c>
      <c r="D5" s="87" t="s">
        <v>44</v>
      </c>
      <c r="E5" s="93">
        <v>1.71</v>
      </c>
      <c r="F5" s="68">
        <v>518.41</v>
      </c>
      <c r="G5" s="22">
        <f t="shared" ref="G5:G48" si="0">ROUND((E5*F5),2)</f>
        <v>886.48</v>
      </c>
    </row>
    <row r="6" spans="1:7" ht="29.25" customHeight="1">
      <c r="A6" s="36" t="s">
        <v>99</v>
      </c>
      <c r="B6" s="89" t="s">
        <v>11</v>
      </c>
      <c r="C6" s="100" t="s">
        <v>127</v>
      </c>
      <c r="D6" s="106" t="s">
        <v>8</v>
      </c>
      <c r="E6" s="103">
        <v>14</v>
      </c>
      <c r="F6" s="54">
        <v>6.13</v>
      </c>
      <c r="G6" s="22">
        <f t="shared" si="0"/>
        <v>85.82</v>
      </c>
    </row>
    <row r="7" spans="1:7" ht="31.5" customHeight="1">
      <c r="A7" s="36" t="s">
        <v>99</v>
      </c>
      <c r="B7" s="89" t="s">
        <v>57</v>
      </c>
      <c r="C7" s="100" t="s">
        <v>129</v>
      </c>
      <c r="D7" s="106" t="s">
        <v>7</v>
      </c>
      <c r="E7" s="103">
        <v>25</v>
      </c>
      <c r="F7" s="54">
        <v>4.2699999999999996</v>
      </c>
      <c r="G7" s="22">
        <f t="shared" si="0"/>
        <v>106.75</v>
      </c>
    </row>
    <row r="8" spans="1:7" ht="31.5" customHeight="1">
      <c r="A8" s="36" t="s">
        <v>99</v>
      </c>
      <c r="B8" s="89" t="s">
        <v>12</v>
      </c>
      <c r="C8" s="100" t="s">
        <v>378</v>
      </c>
      <c r="D8" s="106" t="s">
        <v>7</v>
      </c>
      <c r="E8" s="104">
        <v>8575</v>
      </c>
      <c r="F8" s="54">
        <v>1.93</v>
      </c>
      <c r="G8" s="22">
        <f t="shared" si="0"/>
        <v>16549.75</v>
      </c>
    </row>
    <row r="9" spans="1:7" ht="31.5" customHeight="1">
      <c r="A9" s="36" t="s">
        <v>99</v>
      </c>
      <c r="B9" s="89" t="s">
        <v>13</v>
      </c>
      <c r="C9" s="100" t="s">
        <v>128</v>
      </c>
      <c r="D9" s="106" t="s">
        <v>122</v>
      </c>
      <c r="E9" s="175">
        <v>1.2E-2</v>
      </c>
      <c r="F9" s="54">
        <v>17276.07</v>
      </c>
      <c r="G9" s="22">
        <f t="shared" si="0"/>
        <v>207.31</v>
      </c>
    </row>
    <row r="10" spans="1:7" ht="77.25" customHeight="1">
      <c r="A10" s="36" t="s">
        <v>99</v>
      </c>
      <c r="B10" s="89" t="s">
        <v>14</v>
      </c>
      <c r="C10" s="107" t="s">
        <v>389</v>
      </c>
      <c r="D10" s="101" t="s">
        <v>6</v>
      </c>
      <c r="E10" s="102">
        <v>1</v>
      </c>
      <c r="F10" s="54">
        <v>54.15</v>
      </c>
      <c r="G10" s="22">
        <f>ROUND((E10*F10),2)</f>
        <v>54.15</v>
      </c>
    </row>
    <row r="11" spans="1:7" ht="31.5" customHeight="1">
      <c r="A11" s="36" t="s">
        <v>99</v>
      </c>
      <c r="B11" s="89" t="s">
        <v>58</v>
      </c>
      <c r="C11" s="88" t="s">
        <v>130</v>
      </c>
      <c r="D11" s="103" t="s">
        <v>124</v>
      </c>
      <c r="E11" s="105">
        <v>1</v>
      </c>
      <c r="F11" s="54">
        <v>17.11</v>
      </c>
      <c r="G11" s="22">
        <f t="shared" si="0"/>
        <v>17.11</v>
      </c>
    </row>
    <row r="12" spans="1:7" ht="31.5" customHeight="1">
      <c r="A12" s="36" t="s">
        <v>99</v>
      </c>
      <c r="B12" s="89" t="s">
        <v>15</v>
      </c>
      <c r="C12" s="100" t="s">
        <v>131</v>
      </c>
      <c r="D12" s="108" t="s">
        <v>16</v>
      </c>
      <c r="E12" s="108">
        <v>48</v>
      </c>
      <c r="F12" s="54">
        <v>33.799999999999997</v>
      </c>
      <c r="G12" s="22">
        <f t="shared" si="0"/>
        <v>1622.4</v>
      </c>
    </row>
    <row r="13" spans="1:7" ht="31.5" customHeight="1">
      <c r="A13" s="36" t="s">
        <v>99</v>
      </c>
      <c r="B13" s="89" t="s">
        <v>63</v>
      </c>
      <c r="C13" s="100" t="s">
        <v>132</v>
      </c>
      <c r="D13" s="103" t="s">
        <v>16</v>
      </c>
      <c r="E13" s="103">
        <v>7</v>
      </c>
      <c r="F13" s="54">
        <v>59.42</v>
      </c>
      <c r="G13" s="22">
        <f t="shared" si="0"/>
        <v>415.94</v>
      </c>
    </row>
    <row r="14" spans="1:7" ht="31.5" customHeight="1">
      <c r="A14" s="36" t="s">
        <v>99</v>
      </c>
      <c r="B14" s="89" t="s">
        <v>78</v>
      </c>
      <c r="C14" s="100" t="s">
        <v>133</v>
      </c>
      <c r="D14" s="103" t="s">
        <v>16</v>
      </c>
      <c r="E14" s="103">
        <v>4</v>
      </c>
      <c r="F14" s="54">
        <v>527.6</v>
      </c>
      <c r="G14" s="22">
        <f t="shared" si="0"/>
        <v>2110.4</v>
      </c>
    </row>
    <row r="15" spans="1:7" ht="31.5" customHeight="1">
      <c r="A15" s="36" t="s">
        <v>99</v>
      </c>
      <c r="B15" s="89" t="s">
        <v>79</v>
      </c>
      <c r="C15" s="100" t="s">
        <v>134</v>
      </c>
      <c r="D15" s="103" t="s">
        <v>16</v>
      </c>
      <c r="E15" s="103">
        <v>1</v>
      </c>
      <c r="F15" s="54">
        <v>791.4</v>
      </c>
      <c r="G15" s="22">
        <f t="shared" si="0"/>
        <v>791.4</v>
      </c>
    </row>
    <row r="16" spans="1:7" ht="31.5" customHeight="1">
      <c r="A16" s="36" t="s">
        <v>99</v>
      </c>
      <c r="B16" s="89" t="s">
        <v>80</v>
      </c>
      <c r="C16" s="100" t="s">
        <v>135</v>
      </c>
      <c r="D16" s="103" t="s">
        <v>16</v>
      </c>
      <c r="E16" s="103">
        <v>1</v>
      </c>
      <c r="F16" s="54">
        <v>791.4</v>
      </c>
      <c r="G16" s="22">
        <f>ROUND((E16*F16),2)</f>
        <v>791.4</v>
      </c>
    </row>
    <row r="17" spans="1:9" ht="31.5" customHeight="1">
      <c r="A17" s="36" t="s">
        <v>99</v>
      </c>
      <c r="B17" s="89" t="s">
        <v>81</v>
      </c>
      <c r="C17" s="100" t="s">
        <v>137</v>
      </c>
      <c r="D17" s="103" t="s">
        <v>66</v>
      </c>
      <c r="E17" s="103">
        <v>27</v>
      </c>
      <c r="F17" s="54">
        <v>17.329999999999998</v>
      </c>
      <c r="G17" s="22">
        <f t="shared" ref="G17:G20" si="1">ROUND((E17*F17),2)</f>
        <v>467.91</v>
      </c>
    </row>
    <row r="18" spans="1:9" ht="31.5" customHeight="1">
      <c r="A18" s="36" t="s">
        <v>99</v>
      </c>
      <c r="B18" s="89" t="s">
        <v>82</v>
      </c>
      <c r="C18" s="100" t="s">
        <v>138</v>
      </c>
      <c r="D18" s="103" t="s">
        <v>66</v>
      </c>
      <c r="E18" s="103">
        <v>2</v>
      </c>
      <c r="F18" s="54">
        <v>13.91</v>
      </c>
      <c r="G18" s="22">
        <f t="shared" si="1"/>
        <v>27.82</v>
      </c>
    </row>
    <row r="19" spans="1:9" ht="60" customHeight="1" thickBot="1">
      <c r="A19" s="55" t="s">
        <v>99</v>
      </c>
      <c r="B19" s="89" t="s">
        <v>83</v>
      </c>
      <c r="C19" s="110" t="s">
        <v>136</v>
      </c>
      <c r="D19" s="111" t="s">
        <v>66</v>
      </c>
      <c r="E19" s="112">
        <v>2470</v>
      </c>
      <c r="F19" s="54">
        <v>-5.99</v>
      </c>
      <c r="G19" s="22">
        <f>ROUND((E19*F19),2)</f>
        <v>-14795.3</v>
      </c>
    </row>
    <row r="20" spans="1:9" ht="31.5" customHeight="1" thickBot="1">
      <c r="A20" s="55" t="s">
        <v>99</v>
      </c>
      <c r="B20" s="89" t="s">
        <v>90</v>
      </c>
      <c r="C20" s="170" t="s">
        <v>370</v>
      </c>
      <c r="D20" s="166" t="s">
        <v>16</v>
      </c>
      <c r="E20" s="167">
        <v>39</v>
      </c>
      <c r="F20" s="54">
        <v>3.22</v>
      </c>
      <c r="G20" s="22">
        <f t="shared" si="1"/>
        <v>125.58</v>
      </c>
    </row>
    <row r="21" spans="1:9" ht="60.75" customHeight="1" thickBot="1">
      <c r="A21" s="55" t="s">
        <v>99</v>
      </c>
      <c r="B21" s="89" t="s">
        <v>91</v>
      </c>
      <c r="C21" s="171" t="s">
        <v>371</v>
      </c>
      <c r="D21" s="168" t="s">
        <v>327</v>
      </c>
      <c r="E21" s="169">
        <v>39</v>
      </c>
      <c r="F21" s="54">
        <v>0.11</v>
      </c>
      <c r="G21" s="22">
        <f>ROUND((E21*F21),2)</f>
        <v>4.29</v>
      </c>
      <c r="H21" s="29" t="s">
        <v>39</v>
      </c>
      <c r="I21" s="30">
        <f>ROUND(SUM(G5:G21),2)</f>
        <v>9469.2099999999991</v>
      </c>
    </row>
    <row r="22" spans="1:9" s="8" customFormat="1" ht="33" customHeight="1" thickBot="1">
      <c r="A22" s="35" t="s">
        <v>101</v>
      </c>
      <c r="B22" s="69" t="s">
        <v>17</v>
      </c>
      <c r="C22" s="109" t="s">
        <v>139</v>
      </c>
      <c r="D22" s="108" t="s">
        <v>7</v>
      </c>
      <c r="E22" s="180">
        <v>7358</v>
      </c>
      <c r="F22" s="70">
        <v>1.03</v>
      </c>
      <c r="G22" s="21">
        <f t="shared" si="0"/>
        <v>7578.74</v>
      </c>
      <c r="H22" s="9"/>
    </row>
    <row r="23" spans="1:9" s="8" customFormat="1" ht="27.75" customHeight="1" thickBot="1">
      <c r="A23" s="36" t="s">
        <v>101</v>
      </c>
      <c r="B23" s="71" t="s">
        <v>18</v>
      </c>
      <c r="C23" s="100" t="s">
        <v>140</v>
      </c>
      <c r="D23" s="103" t="s">
        <v>7</v>
      </c>
      <c r="E23" s="181">
        <v>17170</v>
      </c>
      <c r="F23" s="72">
        <v>4.82</v>
      </c>
      <c r="G23" s="22">
        <f t="shared" si="0"/>
        <v>82759.399999999994</v>
      </c>
      <c r="H23" s="9"/>
    </row>
    <row r="24" spans="1:9" s="8" customFormat="1" ht="27.75" customHeight="1" thickBot="1">
      <c r="A24" s="36" t="s">
        <v>101</v>
      </c>
      <c r="B24" s="71" t="s">
        <v>19</v>
      </c>
      <c r="C24" s="100" t="s">
        <v>141</v>
      </c>
      <c r="D24" s="103" t="s">
        <v>124</v>
      </c>
      <c r="E24" s="181">
        <v>1405</v>
      </c>
      <c r="F24" s="72">
        <v>6.67</v>
      </c>
      <c r="G24" s="22">
        <f t="shared" si="0"/>
        <v>9371.35</v>
      </c>
      <c r="H24" s="9"/>
    </row>
    <row r="25" spans="1:9" s="8" customFormat="1" ht="27.75" customHeight="1" thickBot="1">
      <c r="A25" s="36" t="s">
        <v>101</v>
      </c>
      <c r="B25" s="71" t="s">
        <v>20</v>
      </c>
      <c r="C25" s="100" t="s">
        <v>142</v>
      </c>
      <c r="D25" s="103" t="s">
        <v>124</v>
      </c>
      <c r="E25" s="181">
        <v>156</v>
      </c>
      <c r="F25" s="72">
        <v>19.87</v>
      </c>
      <c r="G25" s="22">
        <f t="shared" si="0"/>
        <v>3099.72</v>
      </c>
      <c r="H25" s="9"/>
    </row>
    <row r="26" spans="1:9" s="8" customFormat="1" ht="27.75" customHeight="1" thickBot="1">
      <c r="A26" s="36" t="s">
        <v>101</v>
      </c>
      <c r="B26" s="71" t="s">
        <v>21</v>
      </c>
      <c r="C26" s="100" t="s">
        <v>379</v>
      </c>
      <c r="D26" s="103" t="s">
        <v>124</v>
      </c>
      <c r="E26" s="177">
        <v>2117</v>
      </c>
      <c r="F26" s="72">
        <v>9.31</v>
      </c>
      <c r="G26" s="22">
        <f t="shared" si="0"/>
        <v>19709.27</v>
      </c>
      <c r="H26" s="9"/>
    </row>
    <row r="27" spans="1:9" s="8" customFormat="1" ht="27.75" customHeight="1" thickBot="1">
      <c r="A27" s="36" t="s">
        <v>101</v>
      </c>
      <c r="B27" s="166" t="s">
        <v>381</v>
      </c>
      <c r="C27" s="172" t="s">
        <v>382</v>
      </c>
      <c r="D27" s="173" t="s">
        <v>383</v>
      </c>
      <c r="E27" s="177">
        <v>602</v>
      </c>
      <c r="F27" s="72">
        <v>8.34</v>
      </c>
      <c r="G27" s="22">
        <f t="shared" si="0"/>
        <v>5020.68</v>
      </c>
      <c r="H27" s="9"/>
    </row>
    <row r="28" spans="1:9" s="8" customFormat="1" ht="27.75" customHeight="1" thickBot="1">
      <c r="A28" s="36" t="s">
        <v>101</v>
      </c>
      <c r="B28" s="71" t="s">
        <v>22</v>
      </c>
      <c r="C28" s="100" t="s">
        <v>143</v>
      </c>
      <c r="D28" s="103" t="s">
        <v>124</v>
      </c>
      <c r="E28" s="177">
        <v>1540</v>
      </c>
      <c r="F28" s="72">
        <v>10.43</v>
      </c>
      <c r="G28" s="22">
        <f t="shared" si="0"/>
        <v>16062.2</v>
      </c>
      <c r="H28" s="9"/>
    </row>
    <row r="29" spans="1:9" s="8" customFormat="1" ht="38.25" customHeight="1" thickBot="1">
      <c r="A29" s="36" t="s">
        <v>101</v>
      </c>
      <c r="B29" s="71" t="s">
        <v>23</v>
      </c>
      <c r="C29" s="100" t="s">
        <v>144</v>
      </c>
      <c r="D29" s="103" t="s">
        <v>124</v>
      </c>
      <c r="E29" s="177">
        <v>171</v>
      </c>
      <c r="F29" s="72">
        <v>31.84</v>
      </c>
      <c r="G29" s="22">
        <f t="shared" si="0"/>
        <v>5444.64</v>
      </c>
      <c r="H29" s="9"/>
    </row>
    <row r="30" spans="1:9" s="8" customFormat="1" ht="33.75" customHeight="1" thickBot="1">
      <c r="A30" s="36" t="s">
        <v>101</v>
      </c>
      <c r="B30" s="71" t="s">
        <v>24</v>
      </c>
      <c r="C30" s="100" t="s">
        <v>148</v>
      </c>
      <c r="D30" s="103" t="s">
        <v>124</v>
      </c>
      <c r="E30" s="180">
        <v>2052</v>
      </c>
      <c r="F30" s="72">
        <v>4.09</v>
      </c>
      <c r="G30" s="22">
        <f t="shared" si="0"/>
        <v>8392.68</v>
      </c>
      <c r="H30" s="9"/>
    </row>
    <row r="31" spans="1:9" s="8" customFormat="1" ht="30" customHeight="1" thickBot="1">
      <c r="A31" s="36" t="s">
        <v>101</v>
      </c>
      <c r="B31" s="71" t="s">
        <v>25</v>
      </c>
      <c r="C31" s="100" t="s">
        <v>145</v>
      </c>
      <c r="D31" s="103" t="s">
        <v>124</v>
      </c>
      <c r="E31" s="180">
        <v>1850</v>
      </c>
      <c r="F31" s="72">
        <v>4.51</v>
      </c>
      <c r="G31" s="22">
        <f t="shared" si="0"/>
        <v>8343.5</v>
      </c>
      <c r="H31" s="9"/>
    </row>
    <row r="32" spans="1:9" s="8" customFormat="1" ht="33" customHeight="1" thickBot="1">
      <c r="A32" s="36" t="s">
        <v>101</v>
      </c>
      <c r="B32" s="71" t="s">
        <v>67</v>
      </c>
      <c r="C32" s="100" t="s">
        <v>146</v>
      </c>
      <c r="D32" s="103" t="s">
        <v>7</v>
      </c>
      <c r="E32" s="181">
        <v>3360</v>
      </c>
      <c r="F32" s="72">
        <v>0.6</v>
      </c>
      <c r="G32" s="22">
        <f t="shared" si="0"/>
        <v>2016</v>
      </c>
      <c r="H32" s="9"/>
    </row>
    <row r="33" spans="1:9" s="8" customFormat="1" ht="27.75" customHeight="1" thickBot="1">
      <c r="A33" s="36" t="s">
        <v>101</v>
      </c>
      <c r="B33" s="71" t="s">
        <v>68</v>
      </c>
      <c r="C33" s="100" t="s">
        <v>147</v>
      </c>
      <c r="D33" s="103" t="s">
        <v>7</v>
      </c>
      <c r="E33" s="181">
        <v>3360</v>
      </c>
      <c r="F33" s="72">
        <v>2.27</v>
      </c>
      <c r="G33" s="22">
        <f t="shared" si="0"/>
        <v>7627.2</v>
      </c>
      <c r="H33" s="9"/>
    </row>
    <row r="34" spans="1:9" s="8" customFormat="1" ht="27.75" customHeight="1" thickBot="1">
      <c r="A34" s="37" t="s">
        <v>101</v>
      </c>
      <c r="B34" s="71" t="s">
        <v>69</v>
      </c>
      <c r="C34" s="110" t="s">
        <v>149</v>
      </c>
      <c r="D34" s="111" t="s">
        <v>124</v>
      </c>
      <c r="E34" s="180">
        <v>5643</v>
      </c>
      <c r="F34" s="73">
        <v>4.55</v>
      </c>
      <c r="G34" s="23">
        <f t="shared" si="0"/>
        <v>25675.65</v>
      </c>
      <c r="H34" s="56" t="s">
        <v>40</v>
      </c>
      <c r="I34" s="30">
        <f>ROUND(SUM(G22:G34),2)</f>
        <v>201101.03</v>
      </c>
    </row>
    <row r="35" spans="1:9" s="8" customFormat="1" ht="41.25" customHeight="1">
      <c r="A35" s="35" t="s">
        <v>166</v>
      </c>
      <c r="B35" s="74" t="s">
        <v>36</v>
      </c>
      <c r="C35" s="100" t="s">
        <v>377</v>
      </c>
      <c r="D35" s="108" t="s">
        <v>7</v>
      </c>
      <c r="E35" s="108">
        <v>14245</v>
      </c>
      <c r="F35" s="116"/>
      <c r="G35" s="21">
        <f t="shared" si="0"/>
        <v>0</v>
      </c>
      <c r="H35" s="214" t="s">
        <v>64</v>
      </c>
    </row>
    <row r="36" spans="1:9" s="8" customFormat="1" ht="41.25" customHeight="1">
      <c r="A36" s="36" t="s">
        <v>166</v>
      </c>
      <c r="B36" s="75" t="s">
        <v>37</v>
      </c>
      <c r="C36" s="109" t="s">
        <v>151</v>
      </c>
      <c r="D36" s="103" t="s">
        <v>7</v>
      </c>
      <c r="E36" s="103">
        <v>14314</v>
      </c>
      <c r="F36" s="114"/>
      <c r="G36" s="22">
        <f t="shared" si="0"/>
        <v>0</v>
      </c>
      <c r="H36" s="215"/>
    </row>
    <row r="37" spans="1:9" s="8" customFormat="1" ht="41.25" customHeight="1" thickBot="1">
      <c r="A37" s="36" t="s">
        <v>166</v>
      </c>
      <c r="B37" s="75" t="s">
        <v>84</v>
      </c>
      <c r="C37" s="100" t="s">
        <v>152</v>
      </c>
      <c r="D37" s="103" t="s">
        <v>7</v>
      </c>
      <c r="E37" s="103">
        <v>14314</v>
      </c>
      <c r="F37" s="114"/>
      <c r="G37" s="22">
        <f t="shared" si="0"/>
        <v>0</v>
      </c>
      <c r="H37" s="215"/>
    </row>
    <row r="38" spans="1:9" s="8" customFormat="1" ht="41.25" customHeight="1" thickBot="1">
      <c r="A38" s="36" t="s">
        <v>166</v>
      </c>
      <c r="B38" s="75" t="s">
        <v>85</v>
      </c>
      <c r="C38" s="178" t="s">
        <v>385</v>
      </c>
      <c r="D38" s="179" t="s">
        <v>8</v>
      </c>
      <c r="E38" s="180">
        <v>2260</v>
      </c>
      <c r="F38" s="114"/>
      <c r="G38" s="22">
        <f t="shared" si="0"/>
        <v>0</v>
      </c>
      <c r="H38" s="215"/>
    </row>
    <row r="39" spans="1:9" s="8" customFormat="1" ht="41.25" customHeight="1">
      <c r="A39" s="36" t="s">
        <v>166</v>
      </c>
      <c r="B39" s="75" t="s">
        <v>102</v>
      </c>
      <c r="C39" s="100" t="s">
        <v>153</v>
      </c>
      <c r="D39" s="103" t="s">
        <v>8</v>
      </c>
      <c r="E39" s="174">
        <v>2492</v>
      </c>
      <c r="F39" s="114"/>
      <c r="G39" s="22">
        <f t="shared" si="0"/>
        <v>0</v>
      </c>
      <c r="H39" s="215"/>
    </row>
    <row r="40" spans="1:9" s="8" customFormat="1" ht="41.25" customHeight="1">
      <c r="A40" s="36" t="s">
        <v>166</v>
      </c>
      <c r="B40" s="75" t="s">
        <v>103</v>
      </c>
      <c r="C40" s="100" t="s">
        <v>154</v>
      </c>
      <c r="D40" s="103" t="s">
        <v>7</v>
      </c>
      <c r="E40" s="103">
        <v>16878</v>
      </c>
      <c r="F40" s="114"/>
      <c r="G40" s="22">
        <f t="shared" si="0"/>
        <v>0</v>
      </c>
      <c r="H40" s="215"/>
    </row>
    <row r="41" spans="1:9" s="8" customFormat="1" ht="41.25" customHeight="1">
      <c r="A41" s="36" t="s">
        <v>166</v>
      </c>
      <c r="B41" s="75" t="s">
        <v>104</v>
      </c>
      <c r="C41" s="100" t="s">
        <v>155</v>
      </c>
      <c r="D41" s="103" t="s">
        <v>124</v>
      </c>
      <c r="E41" s="105">
        <v>8446</v>
      </c>
      <c r="F41" s="114"/>
      <c r="G41" s="22">
        <f t="shared" si="0"/>
        <v>0</v>
      </c>
      <c r="H41" s="215"/>
    </row>
    <row r="42" spans="1:9" s="8" customFormat="1" ht="41.25" customHeight="1">
      <c r="A42" s="36" t="s">
        <v>166</v>
      </c>
      <c r="B42" s="75" t="s">
        <v>105</v>
      </c>
      <c r="C42" s="100" t="s">
        <v>380</v>
      </c>
      <c r="D42" s="103" t="s">
        <v>7</v>
      </c>
      <c r="E42" s="105">
        <v>1605</v>
      </c>
      <c r="F42" s="114"/>
      <c r="G42" s="22">
        <f t="shared" si="0"/>
        <v>0</v>
      </c>
      <c r="H42" s="215"/>
    </row>
    <row r="43" spans="1:9" s="8" customFormat="1" ht="41.25" customHeight="1">
      <c r="A43" s="36" t="s">
        <v>166</v>
      </c>
      <c r="B43" s="75" t="s">
        <v>106</v>
      </c>
      <c r="C43" s="100" t="s">
        <v>156</v>
      </c>
      <c r="D43" s="103" t="s">
        <v>8</v>
      </c>
      <c r="E43" s="103">
        <v>148</v>
      </c>
      <c r="F43" s="114"/>
      <c r="G43" s="22">
        <f t="shared" si="0"/>
        <v>0</v>
      </c>
      <c r="H43" s="215"/>
    </row>
    <row r="44" spans="1:9" s="8" customFormat="1" ht="41.25" customHeight="1">
      <c r="A44" s="36" t="s">
        <v>166</v>
      </c>
      <c r="B44" s="75" t="s">
        <v>107</v>
      </c>
      <c r="C44" s="100" t="s">
        <v>372</v>
      </c>
      <c r="D44" s="103" t="s">
        <v>8</v>
      </c>
      <c r="E44" s="103">
        <v>37</v>
      </c>
      <c r="F44" s="114"/>
      <c r="G44" s="22">
        <f t="shared" si="0"/>
        <v>0</v>
      </c>
      <c r="H44" s="215"/>
    </row>
    <row r="45" spans="1:9" s="8" customFormat="1" ht="41.25" customHeight="1">
      <c r="A45" s="120" t="s">
        <v>166</v>
      </c>
      <c r="B45" s="119" t="s">
        <v>167</v>
      </c>
      <c r="C45" s="100" t="s">
        <v>157</v>
      </c>
      <c r="D45" s="103" t="s">
        <v>7</v>
      </c>
      <c r="E45" s="105">
        <v>136</v>
      </c>
      <c r="F45" s="114"/>
      <c r="G45" s="22">
        <f t="shared" si="0"/>
        <v>0</v>
      </c>
      <c r="H45" s="215"/>
    </row>
    <row r="46" spans="1:9" s="8" customFormat="1" ht="41.25" customHeight="1" thickBot="1">
      <c r="A46" s="51" t="s">
        <v>166</v>
      </c>
      <c r="B46" s="99" t="s">
        <v>168</v>
      </c>
      <c r="C46" s="100" t="s">
        <v>158</v>
      </c>
      <c r="D46" s="103" t="s">
        <v>7</v>
      </c>
      <c r="E46" s="103">
        <v>8</v>
      </c>
      <c r="F46" s="114"/>
      <c r="G46" s="22">
        <f t="shared" si="0"/>
        <v>0</v>
      </c>
      <c r="H46" s="215"/>
    </row>
    <row r="47" spans="1:9" s="8" customFormat="1" ht="41.25" customHeight="1" thickBot="1">
      <c r="A47" s="37" t="s">
        <v>166</v>
      </c>
      <c r="B47" s="99" t="s">
        <v>386</v>
      </c>
      <c r="C47" s="110" t="s">
        <v>159</v>
      </c>
      <c r="D47" s="111" t="s">
        <v>7</v>
      </c>
      <c r="E47" s="112">
        <v>144</v>
      </c>
      <c r="F47" s="115"/>
      <c r="G47" s="23">
        <f t="shared" si="0"/>
        <v>0</v>
      </c>
      <c r="H47" s="215"/>
    </row>
    <row r="48" spans="1:9" s="8" customFormat="1" ht="44.25" customHeight="1">
      <c r="A48" s="51" t="s">
        <v>169</v>
      </c>
      <c r="B48" s="76" t="s">
        <v>73</v>
      </c>
      <c r="C48" s="100" t="s">
        <v>377</v>
      </c>
      <c r="D48" s="108" t="s">
        <v>7</v>
      </c>
      <c r="E48" s="108">
        <v>14245</v>
      </c>
      <c r="F48" s="117">
        <v>10.210000000000001</v>
      </c>
      <c r="G48" s="52">
        <f t="shared" si="0"/>
        <v>145441.45000000001</v>
      </c>
      <c r="H48" s="215"/>
    </row>
    <row r="49" spans="1:9" s="8" customFormat="1" ht="45" customHeight="1">
      <c r="A49" s="51" t="s">
        <v>169</v>
      </c>
      <c r="B49" s="76" t="s">
        <v>74</v>
      </c>
      <c r="C49" s="109" t="s">
        <v>151</v>
      </c>
      <c r="D49" s="103" t="s">
        <v>7</v>
      </c>
      <c r="E49" s="103">
        <v>14314</v>
      </c>
      <c r="F49" s="118">
        <v>13.56</v>
      </c>
      <c r="G49" s="22">
        <f t="shared" ref="G49:G68" si="2">ROUND((E49*F49),2)</f>
        <v>194097.84</v>
      </c>
      <c r="H49" s="215"/>
    </row>
    <row r="50" spans="1:9" s="8" customFormat="1" ht="45" customHeight="1" thickBot="1">
      <c r="A50" s="51" t="s">
        <v>169</v>
      </c>
      <c r="B50" s="76" t="s">
        <v>86</v>
      </c>
      <c r="C50" s="100" t="s">
        <v>152</v>
      </c>
      <c r="D50" s="103" t="s">
        <v>7</v>
      </c>
      <c r="E50" s="103">
        <v>14314</v>
      </c>
      <c r="F50" s="118">
        <v>0.62</v>
      </c>
      <c r="G50" s="22">
        <f t="shared" si="2"/>
        <v>8874.68</v>
      </c>
      <c r="H50" s="215"/>
    </row>
    <row r="51" spans="1:9" s="8" customFormat="1" ht="45" customHeight="1" thickBot="1">
      <c r="A51" s="51" t="s">
        <v>169</v>
      </c>
      <c r="B51" s="76" t="s">
        <v>87</v>
      </c>
      <c r="C51" s="178" t="s">
        <v>385</v>
      </c>
      <c r="D51" s="179" t="s">
        <v>8</v>
      </c>
      <c r="E51" s="180">
        <v>2260</v>
      </c>
      <c r="F51" s="114">
        <v>0.45</v>
      </c>
      <c r="G51" s="22">
        <f t="shared" si="2"/>
        <v>1017</v>
      </c>
      <c r="H51" s="215"/>
    </row>
    <row r="52" spans="1:9" s="8" customFormat="1" ht="45" customHeight="1">
      <c r="A52" s="51" t="s">
        <v>169</v>
      </c>
      <c r="B52" s="76" t="s">
        <v>170</v>
      </c>
      <c r="C52" s="100" t="s">
        <v>153</v>
      </c>
      <c r="D52" s="103" t="s">
        <v>8</v>
      </c>
      <c r="E52" s="174">
        <v>2492</v>
      </c>
      <c r="F52" s="118">
        <v>3.6</v>
      </c>
      <c r="G52" s="22">
        <f t="shared" si="2"/>
        <v>8971.2000000000007</v>
      </c>
      <c r="H52" s="215"/>
    </row>
    <row r="53" spans="1:9" s="8" customFormat="1" ht="45" customHeight="1">
      <c r="A53" s="51" t="s">
        <v>169</v>
      </c>
      <c r="B53" s="76" t="s">
        <v>171</v>
      </c>
      <c r="C53" s="100" t="s">
        <v>164</v>
      </c>
      <c r="D53" s="103" t="s">
        <v>7</v>
      </c>
      <c r="E53" s="103">
        <v>16878</v>
      </c>
      <c r="F53" s="118">
        <v>12.25</v>
      </c>
      <c r="G53" s="22">
        <f t="shared" si="2"/>
        <v>206755.5</v>
      </c>
      <c r="H53" s="215"/>
    </row>
    <row r="54" spans="1:9" s="8" customFormat="1" ht="45" customHeight="1">
      <c r="A54" s="51" t="s">
        <v>169</v>
      </c>
      <c r="B54" s="76" t="s">
        <v>172</v>
      </c>
      <c r="C54" s="100" t="s">
        <v>165</v>
      </c>
      <c r="D54" s="103" t="s">
        <v>124</v>
      </c>
      <c r="E54" s="105">
        <v>7464</v>
      </c>
      <c r="F54" s="118">
        <v>24.05</v>
      </c>
      <c r="G54" s="22">
        <f t="shared" si="2"/>
        <v>179509.2</v>
      </c>
      <c r="H54" s="215"/>
    </row>
    <row r="55" spans="1:9" s="8" customFormat="1" ht="45" customHeight="1">
      <c r="A55" s="51" t="s">
        <v>169</v>
      </c>
      <c r="B55" s="76" t="s">
        <v>173</v>
      </c>
      <c r="C55" s="100" t="s">
        <v>380</v>
      </c>
      <c r="D55" s="103" t="s">
        <v>7</v>
      </c>
      <c r="E55" s="105">
        <v>1605</v>
      </c>
      <c r="F55" s="118">
        <v>6.07</v>
      </c>
      <c r="G55" s="22">
        <f t="shared" si="2"/>
        <v>9742.35</v>
      </c>
      <c r="H55" s="215"/>
    </row>
    <row r="56" spans="1:9" s="8" customFormat="1" ht="45" customHeight="1">
      <c r="A56" s="51" t="s">
        <v>169</v>
      </c>
      <c r="B56" s="76" t="s">
        <v>174</v>
      </c>
      <c r="C56" s="100" t="s">
        <v>156</v>
      </c>
      <c r="D56" s="103" t="s">
        <v>8</v>
      </c>
      <c r="E56" s="103">
        <v>148</v>
      </c>
      <c r="F56" s="118">
        <v>35.229999999999997</v>
      </c>
      <c r="G56" s="22">
        <f t="shared" si="2"/>
        <v>5214.04</v>
      </c>
      <c r="H56" s="215"/>
    </row>
    <row r="57" spans="1:9" s="8" customFormat="1" ht="45" customHeight="1">
      <c r="A57" s="51" t="s">
        <v>169</v>
      </c>
      <c r="B57" s="76" t="s">
        <v>175</v>
      </c>
      <c r="C57" s="100" t="s">
        <v>372</v>
      </c>
      <c r="D57" s="103" t="s">
        <v>8</v>
      </c>
      <c r="E57" s="103">
        <v>37</v>
      </c>
      <c r="F57" s="118">
        <v>40.46</v>
      </c>
      <c r="G57" s="22">
        <f t="shared" si="2"/>
        <v>1497.02</v>
      </c>
      <c r="H57" s="215"/>
    </row>
    <row r="58" spans="1:9" s="8" customFormat="1" ht="50.25" customHeight="1">
      <c r="A58" s="51" t="s">
        <v>169</v>
      </c>
      <c r="B58" s="76" t="s">
        <v>176</v>
      </c>
      <c r="C58" s="100" t="s">
        <v>157</v>
      </c>
      <c r="D58" s="103" t="s">
        <v>7</v>
      </c>
      <c r="E58" s="105">
        <v>136</v>
      </c>
      <c r="F58" s="118">
        <v>30.08</v>
      </c>
      <c r="G58" s="22">
        <f t="shared" si="2"/>
        <v>4090.88</v>
      </c>
      <c r="H58" s="215"/>
    </row>
    <row r="59" spans="1:9" s="8" customFormat="1" ht="46.5" customHeight="1" thickBot="1">
      <c r="A59" s="51" t="s">
        <v>169</v>
      </c>
      <c r="B59" s="76" t="s">
        <v>177</v>
      </c>
      <c r="C59" s="100" t="s">
        <v>158</v>
      </c>
      <c r="D59" s="103" t="s">
        <v>7</v>
      </c>
      <c r="E59" s="103">
        <v>8</v>
      </c>
      <c r="F59" s="118">
        <v>41.93</v>
      </c>
      <c r="G59" s="22">
        <f t="shared" si="2"/>
        <v>335.44</v>
      </c>
      <c r="H59" s="216"/>
    </row>
    <row r="60" spans="1:9" s="8" customFormat="1" ht="47.25" customHeight="1" thickBot="1">
      <c r="A60" s="51" t="s">
        <v>169</v>
      </c>
      <c r="B60" s="76" t="s">
        <v>387</v>
      </c>
      <c r="C60" s="110" t="s">
        <v>159</v>
      </c>
      <c r="D60" s="111" t="s">
        <v>7</v>
      </c>
      <c r="E60" s="112">
        <v>144</v>
      </c>
      <c r="F60" s="118">
        <v>4.7699999999999996</v>
      </c>
      <c r="G60" s="22">
        <f t="shared" si="2"/>
        <v>686.88</v>
      </c>
      <c r="H60" s="56" t="s">
        <v>187</v>
      </c>
      <c r="I60" s="30">
        <f>ROUND(SUM(G35:G60),2)</f>
        <v>766233.48</v>
      </c>
    </row>
    <row r="61" spans="1:9" s="8" customFormat="1">
      <c r="A61" s="35" t="s">
        <v>178</v>
      </c>
      <c r="B61" s="78" t="s">
        <v>26</v>
      </c>
      <c r="C61" s="109" t="s">
        <v>180</v>
      </c>
      <c r="D61" s="108" t="s">
        <v>124</v>
      </c>
      <c r="E61" s="108">
        <v>396</v>
      </c>
      <c r="F61" s="113">
        <v>24.89</v>
      </c>
      <c r="G61" s="21">
        <f t="shared" si="2"/>
        <v>9856.44</v>
      </c>
      <c r="H61" s="9"/>
    </row>
    <row r="62" spans="1:9" s="8" customFormat="1" ht="30">
      <c r="A62" s="36" t="s">
        <v>179</v>
      </c>
      <c r="B62" s="77" t="s">
        <v>27</v>
      </c>
      <c r="C62" s="100" t="s">
        <v>181</v>
      </c>
      <c r="D62" s="103" t="s">
        <v>8</v>
      </c>
      <c r="E62" s="103">
        <v>1257</v>
      </c>
      <c r="F62" s="114">
        <v>17.690000000000001</v>
      </c>
      <c r="G62" s="22">
        <f t="shared" si="2"/>
        <v>22236.33</v>
      </c>
      <c r="H62" s="9"/>
    </row>
    <row r="63" spans="1:9" s="8" customFormat="1">
      <c r="A63" s="36" t="s">
        <v>179</v>
      </c>
      <c r="B63" s="77" t="s">
        <v>28</v>
      </c>
      <c r="C63" s="100" t="s">
        <v>182</v>
      </c>
      <c r="D63" s="103" t="s">
        <v>8</v>
      </c>
      <c r="E63" s="103">
        <v>223</v>
      </c>
      <c r="F63" s="114">
        <v>55.06</v>
      </c>
      <c r="G63" s="22">
        <f t="shared" si="2"/>
        <v>12278.38</v>
      </c>
      <c r="H63" s="9"/>
    </row>
    <row r="64" spans="1:9" s="8" customFormat="1">
      <c r="A64" s="36" t="s">
        <v>179</v>
      </c>
      <c r="B64" s="77" t="s">
        <v>29</v>
      </c>
      <c r="C64" s="100" t="s">
        <v>183</v>
      </c>
      <c r="D64" s="103" t="s">
        <v>124</v>
      </c>
      <c r="E64" s="103">
        <v>45</v>
      </c>
      <c r="F64" s="114">
        <v>42.25</v>
      </c>
      <c r="G64" s="22">
        <f t="shared" si="2"/>
        <v>1901.25</v>
      </c>
      <c r="H64" s="9"/>
    </row>
    <row r="65" spans="1:9" s="8" customFormat="1" ht="45.75" thickBot="1">
      <c r="A65" s="36" t="s">
        <v>179</v>
      </c>
      <c r="B65" s="77" t="s">
        <v>30</v>
      </c>
      <c r="C65" s="185" t="s">
        <v>388</v>
      </c>
      <c r="D65" s="103" t="s">
        <v>16</v>
      </c>
      <c r="E65" s="174">
        <v>22</v>
      </c>
      <c r="F65" s="114">
        <v>477.85</v>
      </c>
      <c r="G65" s="22">
        <f t="shared" si="2"/>
        <v>10512.7</v>
      </c>
      <c r="H65" s="9"/>
    </row>
    <row r="66" spans="1:9" s="8" customFormat="1" ht="30.75" thickBot="1">
      <c r="A66" s="36" t="s">
        <v>179</v>
      </c>
      <c r="B66" s="77" t="s">
        <v>31</v>
      </c>
      <c r="C66" s="100" t="s">
        <v>184</v>
      </c>
      <c r="D66" s="103" t="s">
        <v>7</v>
      </c>
      <c r="E66" s="176">
        <v>619</v>
      </c>
      <c r="F66" s="114">
        <v>7.52</v>
      </c>
      <c r="G66" s="22">
        <f t="shared" si="2"/>
        <v>4654.88</v>
      </c>
      <c r="H66" s="9"/>
    </row>
    <row r="67" spans="1:9" s="8" customFormat="1" ht="30.75" thickBot="1">
      <c r="A67" s="36" t="s">
        <v>179</v>
      </c>
      <c r="B67" s="77" t="s">
        <v>45</v>
      </c>
      <c r="C67" s="100" t="s">
        <v>369</v>
      </c>
      <c r="D67" s="103" t="s">
        <v>7</v>
      </c>
      <c r="E67" s="177">
        <v>15</v>
      </c>
      <c r="F67" s="114">
        <v>11.21</v>
      </c>
      <c r="G67" s="22">
        <f t="shared" si="2"/>
        <v>168.15</v>
      </c>
      <c r="H67" s="28"/>
    </row>
    <row r="68" spans="1:9" s="8" customFormat="1">
      <c r="A68" s="36" t="s">
        <v>179</v>
      </c>
      <c r="B68" s="77" t="s">
        <v>75</v>
      </c>
      <c r="C68" s="200" t="s">
        <v>417</v>
      </c>
      <c r="D68" s="174" t="s">
        <v>8</v>
      </c>
      <c r="E68" s="201">
        <v>6</v>
      </c>
      <c r="F68" s="114">
        <v>104.2</v>
      </c>
      <c r="G68" s="22">
        <f t="shared" si="2"/>
        <v>625.20000000000005</v>
      </c>
      <c r="H68" s="28"/>
    </row>
    <row r="69" spans="1:9" s="8" customFormat="1" ht="15.75" thickBot="1">
      <c r="A69" s="36" t="s">
        <v>179</v>
      </c>
      <c r="B69" s="77" t="s">
        <v>150</v>
      </c>
      <c r="C69" s="100" t="s">
        <v>185</v>
      </c>
      <c r="D69" s="103" t="s">
        <v>124</v>
      </c>
      <c r="E69" s="203">
        <v>2.2000000000000002</v>
      </c>
      <c r="F69" s="114">
        <v>624.72</v>
      </c>
      <c r="G69" s="22">
        <f>ROUND((E69*F69),2)</f>
        <v>1374.38</v>
      </c>
      <c r="H69" s="9"/>
    </row>
    <row r="70" spans="1:9" s="8" customFormat="1" ht="29.25" thickBot="1">
      <c r="A70" s="36" t="s">
        <v>179</v>
      </c>
      <c r="B70" s="202" t="s">
        <v>418</v>
      </c>
      <c r="C70" s="110" t="s">
        <v>368</v>
      </c>
      <c r="D70" s="111" t="s">
        <v>8</v>
      </c>
      <c r="E70" s="199">
        <v>1014</v>
      </c>
      <c r="F70" s="121">
        <v>37.26</v>
      </c>
      <c r="G70" s="62">
        <f>ROUND((E70*F70),2)</f>
        <v>37781.64</v>
      </c>
      <c r="H70" s="56" t="s">
        <v>186</v>
      </c>
      <c r="I70" s="30">
        <f>ROUND(SUM(G61:G70),2)</f>
        <v>101389.35</v>
      </c>
    </row>
    <row r="71" spans="1:9" s="8" customFormat="1" ht="30.6" customHeight="1">
      <c r="A71" s="35" t="s">
        <v>190</v>
      </c>
      <c r="B71" s="78" t="s">
        <v>9</v>
      </c>
      <c r="C71" s="109" t="s">
        <v>192</v>
      </c>
      <c r="D71" s="108" t="s">
        <v>7</v>
      </c>
      <c r="E71" s="108">
        <v>643</v>
      </c>
      <c r="F71" s="113">
        <v>24.98</v>
      </c>
      <c r="G71" s="21">
        <f t="shared" ref="G71:G102" si="3">ROUND((E71*F71),2)</f>
        <v>16062.14</v>
      </c>
      <c r="H71" s="9"/>
    </row>
    <row r="72" spans="1:9" s="8" customFormat="1" ht="30.6" customHeight="1">
      <c r="A72" s="51" t="s">
        <v>190</v>
      </c>
      <c r="B72" s="77" t="s">
        <v>32</v>
      </c>
      <c r="C72" s="100" t="s">
        <v>154</v>
      </c>
      <c r="D72" s="103" t="s">
        <v>7</v>
      </c>
      <c r="E72" s="103">
        <v>998</v>
      </c>
      <c r="F72" s="116">
        <v>16.649999999999999</v>
      </c>
      <c r="G72" s="52">
        <f t="shared" si="3"/>
        <v>16616.7</v>
      </c>
      <c r="H72" s="9"/>
    </row>
    <row r="73" spans="1:9" s="8" customFormat="1" ht="30.6" customHeight="1">
      <c r="A73" s="51" t="s">
        <v>190</v>
      </c>
      <c r="B73" s="77" t="s">
        <v>33</v>
      </c>
      <c r="C73" s="100" t="s">
        <v>193</v>
      </c>
      <c r="D73" s="103" t="s">
        <v>124</v>
      </c>
      <c r="E73" s="103">
        <v>410</v>
      </c>
      <c r="F73" s="116">
        <v>26.75</v>
      </c>
      <c r="G73" s="52">
        <f t="shared" si="3"/>
        <v>10967.5</v>
      </c>
      <c r="H73" s="9"/>
    </row>
    <row r="74" spans="1:9" s="8" customFormat="1" ht="30.6" customHeight="1">
      <c r="A74" s="51" t="s">
        <v>190</v>
      </c>
      <c r="B74" s="77" t="s">
        <v>34</v>
      </c>
      <c r="C74" s="100" t="s">
        <v>373</v>
      </c>
      <c r="D74" s="103" t="s">
        <v>7</v>
      </c>
      <c r="E74" s="103">
        <v>3374</v>
      </c>
      <c r="F74" s="116">
        <v>13.02</v>
      </c>
      <c r="G74" s="52">
        <f t="shared" si="3"/>
        <v>43929.48</v>
      </c>
      <c r="H74" s="9"/>
    </row>
    <row r="75" spans="1:9" s="8" customFormat="1" ht="30.6" customHeight="1" thickBot="1">
      <c r="A75" s="51" t="s">
        <v>190</v>
      </c>
      <c r="B75" s="77" t="s">
        <v>35</v>
      </c>
      <c r="C75" s="100" t="s">
        <v>200</v>
      </c>
      <c r="D75" s="103" t="s">
        <v>16</v>
      </c>
      <c r="E75" s="103">
        <v>7</v>
      </c>
      <c r="F75" s="116">
        <v>1115.3800000000001</v>
      </c>
      <c r="G75" s="52">
        <f t="shared" si="3"/>
        <v>7807.66</v>
      </c>
      <c r="H75" s="9"/>
    </row>
    <row r="76" spans="1:9" s="8" customFormat="1" ht="30.6" customHeight="1" thickBot="1">
      <c r="A76" s="51" t="s">
        <v>190</v>
      </c>
      <c r="B76" s="77" t="s">
        <v>60</v>
      </c>
      <c r="C76" s="100" t="s">
        <v>159</v>
      </c>
      <c r="D76" s="103" t="s">
        <v>7</v>
      </c>
      <c r="E76" s="166">
        <v>39</v>
      </c>
      <c r="F76" s="116">
        <v>4.7699999999999996</v>
      </c>
      <c r="G76" s="52">
        <f t="shared" si="3"/>
        <v>186.03</v>
      </c>
      <c r="H76" s="9"/>
    </row>
    <row r="77" spans="1:9" s="8" customFormat="1" ht="30.6" customHeight="1" thickBot="1">
      <c r="A77" s="51" t="s">
        <v>190</v>
      </c>
      <c r="B77" s="77" t="s">
        <v>61</v>
      </c>
      <c r="C77" s="100" t="s">
        <v>156</v>
      </c>
      <c r="D77" s="103" t="s">
        <v>8</v>
      </c>
      <c r="E77" s="168">
        <v>28</v>
      </c>
      <c r="F77" s="116">
        <v>35.229999999999997</v>
      </c>
      <c r="G77" s="52">
        <f t="shared" si="3"/>
        <v>986.44</v>
      </c>
      <c r="H77" s="9"/>
    </row>
    <row r="78" spans="1:9" s="8" customFormat="1" ht="30.6" customHeight="1" thickBot="1">
      <c r="A78" s="51" t="s">
        <v>190</v>
      </c>
      <c r="B78" s="77" t="s">
        <v>62</v>
      </c>
      <c r="C78" s="100" t="s">
        <v>194</v>
      </c>
      <c r="D78" s="103" t="s">
        <v>8</v>
      </c>
      <c r="E78" s="168">
        <v>33.6</v>
      </c>
      <c r="F78" s="114">
        <v>17.2</v>
      </c>
      <c r="G78" s="52">
        <f t="shared" si="3"/>
        <v>577.91999999999996</v>
      </c>
      <c r="H78" s="9"/>
    </row>
    <row r="79" spans="1:9" s="8" customFormat="1" ht="30.6" customHeight="1" thickBot="1">
      <c r="A79" s="51" t="s">
        <v>190</v>
      </c>
      <c r="B79" s="77" t="s">
        <v>160</v>
      </c>
      <c r="C79" s="100" t="s">
        <v>195</v>
      </c>
      <c r="D79" s="103" t="s">
        <v>8</v>
      </c>
      <c r="E79" s="168">
        <v>28</v>
      </c>
      <c r="F79" s="116">
        <v>2.4900000000000002</v>
      </c>
      <c r="G79" s="52">
        <f t="shared" si="3"/>
        <v>69.72</v>
      </c>
      <c r="H79" s="9"/>
    </row>
    <row r="80" spans="1:9" s="8" customFormat="1" ht="30.6" customHeight="1" thickBot="1">
      <c r="A80" s="51" t="s">
        <v>190</v>
      </c>
      <c r="B80" s="77" t="s">
        <v>161</v>
      </c>
      <c r="C80" s="100" t="s">
        <v>196</v>
      </c>
      <c r="D80" s="103" t="s">
        <v>7</v>
      </c>
      <c r="E80" s="168">
        <v>28</v>
      </c>
      <c r="F80" s="114">
        <v>30.08</v>
      </c>
      <c r="G80" s="22">
        <f t="shared" si="3"/>
        <v>842.24</v>
      </c>
      <c r="H80" s="9"/>
    </row>
    <row r="81" spans="1:9" s="8" customFormat="1" ht="30.6" customHeight="1" thickBot="1">
      <c r="A81" s="51" t="s">
        <v>190</v>
      </c>
      <c r="B81" s="77" t="s">
        <v>162</v>
      </c>
      <c r="C81" s="100" t="s">
        <v>158</v>
      </c>
      <c r="D81" s="103" t="s">
        <v>7</v>
      </c>
      <c r="E81" s="168">
        <v>10</v>
      </c>
      <c r="F81" s="114">
        <v>41.93</v>
      </c>
      <c r="G81" s="22">
        <f t="shared" si="3"/>
        <v>419.3</v>
      </c>
      <c r="H81" s="9"/>
    </row>
    <row r="82" spans="1:9" s="8" customFormat="1" ht="30" customHeight="1" thickBot="1">
      <c r="A82" s="51" t="s">
        <v>190</v>
      </c>
      <c r="B82" s="77" t="s">
        <v>163</v>
      </c>
      <c r="C82" s="100" t="s">
        <v>197</v>
      </c>
      <c r="D82" s="103" t="s">
        <v>7</v>
      </c>
      <c r="E82" s="168">
        <v>1</v>
      </c>
      <c r="F82" s="114">
        <v>41.93</v>
      </c>
      <c r="G82" s="22">
        <f t="shared" si="3"/>
        <v>41.93</v>
      </c>
      <c r="H82" s="9"/>
    </row>
    <row r="83" spans="1:9" s="8" customFormat="1" ht="25.9" customHeight="1" thickBot="1">
      <c r="A83" s="51" t="s">
        <v>190</v>
      </c>
      <c r="B83" s="77" t="s">
        <v>188</v>
      </c>
      <c r="C83" s="100" t="s">
        <v>198</v>
      </c>
      <c r="D83" s="103" t="s">
        <v>89</v>
      </c>
      <c r="E83" s="168">
        <v>2</v>
      </c>
      <c r="F83" s="114">
        <v>410.85</v>
      </c>
      <c r="G83" s="22">
        <f t="shared" si="3"/>
        <v>821.7</v>
      </c>
      <c r="H83" s="9"/>
    </row>
    <row r="84" spans="1:9" s="8" customFormat="1" ht="27" customHeight="1" thickBot="1">
      <c r="A84" s="51" t="s">
        <v>190</v>
      </c>
      <c r="B84" s="77" t="s">
        <v>189</v>
      </c>
      <c r="C84" s="110" t="s">
        <v>199</v>
      </c>
      <c r="D84" s="111" t="s">
        <v>89</v>
      </c>
      <c r="E84" s="168">
        <v>2</v>
      </c>
      <c r="F84" s="115">
        <v>282.22000000000003</v>
      </c>
      <c r="G84" s="23">
        <f t="shared" si="3"/>
        <v>564.44000000000005</v>
      </c>
      <c r="H84" s="56" t="s">
        <v>191</v>
      </c>
      <c r="I84" s="30">
        <f>ROUND(SUM(G71:G84),2)</f>
        <v>99893.2</v>
      </c>
    </row>
    <row r="85" spans="1:9" s="8" customFormat="1" ht="31.9" customHeight="1">
      <c r="A85" s="35" t="s">
        <v>201</v>
      </c>
      <c r="B85" s="78" t="s">
        <v>76</v>
      </c>
      <c r="C85" s="109" t="s">
        <v>225</v>
      </c>
      <c r="D85" s="108" t="s">
        <v>16</v>
      </c>
      <c r="E85" s="108">
        <v>70</v>
      </c>
      <c r="F85" s="113">
        <v>116.81</v>
      </c>
      <c r="G85" s="21">
        <f t="shared" si="3"/>
        <v>8176.7</v>
      </c>
      <c r="H85" s="9"/>
    </row>
    <row r="86" spans="1:9" s="8" customFormat="1" ht="31.9" customHeight="1">
      <c r="A86" s="36" t="s">
        <v>201</v>
      </c>
      <c r="B86" s="77" t="s">
        <v>77</v>
      </c>
      <c r="C86" s="100" t="s">
        <v>226</v>
      </c>
      <c r="D86" s="103" t="s">
        <v>16</v>
      </c>
      <c r="E86" s="103">
        <v>8</v>
      </c>
      <c r="F86" s="116">
        <v>238.71</v>
      </c>
      <c r="G86" s="22">
        <f t="shared" si="3"/>
        <v>1909.68</v>
      </c>
      <c r="H86" s="9"/>
    </row>
    <row r="87" spans="1:9" s="8" customFormat="1" ht="31.9" customHeight="1">
      <c r="A87" s="36" t="s">
        <v>201</v>
      </c>
      <c r="B87" s="77" t="s">
        <v>108</v>
      </c>
      <c r="C87" s="100" t="s">
        <v>210</v>
      </c>
      <c r="D87" s="103" t="s">
        <v>16</v>
      </c>
      <c r="E87" s="103">
        <v>7</v>
      </c>
      <c r="F87" s="116">
        <v>464.27</v>
      </c>
      <c r="G87" s="22">
        <f t="shared" si="3"/>
        <v>3249.89</v>
      </c>
      <c r="H87" s="9"/>
    </row>
    <row r="88" spans="1:9" s="8" customFormat="1" ht="31.9" customHeight="1">
      <c r="A88" s="36" t="s">
        <v>201</v>
      </c>
      <c r="B88" s="77" t="s">
        <v>109</v>
      </c>
      <c r="C88" s="100" t="s">
        <v>211</v>
      </c>
      <c r="D88" s="103" t="s">
        <v>16</v>
      </c>
      <c r="E88" s="103">
        <v>112</v>
      </c>
      <c r="F88" s="116">
        <v>60.1</v>
      </c>
      <c r="G88" s="22">
        <f t="shared" si="3"/>
        <v>6731.2</v>
      </c>
      <c r="H88" s="9"/>
    </row>
    <row r="89" spans="1:9" s="8" customFormat="1" ht="31.9" customHeight="1">
      <c r="A89" s="36" t="s">
        <v>201</v>
      </c>
      <c r="B89" s="77" t="s">
        <v>110</v>
      </c>
      <c r="C89" s="100" t="s">
        <v>212</v>
      </c>
      <c r="D89" s="103" t="s">
        <v>16</v>
      </c>
      <c r="E89" s="103">
        <v>8</v>
      </c>
      <c r="F89" s="116">
        <v>184.51</v>
      </c>
      <c r="G89" s="22">
        <f t="shared" si="3"/>
        <v>1476.08</v>
      </c>
      <c r="H89" s="9"/>
    </row>
    <row r="90" spans="1:9" s="8" customFormat="1" ht="31.9" customHeight="1">
      <c r="A90" s="36" t="s">
        <v>201</v>
      </c>
      <c r="B90" s="77" t="s">
        <v>111</v>
      </c>
      <c r="C90" s="100" t="s">
        <v>213</v>
      </c>
      <c r="D90" s="103" t="s">
        <v>16</v>
      </c>
      <c r="E90" s="103">
        <v>83</v>
      </c>
      <c r="F90" s="116">
        <v>19.64</v>
      </c>
      <c r="G90" s="22">
        <f t="shared" si="3"/>
        <v>1630.12</v>
      </c>
      <c r="H90" s="9"/>
    </row>
    <row r="91" spans="1:9" s="8" customFormat="1" ht="31.9" customHeight="1">
      <c r="A91" s="36" t="s">
        <v>201</v>
      </c>
      <c r="B91" s="77" t="s">
        <v>112</v>
      </c>
      <c r="C91" s="100" t="s">
        <v>214</v>
      </c>
      <c r="D91" s="103" t="s">
        <v>16</v>
      </c>
      <c r="E91" s="103">
        <v>14</v>
      </c>
      <c r="F91" s="116">
        <v>30.24</v>
      </c>
      <c r="G91" s="22">
        <f t="shared" si="3"/>
        <v>423.36</v>
      </c>
      <c r="H91" s="9"/>
    </row>
    <row r="92" spans="1:9" s="8" customFormat="1" ht="31.9" customHeight="1">
      <c r="A92" s="36" t="s">
        <v>201</v>
      </c>
      <c r="B92" s="77" t="s">
        <v>113</v>
      </c>
      <c r="C92" s="100" t="s">
        <v>215</v>
      </c>
      <c r="D92" s="103" t="s">
        <v>16</v>
      </c>
      <c r="E92" s="103">
        <v>4</v>
      </c>
      <c r="F92" s="116">
        <v>49.89</v>
      </c>
      <c r="G92" s="22">
        <f t="shared" si="3"/>
        <v>199.56</v>
      </c>
      <c r="H92" s="9"/>
    </row>
    <row r="93" spans="1:9" s="8" customFormat="1" ht="31.9" customHeight="1">
      <c r="A93" s="36" t="s">
        <v>201</v>
      </c>
      <c r="B93" s="77" t="s">
        <v>114</v>
      </c>
      <c r="C93" s="122" t="s">
        <v>216</v>
      </c>
      <c r="D93" s="105" t="s">
        <v>8</v>
      </c>
      <c r="E93" s="103">
        <v>4604</v>
      </c>
      <c r="F93" s="116">
        <v>2.61</v>
      </c>
      <c r="G93" s="22">
        <f t="shared" si="3"/>
        <v>12016.44</v>
      </c>
      <c r="H93" s="9"/>
    </row>
    <row r="94" spans="1:9" s="8" customFormat="1" ht="31.9" customHeight="1">
      <c r="A94" s="36" t="s">
        <v>201</v>
      </c>
      <c r="B94" s="77" t="s">
        <v>115</v>
      </c>
      <c r="C94" s="122" t="s">
        <v>217</v>
      </c>
      <c r="D94" s="105" t="s">
        <v>8</v>
      </c>
      <c r="E94" s="103">
        <v>42</v>
      </c>
      <c r="F94" s="116">
        <v>5.44</v>
      </c>
      <c r="G94" s="22">
        <f t="shared" si="3"/>
        <v>228.48</v>
      </c>
      <c r="H94" s="9"/>
    </row>
    <row r="95" spans="1:9" s="8" customFormat="1" ht="31.9" customHeight="1">
      <c r="A95" s="36" t="s">
        <v>201</v>
      </c>
      <c r="B95" s="77" t="s">
        <v>202</v>
      </c>
      <c r="C95" s="122" t="s">
        <v>218</v>
      </c>
      <c r="D95" s="105" t="s">
        <v>8</v>
      </c>
      <c r="E95" s="103">
        <v>674</v>
      </c>
      <c r="F95" s="116">
        <v>1.31</v>
      </c>
      <c r="G95" s="22">
        <f t="shared" si="3"/>
        <v>882.94</v>
      </c>
      <c r="H95" s="9"/>
    </row>
    <row r="96" spans="1:9" s="8" customFormat="1" ht="31.9" customHeight="1">
      <c r="A96" s="36" t="s">
        <v>201</v>
      </c>
      <c r="B96" s="77" t="s">
        <v>203</v>
      </c>
      <c r="C96" s="122" t="s">
        <v>219</v>
      </c>
      <c r="D96" s="105" t="s">
        <v>8</v>
      </c>
      <c r="E96" s="103">
        <v>124</v>
      </c>
      <c r="F96" s="114">
        <v>1.37</v>
      </c>
      <c r="G96" s="22">
        <f t="shared" si="3"/>
        <v>169.88</v>
      </c>
      <c r="H96" s="9"/>
    </row>
    <row r="97" spans="1:9" s="8" customFormat="1" ht="31.9" customHeight="1">
      <c r="A97" s="36" t="s">
        <v>201</v>
      </c>
      <c r="B97" s="77" t="s">
        <v>204</v>
      </c>
      <c r="C97" s="122" t="s">
        <v>220</v>
      </c>
      <c r="D97" s="105" t="s">
        <v>8</v>
      </c>
      <c r="E97" s="103">
        <v>61</v>
      </c>
      <c r="F97" s="114">
        <v>2.72</v>
      </c>
      <c r="G97" s="22">
        <f t="shared" si="3"/>
        <v>165.92</v>
      </c>
      <c r="H97" s="9"/>
    </row>
    <row r="98" spans="1:9" s="8" customFormat="1" ht="31.9" customHeight="1">
      <c r="A98" s="36" t="s">
        <v>201</v>
      </c>
      <c r="B98" s="77" t="s">
        <v>205</v>
      </c>
      <c r="C98" s="122" t="s">
        <v>221</v>
      </c>
      <c r="D98" s="105" t="s">
        <v>7</v>
      </c>
      <c r="E98" s="103">
        <v>8</v>
      </c>
      <c r="F98" s="114">
        <v>25.03</v>
      </c>
      <c r="G98" s="22">
        <f t="shared" si="3"/>
        <v>200.24</v>
      </c>
      <c r="H98" s="9"/>
    </row>
    <row r="99" spans="1:9" s="8" customFormat="1" ht="31.9" customHeight="1">
      <c r="A99" s="36" t="s">
        <v>201</v>
      </c>
      <c r="B99" s="77" t="s">
        <v>206</v>
      </c>
      <c r="C99" s="122" t="s">
        <v>222</v>
      </c>
      <c r="D99" s="105" t="s">
        <v>7</v>
      </c>
      <c r="E99" s="103">
        <v>8</v>
      </c>
      <c r="F99" s="114">
        <v>25.03</v>
      </c>
      <c r="G99" s="22">
        <f t="shared" si="3"/>
        <v>200.24</v>
      </c>
      <c r="H99" s="9"/>
    </row>
    <row r="100" spans="1:9" s="8" customFormat="1" ht="31.9" customHeight="1">
      <c r="A100" s="36" t="s">
        <v>201</v>
      </c>
      <c r="B100" s="77" t="s">
        <v>207</v>
      </c>
      <c r="C100" s="122" t="s">
        <v>223</v>
      </c>
      <c r="D100" s="105" t="s">
        <v>7</v>
      </c>
      <c r="E100" s="103">
        <v>8</v>
      </c>
      <c r="F100" s="114">
        <v>25.03</v>
      </c>
      <c r="G100" s="22">
        <f t="shared" si="3"/>
        <v>200.24</v>
      </c>
      <c r="H100" s="9"/>
    </row>
    <row r="101" spans="1:9" s="8" customFormat="1" ht="31.9" customHeight="1" thickBot="1">
      <c r="A101" s="36" t="s">
        <v>201</v>
      </c>
      <c r="B101" s="77" t="s">
        <v>208</v>
      </c>
      <c r="C101" s="100" t="s">
        <v>224</v>
      </c>
      <c r="D101" s="103" t="s">
        <v>8</v>
      </c>
      <c r="E101" s="103">
        <v>1286</v>
      </c>
      <c r="F101" s="114">
        <v>63.41</v>
      </c>
      <c r="G101" s="22">
        <f t="shared" si="3"/>
        <v>81545.259999999995</v>
      </c>
      <c r="H101" s="9"/>
    </row>
    <row r="102" spans="1:9" s="8" customFormat="1" ht="31.9" customHeight="1" thickBot="1">
      <c r="A102" s="37" t="s">
        <v>201</v>
      </c>
      <c r="B102" s="81" t="s">
        <v>209</v>
      </c>
      <c r="C102" s="110" t="s">
        <v>227</v>
      </c>
      <c r="D102" s="111" t="s">
        <v>8</v>
      </c>
      <c r="E102" s="111">
        <v>104</v>
      </c>
      <c r="F102" s="115">
        <v>689.77</v>
      </c>
      <c r="G102" s="23">
        <f t="shared" si="3"/>
        <v>71736.08</v>
      </c>
      <c r="H102" s="56" t="s">
        <v>42</v>
      </c>
      <c r="I102" s="30">
        <f>ROUND(SUM(G85:G102),2)</f>
        <v>191142.31</v>
      </c>
    </row>
    <row r="103" spans="1:9" s="8" customFormat="1" ht="31.9" customHeight="1" thickBot="1">
      <c r="A103" s="207" t="s">
        <v>228</v>
      </c>
      <c r="B103" s="208"/>
      <c r="C103" s="208"/>
      <c r="D103" s="208"/>
      <c r="E103" s="208"/>
      <c r="F103" s="208"/>
      <c r="G103" s="209"/>
      <c r="H103" s="9"/>
    </row>
    <row r="104" spans="1:9" s="8" customFormat="1" ht="31.9" customHeight="1" thickBot="1">
      <c r="A104" s="51" t="s">
        <v>253</v>
      </c>
      <c r="B104" s="76" t="s">
        <v>242</v>
      </c>
      <c r="C104" s="109" t="s">
        <v>100</v>
      </c>
      <c r="D104" s="108" t="s">
        <v>44</v>
      </c>
      <c r="E104" s="108">
        <v>1.71</v>
      </c>
      <c r="F104" s="116">
        <v>518.41</v>
      </c>
      <c r="G104" s="52">
        <f t="shared" ref="G104:G129" si="4">ROUND((E104*F104),2)</f>
        <v>886.48</v>
      </c>
      <c r="H104" s="9"/>
    </row>
    <row r="105" spans="1:9" s="8" customFormat="1" ht="31.9" customHeight="1" thickBot="1">
      <c r="A105" s="37" t="s">
        <v>253</v>
      </c>
      <c r="B105" s="81" t="s">
        <v>243</v>
      </c>
      <c r="C105" s="110" t="s">
        <v>229</v>
      </c>
      <c r="D105" s="111" t="s">
        <v>8</v>
      </c>
      <c r="E105" s="111">
        <v>422</v>
      </c>
      <c r="F105" s="115">
        <v>36.909999999999997</v>
      </c>
      <c r="G105" s="23">
        <f t="shared" si="4"/>
        <v>15576.02</v>
      </c>
      <c r="H105" s="56" t="s">
        <v>70</v>
      </c>
      <c r="I105" s="30">
        <f>ROUND(SUM(G104:G105),2)</f>
        <v>16462.5</v>
      </c>
    </row>
    <row r="106" spans="1:9" s="8" customFormat="1" ht="31.9" customHeight="1" thickBot="1">
      <c r="A106" s="35" t="s">
        <v>252</v>
      </c>
      <c r="B106" s="78" t="s">
        <v>72</v>
      </c>
      <c r="C106" s="109" t="s">
        <v>139</v>
      </c>
      <c r="D106" s="108" t="s">
        <v>7</v>
      </c>
      <c r="E106" s="180">
        <v>1840</v>
      </c>
      <c r="F106" s="113">
        <v>1.03</v>
      </c>
      <c r="G106" s="21">
        <f t="shared" si="4"/>
        <v>1895.2</v>
      </c>
      <c r="H106" s="9"/>
    </row>
    <row r="107" spans="1:9" s="8" customFormat="1" ht="31.9" customHeight="1" thickBot="1">
      <c r="A107" s="51" t="s">
        <v>252</v>
      </c>
      <c r="B107" s="76" t="s">
        <v>116</v>
      </c>
      <c r="C107" s="100" t="s">
        <v>235</v>
      </c>
      <c r="D107" s="103" t="s">
        <v>7</v>
      </c>
      <c r="E107" s="181">
        <v>4292</v>
      </c>
      <c r="F107" s="116">
        <v>0.94</v>
      </c>
      <c r="G107" s="22">
        <f t="shared" si="4"/>
        <v>4034.48</v>
      </c>
      <c r="H107" s="9"/>
    </row>
    <row r="108" spans="1:9" s="8" customFormat="1" ht="31.9" customHeight="1" thickBot="1">
      <c r="A108" s="51" t="s">
        <v>252</v>
      </c>
      <c r="B108" s="76" t="s">
        <v>244</v>
      </c>
      <c r="C108" s="100" t="s">
        <v>141</v>
      </c>
      <c r="D108" s="103" t="s">
        <v>124</v>
      </c>
      <c r="E108" s="181">
        <v>675</v>
      </c>
      <c r="F108" s="116">
        <v>8.16</v>
      </c>
      <c r="G108" s="22">
        <f t="shared" si="4"/>
        <v>5508</v>
      </c>
      <c r="H108" s="9"/>
    </row>
    <row r="109" spans="1:9" s="8" customFormat="1" ht="31.9" customHeight="1" thickBot="1">
      <c r="A109" s="51" t="s">
        <v>252</v>
      </c>
      <c r="B109" s="76" t="s">
        <v>245</v>
      </c>
      <c r="C109" s="100" t="s">
        <v>142</v>
      </c>
      <c r="D109" s="103" t="s">
        <v>124</v>
      </c>
      <c r="E109" s="181">
        <v>75</v>
      </c>
      <c r="F109" s="116">
        <v>19.34</v>
      </c>
      <c r="G109" s="22">
        <f t="shared" si="4"/>
        <v>1450.5</v>
      </c>
      <c r="H109" s="9"/>
    </row>
    <row r="110" spans="1:9" s="8" customFormat="1" ht="31.9" customHeight="1" thickBot="1">
      <c r="A110" s="51" t="s">
        <v>252</v>
      </c>
      <c r="B110" s="76" t="s">
        <v>246</v>
      </c>
      <c r="C110" s="100" t="s">
        <v>379</v>
      </c>
      <c r="D110" s="103" t="s">
        <v>124</v>
      </c>
      <c r="E110" s="177">
        <v>529</v>
      </c>
      <c r="F110" s="116">
        <v>9.31</v>
      </c>
      <c r="G110" s="22">
        <f t="shared" si="4"/>
        <v>4924.99</v>
      </c>
      <c r="H110" s="9"/>
    </row>
    <row r="111" spans="1:9" s="8" customFormat="1" ht="31.9" customHeight="1" thickBot="1">
      <c r="A111" s="36" t="s">
        <v>101</v>
      </c>
      <c r="B111" s="166" t="s">
        <v>384</v>
      </c>
      <c r="C111" s="172" t="s">
        <v>382</v>
      </c>
      <c r="D111" s="173" t="s">
        <v>383</v>
      </c>
      <c r="E111" s="177">
        <v>402</v>
      </c>
      <c r="F111" s="116">
        <v>8.34</v>
      </c>
      <c r="G111" s="22">
        <f t="shared" si="4"/>
        <v>3352.68</v>
      </c>
      <c r="H111" s="9"/>
    </row>
    <row r="112" spans="1:9" s="8" customFormat="1" ht="31.9" customHeight="1" thickBot="1">
      <c r="A112" s="51" t="s">
        <v>252</v>
      </c>
      <c r="B112" s="76" t="s">
        <v>247</v>
      </c>
      <c r="C112" s="100" t="s">
        <v>236</v>
      </c>
      <c r="D112" s="174" t="s">
        <v>124</v>
      </c>
      <c r="E112" s="180">
        <v>513</v>
      </c>
      <c r="F112" s="116">
        <v>7</v>
      </c>
      <c r="G112" s="22">
        <f t="shared" si="4"/>
        <v>3591</v>
      </c>
      <c r="H112" s="9"/>
    </row>
    <row r="113" spans="1:9" s="8" customFormat="1" ht="31.9" customHeight="1" thickBot="1">
      <c r="A113" s="51" t="s">
        <v>252</v>
      </c>
      <c r="B113" s="76" t="s">
        <v>248</v>
      </c>
      <c r="C113" s="100" t="s">
        <v>145</v>
      </c>
      <c r="D113" s="103" t="s">
        <v>124</v>
      </c>
      <c r="E113" s="180">
        <v>155</v>
      </c>
      <c r="F113" s="116">
        <v>4.51</v>
      </c>
      <c r="G113" s="22">
        <f t="shared" si="4"/>
        <v>699.05</v>
      </c>
      <c r="H113" s="9"/>
    </row>
    <row r="114" spans="1:9" s="8" customFormat="1" ht="31.9" customHeight="1" thickBot="1">
      <c r="A114" s="51" t="s">
        <v>252</v>
      </c>
      <c r="B114" s="76" t="s">
        <v>249</v>
      </c>
      <c r="C114" s="100" t="s">
        <v>146</v>
      </c>
      <c r="D114" s="103" t="s">
        <v>7</v>
      </c>
      <c r="E114" s="181">
        <v>840</v>
      </c>
      <c r="F114" s="116">
        <v>0.6</v>
      </c>
      <c r="G114" s="22">
        <f t="shared" si="4"/>
        <v>504</v>
      </c>
      <c r="H114" s="9"/>
    </row>
    <row r="115" spans="1:9" s="8" customFormat="1" ht="31.9" customHeight="1" thickBot="1">
      <c r="A115" s="51" t="s">
        <v>252</v>
      </c>
      <c r="B115" s="76" t="s">
        <v>250</v>
      </c>
      <c r="C115" s="100" t="s">
        <v>147</v>
      </c>
      <c r="D115" s="103" t="s">
        <v>7</v>
      </c>
      <c r="E115" s="181">
        <v>840</v>
      </c>
      <c r="F115" s="183">
        <v>2.27</v>
      </c>
      <c r="G115" s="22">
        <f t="shared" si="4"/>
        <v>1906.8</v>
      </c>
    </row>
    <row r="116" spans="1:9" s="8" customFormat="1" ht="31.9" customHeight="1" thickBot="1">
      <c r="A116" s="51" t="s">
        <v>252</v>
      </c>
      <c r="B116" s="76" t="s">
        <v>251</v>
      </c>
      <c r="C116" s="110" t="s">
        <v>419</v>
      </c>
      <c r="D116" s="111" t="s">
        <v>7</v>
      </c>
      <c r="E116" s="181">
        <v>5130</v>
      </c>
      <c r="F116" s="184">
        <v>2.27</v>
      </c>
      <c r="G116" s="23">
        <f t="shared" si="4"/>
        <v>11645.1</v>
      </c>
      <c r="H116" s="56" t="s">
        <v>71</v>
      </c>
      <c r="I116" s="30">
        <f>ROUND(SUM(G106:G116),2)</f>
        <v>39511.800000000003</v>
      </c>
    </row>
    <row r="117" spans="1:9" s="8" customFormat="1" ht="31.9" customHeight="1">
      <c r="A117" s="35" t="s">
        <v>254</v>
      </c>
      <c r="B117" s="78" t="s">
        <v>117</v>
      </c>
      <c r="C117" s="109" t="s">
        <v>376</v>
      </c>
      <c r="D117" s="108" t="s">
        <v>7</v>
      </c>
      <c r="E117" s="108">
        <v>3827</v>
      </c>
      <c r="F117" s="116"/>
      <c r="G117" s="52">
        <f t="shared" si="4"/>
        <v>0</v>
      </c>
      <c r="H117" s="204" t="s">
        <v>64</v>
      </c>
    </row>
    <row r="118" spans="1:9" s="8" customFormat="1" ht="31.9" customHeight="1">
      <c r="A118" s="51" t="s">
        <v>254</v>
      </c>
      <c r="B118" s="76" t="s">
        <v>118</v>
      </c>
      <c r="C118" s="100" t="s">
        <v>154</v>
      </c>
      <c r="D118" s="103" t="s">
        <v>7</v>
      </c>
      <c r="E118" s="103">
        <v>4438</v>
      </c>
      <c r="F118" s="116"/>
      <c r="G118" s="22">
        <f t="shared" si="4"/>
        <v>0</v>
      </c>
      <c r="H118" s="205"/>
    </row>
    <row r="119" spans="1:9" s="8" customFormat="1" ht="31.9" customHeight="1">
      <c r="A119" s="51" t="s">
        <v>254</v>
      </c>
      <c r="B119" s="76" t="s">
        <v>119</v>
      </c>
      <c r="C119" s="100" t="s">
        <v>237</v>
      </c>
      <c r="D119" s="103" t="s">
        <v>124</v>
      </c>
      <c r="E119" s="103">
        <v>966</v>
      </c>
      <c r="F119" s="116"/>
      <c r="G119" s="22">
        <f t="shared" si="4"/>
        <v>0</v>
      </c>
      <c r="H119" s="205"/>
    </row>
    <row r="120" spans="1:9" s="8" customFormat="1" ht="31.9" customHeight="1">
      <c r="A120" s="51" t="s">
        <v>254</v>
      </c>
      <c r="B120" s="76" t="s">
        <v>120</v>
      </c>
      <c r="C120" s="100" t="s">
        <v>156</v>
      </c>
      <c r="D120" s="103" t="s">
        <v>8</v>
      </c>
      <c r="E120" s="103">
        <v>395</v>
      </c>
      <c r="F120" s="116"/>
      <c r="G120" s="22">
        <f t="shared" si="4"/>
        <v>0</v>
      </c>
      <c r="H120" s="205"/>
    </row>
    <row r="121" spans="1:9" s="8" customFormat="1" ht="31.9" customHeight="1">
      <c r="A121" s="51" t="s">
        <v>254</v>
      </c>
      <c r="B121" s="76" t="s">
        <v>125</v>
      </c>
      <c r="C121" s="100" t="s">
        <v>194</v>
      </c>
      <c r="D121" s="103" t="s">
        <v>8</v>
      </c>
      <c r="E121" s="174">
        <v>1837</v>
      </c>
      <c r="F121" s="116"/>
      <c r="G121" s="22">
        <f t="shared" si="4"/>
        <v>0</v>
      </c>
      <c r="H121" s="205"/>
    </row>
    <row r="122" spans="1:9" s="8" customFormat="1" ht="31.9" customHeight="1">
      <c r="A122" s="51" t="s">
        <v>254</v>
      </c>
      <c r="B122" s="76" t="s">
        <v>230</v>
      </c>
      <c r="C122" s="100" t="s">
        <v>372</v>
      </c>
      <c r="D122" s="103" t="s">
        <v>8</v>
      </c>
      <c r="E122" s="103">
        <v>80</v>
      </c>
      <c r="F122" s="116"/>
      <c r="G122" s="22">
        <f t="shared" si="4"/>
        <v>0</v>
      </c>
      <c r="H122" s="205"/>
    </row>
    <row r="123" spans="1:9" s="8" customFormat="1" ht="31.9" customHeight="1">
      <c r="A123" s="51" t="s">
        <v>254</v>
      </c>
      <c r="B123" s="76" t="s">
        <v>231</v>
      </c>
      <c r="C123" s="100" t="s">
        <v>158</v>
      </c>
      <c r="D123" s="103" t="s">
        <v>7</v>
      </c>
      <c r="E123" s="103">
        <v>26</v>
      </c>
      <c r="F123" s="116"/>
      <c r="G123" s="22">
        <f t="shared" si="4"/>
        <v>0</v>
      </c>
      <c r="H123" s="205"/>
    </row>
    <row r="124" spans="1:9" s="8" customFormat="1" ht="31.9" customHeight="1">
      <c r="A124" s="51" t="s">
        <v>254</v>
      </c>
      <c r="B124" s="76" t="s">
        <v>232</v>
      </c>
      <c r="C124" s="100" t="s">
        <v>197</v>
      </c>
      <c r="D124" s="103" t="s">
        <v>7</v>
      </c>
      <c r="E124" s="103">
        <v>7</v>
      </c>
      <c r="F124" s="116"/>
      <c r="G124" s="22">
        <f t="shared" si="4"/>
        <v>0</v>
      </c>
      <c r="H124" s="205"/>
    </row>
    <row r="125" spans="1:9" s="8" customFormat="1" ht="31.9" customHeight="1">
      <c r="A125" s="51" t="s">
        <v>254</v>
      </c>
      <c r="B125" s="76" t="s">
        <v>233</v>
      </c>
      <c r="C125" s="100" t="s">
        <v>159</v>
      </c>
      <c r="D125" s="103" t="s">
        <v>7</v>
      </c>
      <c r="E125" s="103">
        <v>33</v>
      </c>
      <c r="F125" s="116"/>
      <c r="G125" s="22">
        <f t="shared" si="4"/>
        <v>0</v>
      </c>
      <c r="H125" s="205"/>
    </row>
    <row r="126" spans="1:9" s="8" customFormat="1" ht="31.9" customHeight="1">
      <c r="A126" s="51" t="s">
        <v>254</v>
      </c>
      <c r="B126" s="76" t="s">
        <v>234</v>
      </c>
      <c r="C126" s="100" t="s">
        <v>238</v>
      </c>
      <c r="D126" s="103" t="s">
        <v>8</v>
      </c>
      <c r="E126" s="103">
        <v>302</v>
      </c>
      <c r="F126" s="116"/>
      <c r="G126" s="22">
        <f t="shared" si="4"/>
        <v>0</v>
      </c>
      <c r="H126" s="205"/>
    </row>
    <row r="127" spans="1:9" s="8" customFormat="1" ht="31.9" customHeight="1">
      <c r="A127" s="51" t="s">
        <v>254</v>
      </c>
      <c r="B127" s="76" t="s">
        <v>255</v>
      </c>
      <c r="C127" s="100" t="s">
        <v>153</v>
      </c>
      <c r="D127" s="103" t="s">
        <v>8</v>
      </c>
      <c r="E127" s="103">
        <v>1505</v>
      </c>
      <c r="F127" s="116"/>
      <c r="G127" s="22">
        <f t="shared" si="4"/>
        <v>0</v>
      </c>
      <c r="H127" s="205"/>
    </row>
    <row r="128" spans="1:9" s="8" customFormat="1" ht="31.9" customHeight="1">
      <c r="A128" s="51" t="s">
        <v>254</v>
      </c>
      <c r="B128" s="76" t="s">
        <v>256</v>
      </c>
      <c r="C128" s="100" t="s">
        <v>157</v>
      </c>
      <c r="D128" s="103" t="s">
        <v>7</v>
      </c>
      <c r="E128" s="105">
        <v>12</v>
      </c>
      <c r="F128" s="116"/>
      <c r="G128" s="22">
        <f t="shared" si="4"/>
        <v>0</v>
      </c>
      <c r="H128" s="205"/>
    </row>
    <row r="129" spans="1:9" s="8" customFormat="1" ht="31.9" customHeight="1">
      <c r="A129" s="51" t="s">
        <v>254</v>
      </c>
      <c r="B129" s="76" t="s">
        <v>257</v>
      </c>
      <c r="C129" s="100" t="s">
        <v>239</v>
      </c>
      <c r="D129" s="103" t="s">
        <v>7</v>
      </c>
      <c r="E129" s="103">
        <v>12</v>
      </c>
      <c r="F129" s="164"/>
      <c r="G129" s="22">
        <f t="shared" si="4"/>
        <v>0</v>
      </c>
      <c r="H129" s="205"/>
    </row>
    <row r="130" spans="1:9" s="8" customFormat="1" ht="31.9" customHeight="1" thickBot="1">
      <c r="A130" s="37" t="s">
        <v>254</v>
      </c>
      <c r="B130" s="81" t="s">
        <v>258</v>
      </c>
      <c r="C130" s="110" t="s">
        <v>240</v>
      </c>
      <c r="D130" s="111" t="s">
        <v>7</v>
      </c>
      <c r="E130" s="111">
        <v>25</v>
      </c>
      <c r="F130" s="190"/>
      <c r="G130" s="23">
        <f t="shared" ref="G130:G146" si="5">ROUND((E130*F130),2)</f>
        <v>0</v>
      </c>
      <c r="H130" s="205"/>
    </row>
    <row r="131" spans="1:9" s="8" customFormat="1" ht="31.9" customHeight="1">
      <c r="A131" s="51" t="s">
        <v>390</v>
      </c>
      <c r="B131" s="76" t="s">
        <v>121</v>
      </c>
      <c r="C131" s="198" t="s">
        <v>412</v>
      </c>
      <c r="D131" s="161" t="s">
        <v>7</v>
      </c>
      <c r="E131" s="161">
        <v>3827</v>
      </c>
      <c r="F131" s="188">
        <v>19.579999999999998</v>
      </c>
      <c r="G131" s="189">
        <f t="shared" si="5"/>
        <v>74932.66</v>
      </c>
      <c r="H131" s="205"/>
    </row>
    <row r="132" spans="1:9" s="8" customFormat="1" ht="31.9" customHeight="1">
      <c r="A132" s="51" t="s">
        <v>390</v>
      </c>
      <c r="B132" s="76" t="s">
        <v>375</v>
      </c>
      <c r="C132" s="186" t="s">
        <v>404</v>
      </c>
      <c r="D132" s="187" t="s">
        <v>7</v>
      </c>
      <c r="E132" s="187">
        <v>4438</v>
      </c>
      <c r="F132" s="188">
        <v>10.14</v>
      </c>
      <c r="G132" s="62">
        <f t="shared" si="5"/>
        <v>45001.32</v>
      </c>
      <c r="H132" s="205"/>
    </row>
    <row r="133" spans="1:9" s="8" customFormat="1" ht="31.9" customHeight="1">
      <c r="A133" s="51" t="s">
        <v>390</v>
      </c>
      <c r="B133" s="76" t="s">
        <v>391</v>
      </c>
      <c r="C133" s="186" t="s">
        <v>405</v>
      </c>
      <c r="D133" s="187" t="s">
        <v>124</v>
      </c>
      <c r="E133" s="197">
        <v>966</v>
      </c>
      <c r="F133" s="188">
        <v>30.48</v>
      </c>
      <c r="G133" s="62">
        <f t="shared" si="5"/>
        <v>29443.68</v>
      </c>
      <c r="H133" s="205"/>
    </row>
    <row r="134" spans="1:9" s="8" customFormat="1" ht="31.9" customHeight="1">
      <c r="A134" s="51" t="s">
        <v>390</v>
      </c>
      <c r="B134" s="76" t="s">
        <v>392</v>
      </c>
      <c r="C134" s="186" t="s">
        <v>406</v>
      </c>
      <c r="D134" s="187" t="s">
        <v>8</v>
      </c>
      <c r="E134" s="187">
        <v>395</v>
      </c>
      <c r="F134" s="188">
        <v>35.229999999999997</v>
      </c>
      <c r="G134" s="62">
        <f t="shared" si="5"/>
        <v>13915.85</v>
      </c>
      <c r="H134" s="205"/>
    </row>
    <row r="135" spans="1:9" s="8" customFormat="1" ht="31.9" customHeight="1">
      <c r="A135" s="51" t="s">
        <v>390</v>
      </c>
      <c r="B135" s="76" t="s">
        <v>393</v>
      </c>
      <c r="C135" s="186" t="s">
        <v>407</v>
      </c>
      <c r="D135" s="187" t="s">
        <v>8</v>
      </c>
      <c r="E135" s="197">
        <v>1837</v>
      </c>
      <c r="F135" s="188">
        <v>17.2</v>
      </c>
      <c r="G135" s="62">
        <f t="shared" si="5"/>
        <v>31596.400000000001</v>
      </c>
      <c r="H135" s="205"/>
    </row>
    <row r="136" spans="1:9" s="8" customFormat="1" ht="31.9" customHeight="1">
      <c r="A136" s="51" t="s">
        <v>390</v>
      </c>
      <c r="B136" s="76" t="s">
        <v>394</v>
      </c>
      <c r="C136" s="186" t="s">
        <v>408</v>
      </c>
      <c r="D136" s="187" t="s">
        <v>8</v>
      </c>
      <c r="E136" s="187">
        <v>80</v>
      </c>
      <c r="F136" s="188">
        <v>40.46</v>
      </c>
      <c r="G136" s="62">
        <f t="shared" si="5"/>
        <v>3236.8</v>
      </c>
      <c r="H136" s="205"/>
    </row>
    <row r="137" spans="1:9" s="8" customFormat="1" ht="31.9" customHeight="1">
      <c r="A137" s="51" t="s">
        <v>390</v>
      </c>
      <c r="B137" s="76" t="s">
        <v>395</v>
      </c>
      <c r="C137" s="186" t="s">
        <v>409</v>
      </c>
      <c r="D137" s="187" t="s">
        <v>7</v>
      </c>
      <c r="E137" s="187">
        <v>26</v>
      </c>
      <c r="F137" s="188">
        <v>41.93</v>
      </c>
      <c r="G137" s="62">
        <f t="shared" si="5"/>
        <v>1090.18</v>
      </c>
      <c r="H137" s="205"/>
    </row>
    <row r="138" spans="1:9" s="8" customFormat="1" ht="31.9" customHeight="1">
      <c r="A138" s="51" t="s">
        <v>390</v>
      </c>
      <c r="B138" s="76" t="s">
        <v>396</v>
      </c>
      <c r="C138" s="186" t="s">
        <v>197</v>
      </c>
      <c r="D138" s="187" t="s">
        <v>7</v>
      </c>
      <c r="E138" s="187">
        <v>7</v>
      </c>
      <c r="F138" s="188">
        <v>41.93</v>
      </c>
      <c r="G138" s="62">
        <f t="shared" si="5"/>
        <v>293.51</v>
      </c>
      <c r="H138" s="205"/>
    </row>
    <row r="139" spans="1:9" s="8" customFormat="1" ht="31.9" customHeight="1">
      <c r="A139" s="51" t="s">
        <v>390</v>
      </c>
      <c r="B139" s="76" t="s">
        <v>397</v>
      </c>
      <c r="C139" s="186" t="s">
        <v>410</v>
      </c>
      <c r="D139" s="187" t="s">
        <v>7</v>
      </c>
      <c r="E139" s="187">
        <v>33</v>
      </c>
      <c r="F139" s="188">
        <v>3.56</v>
      </c>
      <c r="G139" s="62">
        <f t="shared" si="5"/>
        <v>117.48</v>
      </c>
      <c r="H139" s="205"/>
    </row>
    <row r="140" spans="1:9" s="8" customFormat="1" ht="31.9" customHeight="1">
      <c r="A140" s="51" t="s">
        <v>390</v>
      </c>
      <c r="B140" s="76" t="s">
        <v>398</v>
      </c>
      <c r="C140" s="186" t="s">
        <v>238</v>
      </c>
      <c r="D140" s="187" t="s">
        <v>8</v>
      </c>
      <c r="E140" s="187">
        <v>302</v>
      </c>
      <c r="F140" s="188">
        <v>50.46</v>
      </c>
      <c r="G140" s="62">
        <f t="shared" si="5"/>
        <v>15238.92</v>
      </c>
      <c r="H140" s="205"/>
    </row>
    <row r="141" spans="1:9" s="8" customFormat="1" ht="31.9" customHeight="1">
      <c r="A141" s="51" t="s">
        <v>390</v>
      </c>
      <c r="B141" s="76" t="s">
        <v>399</v>
      </c>
      <c r="C141" s="186" t="s">
        <v>153</v>
      </c>
      <c r="D141" s="187" t="s">
        <v>8</v>
      </c>
      <c r="E141" s="187">
        <v>1505</v>
      </c>
      <c r="F141" s="188">
        <v>2.4900000000000002</v>
      </c>
      <c r="G141" s="62">
        <f t="shared" si="5"/>
        <v>3747.45</v>
      </c>
      <c r="H141" s="205"/>
    </row>
    <row r="142" spans="1:9" s="8" customFormat="1" ht="31.9" customHeight="1">
      <c r="A142" s="51" t="s">
        <v>390</v>
      </c>
      <c r="B142" s="76" t="s">
        <v>400</v>
      </c>
      <c r="C142" s="186" t="s">
        <v>157</v>
      </c>
      <c r="D142" s="187" t="s">
        <v>7</v>
      </c>
      <c r="E142" s="187">
        <v>12</v>
      </c>
      <c r="F142" s="188">
        <v>30.08</v>
      </c>
      <c r="G142" s="62">
        <f t="shared" si="5"/>
        <v>360.96</v>
      </c>
      <c r="H142" s="205"/>
    </row>
    <row r="143" spans="1:9" s="8" customFormat="1" ht="31.9" customHeight="1" thickBot="1">
      <c r="A143" s="51" t="s">
        <v>390</v>
      </c>
      <c r="B143" s="191" t="s">
        <v>401</v>
      </c>
      <c r="C143" s="100" t="s">
        <v>239</v>
      </c>
      <c r="D143" s="103" t="s">
        <v>7</v>
      </c>
      <c r="E143" s="103">
        <v>12</v>
      </c>
      <c r="F143" s="188">
        <v>4.7699999999999996</v>
      </c>
      <c r="G143" s="62">
        <f t="shared" si="5"/>
        <v>57.24</v>
      </c>
      <c r="H143" s="206"/>
    </row>
    <row r="144" spans="1:9" s="8" customFormat="1" ht="31.9" customHeight="1" thickBot="1">
      <c r="A144" s="51" t="s">
        <v>390</v>
      </c>
      <c r="B144" s="191" t="s">
        <v>402</v>
      </c>
      <c r="C144" s="195" t="s">
        <v>411</v>
      </c>
      <c r="D144" s="196" t="s">
        <v>7</v>
      </c>
      <c r="E144" s="196">
        <v>25</v>
      </c>
      <c r="F144" s="188">
        <v>2.69</v>
      </c>
      <c r="G144" s="62">
        <f t="shared" si="5"/>
        <v>67.25</v>
      </c>
      <c r="H144" s="56" t="s">
        <v>403</v>
      </c>
      <c r="I144" s="30">
        <f>ROUND(SUM(G117:G144),2)</f>
        <v>219099.7</v>
      </c>
    </row>
    <row r="145" spans="1:9" s="8" customFormat="1" ht="86.25" customHeight="1" thickBot="1">
      <c r="A145" s="63" t="s">
        <v>414</v>
      </c>
      <c r="B145" s="79" t="s">
        <v>415</v>
      </c>
      <c r="C145" s="192" t="s">
        <v>374</v>
      </c>
      <c r="D145" s="193" t="s">
        <v>6</v>
      </c>
      <c r="E145" s="194">
        <v>1</v>
      </c>
      <c r="F145" s="80">
        <v>1410.31</v>
      </c>
      <c r="G145" s="62">
        <f t="shared" si="5"/>
        <v>1410.31</v>
      </c>
    </row>
    <row r="146" spans="1:9" ht="60.75" thickBot="1">
      <c r="A146" s="63" t="s">
        <v>414</v>
      </c>
      <c r="B146" s="79" t="s">
        <v>416</v>
      </c>
      <c r="C146" s="124" t="s">
        <v>241</v>
      </c>
      <c r="D146" s="90" t="s">
        <v>6</v>
      </c>
      <c r="E146" s="64">
        <v>1</v>
      </c>
      <c r="F146" s="80">
        <v>5265.93</v>
      </c>
      <c r="G146" s="62">
        <f t="shared" si="5"/>
        <v>5265.93</v>
      </c>
      <c r="H146" s="56" t="s">
        <v>413</v>
      </c>
      <c r="I146" s="30">
        <f>ROUND(SUM(G145:G146),2)</f>
        <v>6676.24</v>
      </c>
    </row>
    <row r="147" spans="1:9" ht="43.5" thickBot="1">
      <c r="A147" s="5"/>
      <c r="B147" s="2"/>
      <c r="C147" s="5"/>
      <c r="D147" s="82"/>
      <c r="E147" s="94"/>
      <c r="F147" s="49" t="s">
        <v>43</v>
      </c>
      <c r="G147" s="50">
        <f>SUM(G5:G146)</f>
        <v>1650978.8199999989</v>
      </c>
    </row>
    <row r="148" spans="1:9">
      <c r="A148" s="33"/>
      <c r="B148" s="32"/>
      <c r="C148" s="32"/>
      <c r="D148" s="83"/>
      <c r="E148" s="95"/>
      <c r="F148" s="13"/>
      <c r="G148" s="12"/>
    </row>
    <row r="149" spans="1:9">
      <c r="A149" s="5"/>
      <c r="B149" s="2"/>
      <c r="C149" s="5"/>
      <c r="D149" s="82"/>
      <c r="E149" s="94"/>
      <c r="F149" s="13"/>
      <c r="G149" s="12"/>
    </row>
    <row r="150" spans="1:9">
      <c r="A150" s="5"/>
      <c r="B150" s="2"/>
      <c r="C150" s="5"/>
      <c r="D150" s="82"/>
      <c r="E150" s="94"/>
      <c r="F150" s="14"/>
    </row>
    <row r="151" spans="1:9">
      <c r="F151" s="15"/>
      <c r="G151" s="3"/>
    </row>
    <row r="152" spans="1:9">
      <c r="A152" s="6"/>
      <c r="B152" s="3"/>
      <c r="C152" s="6"/>
      <c r="D152" s="85"/>
      <c r="E152" s="97"/>
      <c r="F152" s="16"/>
      <c r="G152" s="4"/>
    </row>
    <row r="153" spans="1:9">
      <c r="A153" s="4"/>
      <c r="B153" s="4"/>
      <c r="C153" s="4"/>
      <c r="D153" s="86"/>
      <c r="E153" s="98"/>
    </row>
  </sheetData>
  <sheetProtection algorithmName="SHA-512" hashValue="9d2Ae0Zl2kDDFpAcKLG/6UJg+4bwEmoq1TTYQdbbTxAB2mkQ1BUNtylaLie5Gd+LBfJhFBrCJ9YvQ/CbewjNjA==" saltValue="KsrPpjFOweutn+LBwj7rgw==" spinCount="100000" sheet="1" objects="1" scenarios="1"/>
  <mergeCells count="5">
    <mergeCell ref="H117:H143"/>
    <mergeCell ref="A103:G103"/>
    <mergeCell ref="A1:G1"/>
    <mergeCell ref="A3:G3"/>
    <mergeCell ref="H35:H59"/>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topLeftCell="B1" zoomScale="80" zoomScaleNormal="80" workbookViewId="0">
      <selection activeCell="F5" sqref="F5:F28"/>
    </sheetView>
  </sheetViews>
  <sheetFormatPr defaultColWidth="9.140625" defaultRowHeight="15"/>
  <cols>
    <col min="1" max="1" width="39.7109375" style="20" customWidth="1"/>
    <col min="2" max="2" width="10.5703125" style="10" customWidth="1"/>
    <col min="3" max="3" width="72.5703125" style="11" customWidth="1"/>
    <col min="4" max="4" width="9.140625" style="10"/>
    <col min="5" max="5" width="16.28515625" style="10" customWidth="1"/>
    <col min="6" max="6" width="20.7109375" style="17" customWidth="1"/>
    <col min="7" max="7" width="14.7109375" style="10" customWidth="1"/>
    <col min="8" max="8" width="21.5703125" style="18" customWidth="1"/>
    <col min="9" max="9" width="16.140625" style="7" customWidth="1"/>
    <col min="10" max="16384" width="9.140625" style="7"/>
  </cols>
  <sheetData>
    <row r="1" spans="1:7" ht="39.950000000000003" customHeight="1">
      <c r="A1" s="210" t="s">
        <v>126</v>
      </c>
      <c r="B1" s="210"/>
      <c r="C1" s="210"/>
      <c r="D1" s="210"/>
      <c r="E1" s="210"/>
      <c r="F1" s="210"/>
      <c r="G1" s="210"/>
    </row>
    <row r="2" spans="1:7" ht="21.75" customHeight="1" thickBot="1">
      <c r="A2" s="1"/>
      <c r="B2" s="1"/>
      <c r="C2" s="1"/>
      <c r="D2" s="1"/>
      <c r="E2" s="19"/>
      <c r="F2" s="1"/>
      <c r="G2" s="1"/>
    </row>
    <row r="3" spans="1:7" ht="21.75" customHeight="1">
      <c r="A3" s="211" t="s">
        <v>364</v>
      </c>
      <c r="B3" s="212"/>
      <c r="C3" s="212"/>
      <c r="D3" s="212"/>
      <c r="E3" s="212"/>
      <c r="F3" s="212"/>
      <c r="G3" s="213"/>
    </row>
    <row r="4" spans="1:7" ht="54.6" customHeight="1" thickBot="1">
      <c r="A4" s="57" t="s">
        <v>38</v>
      </c>
      <c r="B4" s="58" t="s">
        <v>0</v>
      </c>
      <c r="C4" s="25" t="s">
        <v>1</v>
      </c>
      <c r="D4" s="25" t="s">
        <v>2</v>
      </c>
      <c r="E4" s="133" t="s">
        <v>3</v>
      </c>
      <c r="F4" s="59" t="s">
        <v>4</v>
      </c>
      <c r="G4" s="60" t="s">
        <v>5</v>
      </c>
    </row>
    <row r="5" spans="1:7" ht="33" customHeight="1">
      <c r="A5" s="35" t="s">
        <v>259</v>
      </c>
      <c r="B5" s="61" t="s">
        <v>10</v>
      </c>
      <c r="C5" s="130" t="s">
        <v>260</v>
      </c>
      <c r="D5" s="131" t="s">
        <v>124</v>
      </c>
      <c r="E5" s="132">
        <v>285</v>
      </c>
      <c r="F5" s="68">
        <v>11.38</v>
      </c>
      <c r="G5" s="22">
        <f>ROUND((E5*F5),2)</f>
        <v>3243.3</v>
      </c>
    </row>
    <row r="6" spans="1:7" ht="33" customHeight="1">
      <c r="A6" s="36" t="s">
        <v>259</v>
      </c>
      <c r="B6" s="48" t="s">
        <v>11</v>
      </c>
      <c r="C6" s="126" t="s">
        <v>261</v>
      </c>
      <c r="D6" s="127" t="s">
        <v>124</v>
      </c>
      <c r="E6" s="128">
        <v>961</v>
      </c>
      <c r="F6" s="54">
        <v>4.55</v>
      </c>
      <c r="G6" s="22">
        <f>ROUND((E6*F6),2)</f>
        <v>4372.55</v>
      </c>
    </row>
    <row r="7" spans="1:7" ht="33" customHeight="1">
      <c r="A7" s="36" t="s">
        <v>259</v>
      </c>
      <c r="B7" s="48" t="s">
        <v>57</v>
      </c>
      <c r="C7" s="126" t="s">
        <v>262</v>
      </c>
      <c r="D7" s="127" t="s">
        <v>124</v>
      </c>
      <c r="E7" s="127">
        <v>81</v>
      </c>
      <c r="F7" s="54">
        <v>39.82</v>
      </c>
      <c r="G7" s="22">
        <f t="shared" ref="G7:G21" si="0">ROUND((E7*F7),2)</f>
        <v>3225.42</v>
      </c>
    </row>
    <row r="8" spans="1:7" ht="33" customHeight="1">
      <c r="A8" s="36" t="s">
        <v>259</v>
      </c>
      <c r="B8" s="48" t="s">
        <v>12</v>
      </c>
      <c r="C8" s="126" t="s">
        <v>263</v>
      </c>
      <c r="D8" s="128" t="s">
        <v>7</v>
      </c>
      <c r="E8" s="127">
        <v>1818</v>
      </c>
      <c r="F8" s="54">
        <v>4.55</v>
      </c>
      <c r="G8" s="22">
        <f t="shared" si="0"/>
        <v>8271.9</v>
      </c>
    </row>
    <row r="9" spans="1:7" ht="33" customHeight="1">
      <c r="A9" s="36" t="s">
        <v>259</v>
      </c>
      <c r="B9" s="48" t="s">
        <v>13</v>
      </c>
      <c r="C9" s="126" t="s">
        <v>264</v>
      </c>
      <c r="D9" s="127" t="s">
        <v>124</v>
      </c>
      <c r="E9" s="128">
        <v>81</v>
      </c>
      <c r="F9" s="54">
        <v>6.83</v>
      </c>
      <c r="G9" s="22">
        <f t="shared" si="0"/>
        <v>553.23</v>
      </c>
    </row>
    <row r="10" spans="1:7" ht="33" customHeight="1">
      <c r="A10" s="36" t="s">
        <v>259</v>
      </c>
      <c r="B10" s="48" t="s">
        <v>14</v>
      </c>
      <c r="C10" s="126" t="s">
        <v>265</v>
      </c>
      <c r="D10" s="127" t="s">
        <v>124</v>
      </c>
      <c r="E10" s="127">
        <v>42</v>
      </c>
      <c r="F10" s="54">
        <v>54.61</v>
      </c>
      <c r="G10" s="22">
        <f t="shared" si="0"/>
        <v>2293.62</v>
      </c>
    </row>
    <row r="11" spans="1:7" ht="33" customHeight="1">
      <c r="A11" s="36" t="s">
        <v>259</v>
      </c>
      <c r="B11" s="48" t="s">
        <v>58</v>
      </c>
      <c r="C11" s="126" t="s">
        <v>266</v>
      </c>
      <c r="D11" s="127" t="s">
        <v>8</v>
      </c>
      <c r="E11" s="127">
        <v>327.99</v>
      </c>
      <c r="F11" s="54">
        <v>77.36</v>
      </c>
      <c r="G11" s="22">
        <f t="shared" si="0"/>
        <v>25373.31</v>
      </c>
    </row>
    <row r="12" spans="1:7" ht="33" customHeight="1">
      <c r="A12" s="36" t="s">
        <v>259</v>
      </c>
      <c r="B12" s="48" t="s">
        <v>15</v>
      </c>
      <c r="C12" s="126" t="s">
        <v>267</v>
      </c>
      <c r="D12" s="127" t="s">
        <v>8</v>
      </c>
      <c r="E12" s="127">
        <v>157.55000000000001</v>
      </c>
      <c r="F12" s="54">
        <v>42.09</v>
      </c>
      <c r="G12" s="22">
        <f t="shared" si="0"/>
        <v>6631.28</v>
      </c>
    </row>
    <row r="13" spans="1:7" ht="33" customHeight="1">
      <c r="A13" s="36" t="s">
        <v>259</v>
      </c>
      <c r="B13" s="48" t="s">
        <v>63</v>
      </c>
      <c r="C13" s="126" t="s">
        <v>268</v>
      </c>
      <c r="D13" s="129" t="s">
        <v>6</v>
      </c>
      <c r="E13" s="127">
        <v>5</v>
      </c>
      <c r="F13" s="54">
        <v>973.83</v>
      </c>
      <c r="G13" s="22">
        <f t="shared" si="0"/>
        <v>4869.1499999999996</v>
      </c>
    </row>
    <row r="14" spans="1:7" ht="33" customHeight="1">
      <c r="A14" s="36" t="s">
        <v>259</v>
      </c>
      <c r="B14" s="48" t="s">
        <v>78</v>
      </c>
      <c r="C14" s="126" t="s">
        <v>281</v>
      </c>
      <c r="D14" s="129" t="s">
        <v>6</v>
      </c>
      <c r="E14" s="127">
        <v>1</v>
      </c>
      <c r="F14" s="54">
        <v>2483.48</v>
      </c>
      <c r="G14" s="22">
        <f t="shared" si="0"/>
        <v>2483.48</v>
      </c>
    </row>
    <row r="15" spans="1:7" ht="33" customHeight="1">
      <c r="A15" s="36" t="s">
        <v>259</v>
      </c>
      <c r="B15" s="48" t="s">
        <v>79</v>
      </c>
      <c r="C15" s="126" t="s">
        <v>282</v>
      </c>
      <c r="D15" s="129" t="s">
        <v>6</v>
      </c>
      <c r="E15" s="127">
        <v>1</v>
      </c>
      <c r="F15" s="54">
        <v>2424.35</v>
      </c>
      <c r="G15" s="22">
        <f t="shared" si="0"/>
        <v>2424.35</v>
      </c>
    </row>
    <row r="16" spans="1:7" ht="33" customHeight="1">
      <c r="A16" s="36" t="s">
        <v>259</v>
      </c>
      <c r="B16" s="48" t="s">
        <v>80</v>
      </c>
      <c r="C16" s="126" t="s">
        <v>283</v>
      </c>
      <c r="D16" s="129" t="s">
        <v>6</v>
      </c>
      <c r="E16" s="182">
        <v>5</v>
      </c>
      <c r="F16" s="54">
        <v>1576.79</v>
      </c>
      <c r="G16" s="22">
        <f t="shared" si="0"/>
        <v>7883.95</v>
      </c>
    </row>
    <row r="17" spans="1:9" ht="33" customHeight="1">
      <c r="A17" s="36" t="s">
        <v>259</v>
      </c>
      <c r="B17" s="48" t="s">
        <v>81</v>
      </c>
      <c r="C17" s="126" t="s">
        <v>284</v>
      </c>
      <c r="D17" s="129" t="s">
        <v>6</v>
      </c>
      <c r="E17" s="182">
        <v>4</v>
      </c>
      <c r="F17" s="54">
        <v>1510.81</v>
      </c>
      <c r="G17" s="22">
        <f t="shared" si="0"/>
        <v>6043.24</v>
      </c>
    </row>
    <row r="18" spans="1:9" ht="51.75" customHeight="1">
      <c r="A18" s="36" t="s">
        <v>259</v>
      </c>
      <c r="B18" s="48" t="s">
        <v>82</v>
      </c>
      <c r="C18" s="126" t="s">
        <v>285</v>
      </c>
      <c r="D18" s="129" t="s">
        <v>6</v>
      </c>
      <c r="E18" s="128">
        <v>8</v>
      </c>
      <c r="F18" s="54">
        <v>671.22</v>
      </c>
      <c r="G18" s="22">
        <f t="shared" si="0"/>
        <v>5369.76</v>
      </c>
    </row>
    <row r="19" spans="1:9" ht="33" customHeight="1">
      <c r="A19" s="36" t="s">
        <v>259</v>
      </c>
      <c r="B19" s="48" t="s">
        <v>83</v>
      </c>
      <c r="C19" s="126" t="s">
        <v>269</v>
      </c>
      <c r="D19" s="129" t="s">
        <v>8</v>
      </c>
      <c r="E19" s="128">
        <v>2</v>
      </c>
      <c r="F19" s="54">
        <v>102.39</v>
      </c>
      <c r="G19" s="22">
        <f t="shared" si="0"/>
        <v>204.78</v>
      </c>
    </row>
    <row r="20" spans="1:9" ht="33" customHeight="1">
      <c r="A20" s="36" t="s">
        <v>259</v>
      </c>
      <c r="B20" s="48" t="s">
        <v>90</v>
      </c>
      <c r="C20" s="126" t="s">
        <v>270</v>
      </c>
      <c r="D20" s="129" t="s">
        <v>89</v>
      </c>
      <c r="E20" s="128">
        <v>2</v>
      </c>
      <c r="F20" s="54">
        <v>31.85</v>
      </c>
      <c r="G20" s="22">
        <f t="shared" si="0"/>
        <v>63.7</v>
      </c>
    </row>
    <row r="21" spans="1:9" ht="33" customHeight="1">
      <c r="A21" s="36" t="s">
        <v>259</v>
      </c>
      <c r="B21" s="48" t="s">
        <v>91</v>
      </c>
      <c r="C21" s="126" t="s">
        <v>271</v>
      </c>
      <c r="D21" s="129" t="s">
        <v>89</v>
      </c>
      <c r="E21" s="128">
        <v>1</v>
      </c>
      <c r="F21" s="54">
        <v>55.75</v>
      </c>
      <c r="G21" s="22">
        <f t="shared" si="0"/>
        <v>55.75</v>
      </c>
    </row>
    <row r="22" spans="1:9" ht="40.15" customHeight="1">
      <c r="A22" s="36" t="s">
        <v>259</v>
      </c>
      <c r="B22" s="48" t="s">
        <v>92</v>
      </c>
      <c r="C22" s="126" t="s">
        <v>272</v>
      </c>
      <c r="D22" s="127" t="s">
        <v>273</v>
      </c>
      <c r="E22" s="128">
        <v>1</v>
      </c>
      <c r="F22" s="54">
        <v>796.36</v>
      </c>
      <c r="G22" s="22">
        <f t="shared" ref="G22:G28" si="1">ROUND((E22*F22),2)</f>
        <v>796.36</v>
      </c>
    </row>
    <row r="23" spans="1:9" ht="44.45" customHeight="1">
      <c r="A23" s="36" t="s">
        <v>259</v>
      </c>
      <c r="B23" s="48" t="s">
        <v>93</v>
      </c>
      <c r="C23" s="126" t="s">
        <v>274</v>
      </c>
      <c r="D23" s="127" t="s">
        <v>8</v>
      </c>
      <c r="E23" s="128">
        <v>485.55</v>
      </c>
      <c r="F23" s="54">
        <v>7.96</v>
      </c>
      <c r="G23" s="22">
        <f t="shared" si="1"/>
        <v>3864.98</v>
      </c>
    </row>
    <row r="24" spans="1:9" ht="30.6" customHeight="1">
      <c r="A24" s="36" t="s">
        <v>259</v>
      </c>
      <c r="B24" s="48" t="s">
        <v>94</v>
      </c>
      <c r="C24" s="126" t="s">
        <v>275</v>
      </c>
      <c r="D24" s="127" t="s">
        <v>16</v>
      </c>
      <c r="E24" s="128">
        <v>19</v>
      </c>
      <c r="F24" s="54">
        <v>75.09</v>
      </c>
      <c r="G24" s="22">
        <f t="shared" si="1"/>
        <v>1426.71</v>
      </c>
    </row>
    <row r="25" spans="1:9" ht="26.45" customHeight="1">
      <c r="A25" s="36" t="s">
        <v>259</v>
      </c>
      <c r="B25" s="48" t="s">
        <v>95</v>
      </c>
      <c r="C25" s="126" t="s">
        <v>276</v>
      </c>
      <c r="D25" s="127" t="s">
        <v>6</v>
      </c>
      <c r="E25" s="128">
        <v>1</v>
      </c>
      <c r="F25" s="54">
        <v>477.82</v>
      </c>
      <c r="G25" s="22">
        <f t="shared" si="1"/>
        <v>477.82</v>
      </c>
    </row>
    <row r="26" spans="1:9" ht="28.9" customHeight="1">
      <c r="A26" s="36" t="s">
        <v>259</v>
      </c>
      <c r="B26" s="48" t="s">
        <v>97</v>
      </c>
      <c r="C26" s="126" t="s">
        <v>277</v>
      </c>
      <c r="D26" s="127" t="s">
        <v>124</v>
      </c>
      <c r="E26" s="127">
        <v>243</v>
      </c>
      <c r="F26" s="54">
        <v>36.409999999999997</v>
      </c>
      <c r="G26" s="22">
        <f t="shared" si="1"/>
        <v>8847.6299999999992</v>
      </c>
    </row>
    <row r="27" spans="1:9" ht="31.5" customHeight="1" thickBot="1">
      <c r="A27" s="36" t="s">
        <v>259</v>
      </c>
      <c r="B27" s="48" t="s">
        <v>98</v>
      </c>
      <c r="C27" s="126" t="s">
        <v>278</v>
      </c>
      <c r="D27" s="127" t="s">
        <v>124</v>
      </c>
      <c r="E27" s="127">
        <v>961</v>
      </c>
      <c r="F27" s="54">
        <v>6.26</v>
      </c>
      <c r="G27" s="22">
        <f t="shared" si="1"/>
        <v>6015.86</v>
      </c>
    </row>
    <row r="28" spans="1:9" ht="31.5" customHeight="1" thickBot="1">
      <c r="A28" s="37" t="s">
        <v>259</v>
      </c>
      <c r="B28" s="53" t="s">
        <v>280</v>
      </c>
      <c r="C28" s="134" t="s">
        <v>279</v>
      </c>
      <c r="D28" s="135" t="s">
        <v>124</v>
      </c>
      <c r="E28" s="135">
        <v>1267</v>
      </c>
      <c r="F28" s="125">
        <v>6.83</v>
      </c>
      <c r="G28" s="23">
        <f t="shared" si="1"/>
        <v>8653.61</v>
      </c>
      <c r="H28" s="56" t="s">
        <v>39</v>
      </c>
      <c r="I28" s="30">
        <f>ROUND(SUM(G5:G28),2)</f>
        <v>113445.74</v>
      </c>
    </row>
    <row r="29" spans="1:9" ht="44.25" customHeight="1" thickBot="1">
      <c r="A29" s="5"/>
      <c r="B29" s="2"/>
      <c r="C29" s="5"/>
      <c r="D29" s="2"/>
      <c r="E29" s="2"/>
      <c r="F29" s="49" t="s">
        <v>59</v>
      </c>
      <c r="G29" s="50">
        <f>SUM(G5:G28)</f>
        <v>113445.74000000002</v>
      </c>
      <c r="H29" s="28"/>
      <c r="I29" s="31"/>
    </row>
    <row r="30" spans="1:9" ht="20.25" customHeight="1">
      <c r="A30" s="33"/>
      <c r="B30" s="32"/>
      <c r="C30" s="32"/>
      <c r="D30" s="32"/>
      <c r="E30" s="34"/>
      <c r="F30" s="32"/>
      <c r="G30" s="12"/>
    </row>
    <row r="31" spans="1:9">
      <c r="A31" s="5"/>
      <c r="B31" s="2"/>
      <c r="C31" s="5"/>
      <c r="D31" s="2"/>
      <c r="E31" s="2"/>
      <c r="F31" s="13"/>
      <c r="G31" s="12"/>
    </row>
    <row r="32" spans="1:9">
      <c r="A32" s="5"/>
      <c r="B32" s="2"/>
      <c r="C32" s="5"/>
      <c r="D32" s="2"/>
      <c r="E32" s="2"/>
      <c r="F32" s="13"/>
      <c r="G32" s="12"/>
    </row>
    <row r="33" spans="1:7">
      <c r="F33" s="14"/>
    </row>
    <row r="34" spans="1:7">
      <c r="A34" s="6"/>
      <c r="B34" s="3"/>
      <c r="C34" s="6"/>
      <c r="D34" s="3"/>
      <c r="E34" s="3"/>
      <c r="F34" s="15"/>
      <c r="G34" s="3"/>
    </row>
    <row r="35" spans="1:7" ht="26.25" customHeight="1">
      <c r="A35" s="4"/>
      <c r="B35" s="4"/>
      <c r="C35" s="4"/>
      <c r="D35" s="4"/>
      <c r="E35" s="4"/>
      <c r="F35" s="16"/>
      <c r="G35" s="4"/>
    </row>
  </sheetData>
  <sheetProtection algorithmName="SHA-512" hashValue="FSj4CZs/Fns7baJbvusWQA3NPee/AW2ISYnlmOUyDh1xgcbmfwvM59Fq5/xtVTjKElDAiRhSp2O0E8P7GqOcTA==" saltValue="4dfccUr2dPVZXTrhw1Pd/A=="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D1F4A-AE1A-4930-87AB-1E5BCC404A6F}">
  <dimension ref="A1:I19"/>
  <sheetViews>
    <sheetView topLeftCell="B1" zoomScale="80" zoomScaleNormal="80" workbookViewId="0">
      <selection activeCell="F5" sqref="F5:F12"/>
    </sheetView>
  </sheetViews>
  <sheetFormatPr defaultColWidth="9.140625" defaultRowHeight="15"/>
  <cols>
    <col min="1" max="1" width="39.7109375" style="20" customWidth="1"/>
    <col min="2" max="2" width="10.5703125" style="10" customWidth="1"/>
    <col min="3" max="3" width="72.5703125" style="11" customWidth="1"/>
    <col min="4" max="4" width="9.140625" style="10"/>
    <col min="5" max="5" width="16.28515625" style="10" customWidth="1"/>
    <col min="6" max="6" width="20.7109375" style="17" customWidth="1"/>
    <col min="7" max="7" width="14.7109375" style="10" customWidth="1"/>
    <col min="8" max="8" width="21.5703125" style="18" customWidth="1"/>
    <col min="9" max="9" width="16.140625" style="7" customWidth="1"/>
    <col min="10" max="16384" width="9.140625" style="7"/>
  </cols>
  <sheetData>
    <row r="1" spans="1:9" ht="39.950000000000003" customHeight="1">
      <c r="A1" s="210" t="s">
        <v>126</v>
      </c>
      <c r="B1" s="210"/>
      <c r="C1" s="210"/>
      <c r="D1" s="210"/>
      <c r="E1" s="210"/>
      <c r="F1" s="210"/>
      <c r="G1" s="210"/>
    </row>
    <row r="2" spans="1:9" ht="21.75" customHeight="1" thickBot="1">
      <c r="A2" s="1"/>
      <c r="B2" s="1"/>
      <c r="C2" s="1"/>
      <c r="D2" s="1"/>
      <c r="E2" s="19"/>
      <c r="F2" s="1"/>
      <c r="G2" s="1"/>
    </row>
    <row r="3" spans="1:9" ht="21.75" customHeight="1">
      <c r="A3" s="211" t="s">
        <v>294</v>
      </c>
      <c r="B3" s="212"/>
      <c r="C3" s="212"/>
      <c r="D3" s="212"/>
      <c r="E3" s="212"/>
      <c r="F3" s="212"/>
      <c r="G3" s="213"/>
    </row>
    <row r="4" spans="1:9" ht="54.6" customHeight="1" thickBot="1">
      <c r="A4" s="57" t="s">
        <v>38</v>
      </c>
      <c r="B4" s="58" t="s">
        <v>0</v>
      </c>
      <c r="C4" s="25" t="s">
        <v>1</v>
      </c>
      <c r="D4" s="25" t="s">
        <v>2</v>
      </c>
      <c r="E4" s="133" t="s">
        <v>3</v>
      </c>
      <c r="F4" s="59" t="s">
        <v>4</v>
      </c>
      <c r="G4" s="60" t="s">
        <v>5</v>
      </c>
    </row>
    <row r="5" spans="1:9" ht="85.5" customHeight="1">
      <c r="A5" s="35" t="s">
        <v>286</v>
      </c>
      <c r="B5" s="61" t="s">
        <v>10</v>
      </c>
      <c r="C5" s="137" t="s">
        <v>288</v>
      </c>
      <c r="D5" s="138" t="s">
        <v>8</v>
      </c>
      <c r="E5" s="138">
        <v>15</v>
      </c>
      <c r="F5" s="68">
        <v>55.44</v>
      </c>
      <c r="G5" s="22">
        <f>ROUND((E5*F5),2)</f>
        <v>831.6</v>
      </c>
    </row>
    <row r="6" spans="1:9" ht="33" customHeight="1">
      <c r="A6" s="36" t="s">
        <v>286</v>
      </c>
      <c r="B6" s="48" t="s">
        <v>11</v>
      </c>
      <c r="C6" s="136" t="s">
        <v>289</v>
      </c>
      <c r="D6" s="129" t="s">
        <v>6</v>
      </c>
      <c r="E6" s="129">
        <v>2</v>
      </c>
      <c r="F6" s="54">
        <v>708.97</v>
      </c>
      <c r="G6" s="22">
        <f>ROUND((E6*F6),2)</f>
        <v>1417.94</v>
      </c>
    </row>
    <row r="7" spans="1:9" ht="33" customHeight="1">
      <c r="A7" s="36" t="s">
        <v>286</v>
      </c>
      <c r="B7" s="48" t="s">
        <v>57</v>
      </c>
      <c r="C7" s="136" t="s">
        <v>290</v>
      </c>
      <c r="D7" s="129" t="s">
        <v>8</v>
      </c>
      <c r="E7" s="129">
        <v>4</v>
      </c>
      <c r="F7" s="54">
        <v>98.72</v>
      </c>
      <c r="G7" s="22">
        <f t="shared" ref="G7:G12" si="0">ROUND((E7*F7),2)</f>
        <v>394.88</v>
      </c>
    </row>
    <row r="8" spans="1:9" ht="33" customHeight="1">
      <c r="A8" s="36" t="s">
        <v>286</v>
      </c>
      <c r="B8" s="48" t="s">
        <v>12</v>
      </c>
      <c r="C8" s="136" t="s">
        <v>291</v>
      </c>
      <c r="D8" s="129" t="s">
        <v>124</v>
      </c>
      <c r="E8" s="129">
        <v>4</v>
      </c>
      <c r="F8" s="54">
        <v>30.77</v>
      </c>
      <c r="G8" s="22">
        <f t="shared" si="0"/>
        <v>123.08</v>
      </c>
    </row>
    <row r="9" spans="1:9" ht="33" customHeight="1">
      <c r="A9" s="36" t="s">
        <v>286</v>
      </c>
      <c r="B9" s="48" t="s">
        <v>13</v>
      </c>
      <c r="C9" s="136" t="s">
        <v>292</v>
      </c>
      <c r="D9" s="129" t="s">
        <v>124</v>
      </c>
      <c r="E9" s="129">
        <v>2</v>
      </c>
      <c r="F9" s="54">
        <v>44.84</v>
      </c>
      <c r="G9" s="22">
        <f t="shared" si="0"/>
        <v>89.68</v>
      </c>
    </row>
    <row r="10" spans="1:9" ht="33" customHeight="1">
      <c r="A10" s="36" t="s">
        <v>286</v>
      </c>
      <c r="B10" s="48" t="s">
        <v>14</v>
      </c>
      <c r="C10" s="136" t="s">
        <v>278</v>
      </c>
      <c r="D10" s="129" t="s">
        <v>124</v>
      </c>
      <c r="E10" s="129">
        <v>22</v>
      </c>
      <c r="F10" s="54">
        <v>4.82</v>
      </c>
      <c r="G10" s="22">
        <f t="shared" si="0"/>
        <v>106.04</v>
      </c>
    </row>
    <row r="11" spans="1:9" ht="33" customHeight="1" thickBot="1">
      <c r="A11" s="36" t="s">
        <v>286</v>
      </c>
      <c r="B11" s="48" t="s">
        <v>58</v>
      </c>
      <c r="C11" s="136" t="s">
        <v>279</v>
      </c>
      <c r="D11" s="129" t="s">
        <v>124</v>
      </c>
      <c r="E11" s="129">
        <v>22</v>
      </c>
      <c r="F11" s="54">
        <v>2.54</v>
      </c>
      <c r="G11" s="22">
        <f t="shared" si="0"/>
        <v>55.88</v>
      </c>
    </row>
    <row r="12" spans="1:9" ht="31.5" customHeight="1" thickBot="1">
      <c r="A12" s="37" t="s">
        <v>286</v>
      </c>
      <c r="B12" s="53" t="s">
        <v>15</v>
      </c>
      <c r="C12" s="139" t="s">
        <v>293</v>
      </c>
      <c r="D12" s="140" t="s">
        <v>124</v>
      </c>
      <c r="E12" s="140">
        <v>10</v>
      </c>
      <c r="F12" s="125">
        <v>11.28</v>
      </c>
      <c r="G12" s="23">
        <f t="shared" si="0"/>
        <v>112.8</v>
      </c>
      <c r="H12" s="56" t="s">
        <v>39</v>
      </c>
      <c r="I12" s="30">
        <f>ROUND(SUM(G5:G12),2)</f>
        <v>3131.9</v>
      </c>
    </row>
    <row r="13" spans="1:9" ht="44.25" customHeight="1" thickBot="1">
      <c r="A13" s="5"/>
      <c r="B13" s="2"/>
      <c r="C13" s="5"/>
      <c r="D13" s="2"/>
      <c r="E13" s="2"/>
      <c r="F13" s="49" t="s">
        <v>287</v>
      </c>
      <c r="G13" s="50">
        <f>SUM(G5:G12)</f>
        <v>3131.9</v>
      </c>
      <c r="H13" s="28"/>
      <c r="I13" s="31"/>
    </row>
    <row r="14" spans="1:9" ht="20.25" customHeight="1">
      <c r="A14" s="33"/>
      <c r="B14" s="32"/>
      <c r="C14" s="32"/>
      <c r="D14" s="32"/>
      <c r="E14" s="34"/>
      <c r="F14" s="32"/>
      <c r="G14" s="12"/>
    </row>
    <row r="15" spans="1:9">
      <c r="A15" s="5"/>
      <c r="B15" s="2"/>
      <c r="C15" s="5"/>
      <c r="D15" s="2"/>
      <c r="E15" s="2"/>
      <c r="F15" s="13"/>
      <c r="G15" s="12"/>
    </row>
    <row r="16" spans="1:9">
      <c r="A16" s="5"/>
      <c r="B16" s="2"/>
      <c r="C16" s="5"/>
      <c r="D16" s="2"/>
      <c r="E16" s="2"/>
      <c r="F16" s="13"/>
      <c r="G16" s="12"/>
    </row>
    <row r="17" spans="1:7">
      <c r="F17" s="14"/>
    </row>
    <row r="18" spans="1:7">
      <c r="A18" s="6"/>
      <c r="B18" s="3"/>
      <c r="C18" s="6"/>
      <c r="D18" s="3"/>
      <c r="E18" s="3"/>
      <c r="F18" s="15"/>
      <c r="G18" s="3"/>
    </row>
    <row r="19" spans="1:7" ht="26.25" customHeight="1">
      <c r="A19" s="4"/>
      <c r="B19" s="4"/>
      <c r="C19" s="4"/>
      <c r="D19" s="4"/>
      <c r="E19" s="4"/>
      <c r="F19" s="16"/>
      <c r="G19" s="4"/>
    </row>
  </sheetData>
  <sheetProtection algorithmName="SHA-512" hashValue="9rs7tySusvFJyn67O5FbqsvyNOiJGIrM/OZ4xCUkWpMfjMv+8fTX6Sd6QkwV3FJ5CwtKk4PsUa7BLOCPYfffhQ==" saltValue="VeAP5r+aNdArx0yqNQk47w=="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68D6D-30E0-48BD-8577-BB54AA7FEA82}">
  <dimension ref="A1:I57"/>
  <sheetViews>
    <sheetView topLeftCell="B49" zoomScale="80" zoomScaleNormal="80" workbookViewId="0">
      <selection activeCell="E12" sqref="E12"/>
    </sheetView>
  </sheetViews>
  <sheetFormatPr defaultColWidth="9.140625" defaultRowHeight="15"/>
  <cols>
    <col min="1" max="1" width="39.7109375" style="20" customWidth="1"/>
    <col min="2" max="2" width="10.5703125" style="10" customWidth="1"/>
    <col min="3" max="3" width="71.7109375" style="11" customWidth="1"/>
    <col min="4" max="4" width="9.140625" style="84"/>
    <col min="5" max="5" width="16.28515625" style="96" customWidth="1"/>
    <col min="6" max="6" width="20.7109375" style="17" customWidth="1"/>
    <col min="7" max="7" width="14.7109375" style="10" customWidth="1"/>
    <col min="8" max="8" width="21.5703125" style="18" customWidth="1"/>
    <col min="9" max="9" width="16.140625" style="7" customWidth="1"/>
    <col min="10" max="16384" width="9.140625" style="7"/>
  </cols>
  <sheetData>
    <row r="1" spans="1:9" ht="39.950000000000003" customHeight="1">
      <c r="A1" s="210" t="s">
        <v>126</v>
      </c>
      <c r="B1" s="210"/>
      <c r="C1" s="210"/>
      <c r="D1" s="210"/>
      <c r="E1" s="210"/>
      <c r="F1" s="210"/>
      <c r="G1" s="210"/>
    </row>
    <row r="2" spans="1:9" ht="21.75" customHeight="1" thickBot="1">
      <c r="A2" s="1"/>
      <c r="B2" s="1"/>
      <c r="C2" s="1"/>
      <c r="D2" s="65"/>
      <c r="E2" s="91"/>
      <c r="F2" s="1"/>
      <c r="G2" s="1"/>
    </row>
    <row r="3" spans="1:9" ht="21.75" customHeight="1">
      <c r="A3" s="211" t="s">
        <v>295</v>
      </c>
      <c r="B3" s="212"/>
      <c r="C3" s="212"/>
      <c r="D3" s="212"/>
      <c r="E3" s="212"/>
      <c r="F3" s="212"/>
      <c r="G3" s="213"/>
    </row>
    <row r="4" spans="1:9" ht="55.9" customHeight="1" thickBot="1">
      <c r="A4" s="24" t="s">
        <v>38</v>
      </c>
      <c r="B4" s="38" t="s">
        <v>0</v>
      </c>
      <c r="C4" s="25" t="s">
        <v>1</v>
      </c>
      <c r="D4" s="66" t="s">
        <v>2</v>
      </c>
      <c r="E4" s="92" t="s">
        <v>3</v>
      </c>
      <c r="F4" s="26" t="s">
        <v>4</v>
      </c>
      <c r="G4" s="27" t="s">
        <v>5</v>
      </c>
    </row>
    <row r="5" spans="1:9" ht="29.25" customHeight="1">
      <c r="A5" s="35" t="s">
        <v>296</v>
      </c>
      <c r="B5" s="142" t="s">
        <v>10</v>
      </c>
      <c r="C5" s="144" t="s">
        <v>298</v>
      </c>
      <c r="D5" s="145" t="s">
        <v>8</v>
      </c>
      <c r="E5" s="146">
        <v>10</v>
      </c>
      <c r="F5" s="68">
        <v>2.56</v>
      </c>
      <c r="G5" s="22">
        <f t="shared" ref="G5:G20" si="0">ROUND((E5*F5),2)</f>
        <v>25.6</v>
      </c>
    </row>
    <row r="6" spans="1:9" ht="29.25" customHeight="1">
      <c r="A6" s="36" t="s">
        <v>296</v>
      </c>
      <c r="B6" s="89" t="s">
        <v>11</v>
      </c>
      <c r="C6" s="143" t="s">
        <v>299</v>
      </c>
      <c r="D6" s="141" t="s">
        <v>297</v>
      </c>
      <c r="E6" s="104">
        <v>2</v>
      </c>
      <c r="F6" s="54">
        <v>7.39</v>
      </c>
      <c r="G6" s="22">
        <f t="shared" si="0"/>
        <v>14.78</v>
      </c>
    </row>
    <row r="7" spans="1:9" ht="31.5" customHeight="1">
      <c r="A7" s="36" t="s">
        <v>296</v>
      </c>
      <c r="B7" s="89" t="s">
        <v>57</v>
      </c>
      <c r="C7" s="143" t="s">
        <v>300</v>
      </c>
      <c r="D7" s="141" t="s">
        <v>8</v>
      </c>
      <c r="E7" s="104">
        <v>10</v>
      </c>
      <c r="F7" s="54">
        <v>3.13</v>
      </c>
      <c r="G7" s="22">
        <f t="shared" si="0"/>
        <v>31.3</v>
      </c>
    </row>
    <row r="8" spans="1:9" ht="31.5" customHeight="1" thickBot="1">
      <c r="A8" s="36" t="s">
        <v>296</v>
      </c>
      <c r="B8" s="89" t="s">
        <v>12</v>
      </c>
      <c r="C8" s="143" t="s">
        <v>301</v>
      </c>
      <c r="D8" s="141" t="s">
        <v>8</v>
      </c>
      <c r="E8" s="104">
        <v>10</v>
      </c>
      <c r="F8" s="54">
        <v>0.56999999999999995</v>
      </c>
      <c r="G8" s="22">
        <f t="shared" si="0"/>
        <v>5.7</v>
      </c>
    </row>
    <row r="9" spans="1:9" ht="23.25" customHeight="1" thickBot="1">
      <c r="A9" s="36" t="s">
        <v>296</v>
      </c>
      <c r="B9" s="89" t="s">
        <v>13</v>
      </c>
      <c r="C9" s="147" t="s">
        <v>302</v>
      </c>
      <c r="D9" s="148" t="s">
        <v>124</v>
      </c>
      <c r="E9" s="149">
        <v>0.1</v>
      </c>
      <c r="F9" s="54">
        <v>28.44</v>
      </c>
      <c r="G9" s="22">
        <f t="shared" si="0"/>
        <v>2.84</v>
      </c>
      <c r="H9" s="29" t="s">
        <v>39</v>
      </c>
      <c r="I9" s="30">
        <f>ROUND(SUM(G5:G9),2)</f>
        <v>80.22</v>
      </c>
    </row>
    <row r="10" spans="1:9" s="8" customFormat="1" ht="33" customHeight="1">
      <c r="A10" s="35" t="s">
        <v>305</v>
      </c>
      <c r="B10" s="69" t="s">
        <v>17</v>
      </c>
      <c r="C10" s="144" t="s">
        <v>303</v>
      </c>
      <c r="D10" s="150" t="s">
        <v>6</v>
      </c>
      <c r="E10" s="108">
        <v>1</v>
      </c>
      <c r="F10" s="70">
        <v>1592.72</v>
      </c>
      <c r="G10" s="21">
        <f t="shared" si="0"/>
        <v>1592.72</v>
      </c>
      <c r="H10" s="9"/>
    </row>
    <row r="11" spans="1:9" s="8" customFormat="1" ht="27.75" customHeight="1" thickBot="1">
      <c r="A11" s="36" t="s">
        <v>305</v>
      </c>
      <c r="B11" s="71" t="s">
        <v>18</v>
      </c>
      <c r="C11" s="143" t="s">
        <v>304</v>
      </c>
      <c r="D11" s="106" t="s">
        <v>16</v>
      </c>
      <c r="E11" s="103">
        <v>1</v>
      </c>
      <c r="F11" s="72">
        <v>56.88</v>
      </c>
      <c r="G11" s="22">
        <f t="shared" si="0"/>
        <v>56.88</v>
      </c>
      <c r="H11" s="9"/>
    </row>
    <row r="12" spans="1:9" s="8" customFormat="1" ht="124.5" customHeight="1" thickBot="1">
      <c r="A12" s="36" t="s">
        <v>305</v>
      </c>
      <c r="B12" s="71" t="s">
        <v>20</v>
      </c>
      <c r="C12" s="151" t="s">
        <v>306</v>
      </c>
      <c r="D12" s="152" t="s">
        <v>6</v>
      </c>
      <c r="E12" s="111">
        <v>1</v>
      </c>
      <c r="F12" s="73">
        <v>70.53</v>
      </c>
      <c r="G12" s="22">
        <f t="shared" si="0"/>
        <v>70.53</v>
      </c>
      <c r="H12" s="56" t="s">
        <v>40</v>
      </c>
      <c r="I12" s="30">
        <f>ROUND(SUM(G10:G12),2)</f>
        <v>1720.13</v>
      </c>
    </row>
    <row r="13" spans="1:9" s="8" customFormat="1" ht="68.25" customHeight="1">
      <c r="A13" s="153" t="s">
        <v>307</v>
      </c>
      <c r="B13" s="74" t="s">
        <v>36</v>
      </c>
      <c r="C13" s="154" t="s">
        <v>308</v>
      </c>
      <c r="D13" s="108" t="s">
        <v>6</v>
      </c>
      <c r="E13" s="108">
        <v>13</v>
      </c>
      <c r="F13" s="116">
        <v>269.62</v>
      </c>
      <c r="G13" s="21">
        <f t="shared" si="0"/>
        <v>3505.06</v>
      </c>
      <c r="H13" s="214"/>
    </row>
    <row r="14" spans="1:9" s="8" customFormat="1" ht="41.25" customHeight="1">
      <c r="A14" s="120" t="s">
        <v>307</v>
      </c>
      <c r="B14" s="75" t="s">
        <v>37</v>
      </c>
      <c r="C14" s="100" t="s">
        <v>309</v>
      </c>
      <c r="D14" s="103" t="s">
        <v>6</v>
      </c>
      <c r="E14" s="103">
        <v>13</v>
      </c>
      <c r="F14" s="114">
        <v>301.48</v>
      </c>
      <c r="G14" s="22">
        <f t="shared" si="0"/>
        <v>3919.24</v>
      </c>
      <c r="H14" s="215"/>
    </row>
    <row r="15" spans="1:9" s="8" customFormat="1" ht="29.25" customHeight="1" thickBot="1">
      <c r="A15" s="36" t="s">
        <v>307</v>
      </c>
      <c r="B15" s="75" t="s">
        <v>84</v>
      </c>
      <c r="C15" s="100" t="s">
        <v>310</v>
      </c>
      <c r="D15" s="103" t="s">
        <v>16</v>
      </c>
      <c r="E15" s="103">
        <v>13</v>
      </c>
      <c r="F15" s="114">
        <v>73.95</v>
      </c>
      <c r="G15" s="22">
        <f t="shared" si="0"/>
        <v>961.35</v>
      </c>
      <c r="H15" s="215"/>
    </row>
    <row r="16" spans="1:9" s="8" customFormat="1" ht="32.25" customHeight="1" thickBot="1">
      <c r="A16" s="51" t="s">
        <v>307</v>
      </c>
      <c r="B16" s="76" t="s">
        <v>85</v>
      </c>
      <c r="C16" s="110" t="s">
        <v>311</v>
      </c>
      <c r="D16" s="111" t="s">
        <v>16</v>
      </c>
      <c r="E16" s="112">
        <v>13</v>
      </c>
      <c r="F16" s="118">
        <v>70.53</v>
      </c>
      <c r="G16" s="22">
        <f t="shared" si="0"/>
        <v>916.89</v>
      </c>
      <c r="H16" s="56" t="s">
        <v>41</v>
      </c>
      <c r="I16" s="30">
        <f>ROUND(SUM(G13:G16),2)</f>
        <v>9302.5400000000009</v>
      </c>
    </row>
    <row r="17" spans="1:9" s="8" customFormat="1">
      <c r="A17" s="35" t="s">
        <v>312</v>
      </c>
      <c r="B17" s="78" t="s">
        <v>73</v>
      </c>
      <c r="C17" s="155" t="s">
        <v>313</v>
      </c>
      <c r="D17" s="108"/>
      <c r="E17" s="108"/>
      <c r="F17" s="113"/>
      <c r="G17" s="21">
        <f t="shared" si="0"/>
        <v>0</v>
      </c>
      <c r="H17" s="9"/>
    </row>
    <row r="18" spans="1:9" s="8" customFormat="1">
      <c r="A18" s="36" t="s">
        <v>312</v>
      </c>
      <c r="B18" s="77"/>
      <c r="C18" s="100" t="s">
        <v>314</v>
      </c>
      <c r="D18" s="103" t="s">
        <v>8</v>
      </c>
      <c r="E18" s="103">
        <v>480</v>
      </c>
      <c r="F18" s="114">
        <v>3.58</v>
      </c>
      <c r="G18" s="22">
        <f t="shared" si="0"/>
        <v>1718.4</v>
      </c>
      <c r="H18" s="9"/>
    </row>
    <row r="19" spans="1:9" s="8" customFormat="1">
      <c r="A19" s="36" t="s">
        <v>312</v>
      </c>
      <c r="B19" s="77"/>
      <c r="C19" s="100" t="s">
        <v>315</v>
      </c>
      <c r="D19" s="103" t="s">
        <v>16</v>
      </c>
      <c r="E19" s="103">
        <v>26</v>
      </c>
      <c r="F19" s="114">
        <v>7.68</v>
      </c>
      <c r="G19" s="22">
        <f t="shared" si="0"/>
        <v>199.68</v>
      </c>
      <c r="H19" s="9"/>
    </row>
    <row r="20" spans="1:9" s="8" customFormat="1" ht="15.75" thickBot="1">
      <c r="A20" s="36" t="s">
        <v>312</v>
      </c>
      <c r="B20" s="77" t="s">
        <v>74</v>
      </c>
      <c r="C20" s="156" t="s">
        <v>316</v>
      </c>
      <c r="D20" s="103"/>
      <c r="E20" s="103"/>
      <c r="F20" s="114"/>
      <c r="G20" s="22">
        <f t="shared" si="0"/>
        <v>0</v>
      </c>
      <c r="H20" s="9"/>
    </row>
    <row r="21" spans="1:9" s="8" customFormat="1" ht="26.25" customHeight="1" thickBot="1">
      <c r="A21" s="36" t="s">
        <v>312</v>
      </c>
      <c r="B21" s="77"/>
      <c r="C21" s="110" t="s">
        <v>317</v>
      </c>
      <c r="D21" s="111" t="s">
        <v>8</v>
      </c>
      <c r="E21" s="112">
        <v>156</v>
      </c>
      <c r="F21" s="121">
        <v>1.02</v>
      </c>
      <c r="G21" s="62">
        <f>ROUND((E21*F21),2)</f>
        <v>159.12</v>
      </c>
      <c r="H21" s="56" t="s">
        <v>319</v>
      </c>
      <c r="I21" s="30">
        <f>ROUND(SUM(G17:G21),2)</f>
        <v>2077.1999999999998</v>
      </c>
    </row>
    <row r="22" spans="1:9" s="8" customFormat="1" ht="30.6" customHeight="1">
      <c r="A22" s="35" t="s">
        <v>318</v>
      </c>
      <c r="B22" s="78" t="s">
        <v>26</v>
      </c>
      <c r="C22" s="109" t="s">
        <v>320</v>
      </c>
      <c r="D22" s="146" t="s">
        <v>8</v>
      </c>
      <c r="E22" s="146">
        <v>463</v>
      </c>
      <c r="F22" s="113">
        <v>2.0499999999999998</v>
      </c>
      <c r="G22" s="21">
        <f t="shared" ref="G22:G25" si="1">ROUND((E22*F22),2)</f>
        <v>949.15</v>
      </c>
      <c r="H22" s="9"/>
    </row>
    <row r="23" spans="1:9" s="8" customFormat="1" ht="30.6" customHeight="1" thickBot="1">
      <c r="A23" s="51" t="s">
        <v>318</v>
      </c>
      <c r="B23" s="77" t="s">
        <v>27</v>
      </c>
      <c r="C23" s="100" t="s">
        <v>321</v>
      </c>
      <c r="D23" s="104" t="s">
        <v>8</v>
      </c>
      <c r="E23" s="104">
        <v>17</v>
      </c>
      <c r="F23" s="116">
        <v>5.4</v>
      </c>
      <c r="G23" s="52">
        <f t="shared" si="1"/>
        <v>91.8</v>
      </c>
      <c r="H23" s="9"/>
    </row>
    <row r="24" spans="1:9" s="8" customFormat="1" ht="27" customHeight="1" thickBot="1">
      <c r="A24" s="37" t="s">
        <v>318</v>
      </c>
      <c r="B24" s="81" t="s">
        <v>28</v>
      </c>
      <c r="C24" s="110" t="s">
        <v>96</v>
      </c>
      <c r="D24" s="149" t="s">
        <v>8</v>
      </c>
      <c r="E24" s="149">
        <v>463</v>
      </c>
      <c r="F24" s="115">
        <v>0.28000000000000003</v>
      </c>
      <c r="G24" s="23">
        <f t="shared" si="1"/>
        <v>129.63999999999999</v>
      </c>
      <c r="H24" s="56" t="s">
        <v>186</v>
      </c>
      <c r="I24" s="30">
        <f>ROUND(SUM(G22:G24),2)</f>
        <v>1170.5899999999999</v>
      </c>
    </row>
    <row r="25" spans="1:9" s="8" customFormat="1" ht="120" customHeight="1" thickBot="1">
      <c r="A25" s="157" t="s">
        <v>322</v>
      </c>
      <c r="B25" s="158" t="s">
        <v>9</v>
      </c>
      <c r="C25" s="151" t="s">
        <v>306</v>
      </c>
      <c r="D25" s="111" t="s">
        <v>6</v>
      </c>
      <c r="E25" s="111">
        <v>13</v>
      </c>
      <c r="F25" s="115">
        <v>60.01</v>
      </c>
      <c r="G25" s="23">
        <f t="shared" si="1"/>
        <v>780.13</v>
      </c>
      <c r="H25" s="56" t="s">
        <v>191</v>
      </c>
      <c r="I25" s="30">
        <f>ROUND(SUM(G25:G25),2)</f>
        <v>780.13</v>
      </c>
    </row>
    <row r="26" spans="1:9" s="8" customFormat="1" ht="31.5" customHeight="1">
      <c r="A26" s="159" t="s">
        <v>323</v>
      </c>
      <c r="B26" s="160" t="s">
        <v>76</v>
      </c>
      <c r="C26" s="165" t="s">
        <v>324</v>
      </c>
      <c r="D26" s="161" t="s">
        <v>124</v>
      </c>
      <c r="E26" s="161">
        <v>46</v>
      </c>
      <c r="F26" s="162">
        <v>25.88</v>
      </c>
      <c r="G26" s="52">
        <f t="shared" ref="G26:G50" si="2">ROUND((E26*F26),2)</f>
        <v>1190.48</v>
      </c>
      <c r="H26" s="163"/>
      <c r="I26" s="31"/>
    </row>
    <row r="27" spans="1:9" s="8" customFormat="1" ht="31.9" customHeight="1" thickBot="1">
      <c r="A27" s="120" t="s">
        <v>323</v>
      </c>
      <c r="B27" s="77" t="s">
        <v>77</v>
      </c>
      <c r="C27" s="100" t="s">
        <v>325</v>
      </c>
      <c r="D27" s="103" t="s">
        <v>16</v>
      </c>
      <c r="E27" s="103">
        <v>1</v>
      </c>
      <c r="F27" s="164">
        <v>767.92</v>
      </c>
      <c r="G27" s="52">
        <f t="shared" si="2"/>
        <v>767.92</v>
      </c>
      <c r="H27" s="9"/>
    </row>
    <row r="28" spans="1:9" s="8" customFormat="1" ht="31.9" customHeight="1" thickBot="1">
      <c r="A28" s="37" t="s">
        <v>323</v>
      </c>
      <c r="B28" s="81" t="s">
        <v>108</v>
      </c>
      <c r="C28" s="110" t="s">
        <v>326</v>
      </c>
      <c r="D28" s="111" t="s">
        <v>327</v>
      </c>
      <c r="E28" s="111">
        <v>3</v>
      </c>
      <c r="F28" s="115">
        <v>14.22</v>
      </c>
      <c r="G28" s="23">
        <f t="shared" si="2"/>
        <v>42.66</v>
      </c>
      <c r="H28" s="56" t="s">
        <v>42</v>
      </c>
      <c r="I28" s="30">
        <f>ROUND(SUM(G26:G28),2)</f>
        <v>2001.06</v>
      </c>
    </row>
    <row r="29" spans="1:9" s="8" customFormat="1" ht="31.9" customHeight="1">
      <c r="A29" s="35" t="s">
        <v>340</v>
      </c>
      <c r="B29" s="78" t="s">
        <v>72</v>
      </c>
      <c r="C29" s="144" t="s">
        <v>341</v>
      </c>
      <c r="D29" s="146" t="s">
        <v>89</v>
      </c>
      <c r="E29" s="146">
        <v>1</v>
      </c>
      <c r="F29" s="113">
        <v>85.32</v>
      </c>
      <c r="G29" s="21">
        <f t="shared" si="2"/>
        <v>85.32</v>
      </c>
      <c r="H29" s="9"/>
    </row>
    <row r="30" spans="1:9" s="8" customFormat="1" ht="31.9" customHeight="1">
      <c r="A30" s="51" t="s">
        <v>340</v>
      </c>
      <c r="B30" s="76" t="s">
        <v>116</v>
      </c>
      <c r="C30" s="143" t="s">
        <v>342</v>
      </c>
      <c r="D30" s="104" t="s">
        <v>89</v>
      </c>
      <c r="E30" s="104">
        <v>1</v>
      </c>
      <c r="F30" s="116">
        <v>284.41000000000003</v>
      </c>
      <c r="G30" s="22">
        <f t="shared" si="2"/>
        <v>284.41000000000003</v>
      </c>
      <c r="H30" s="9"/>
    </row>
    <row r="31" spans="1:9" s="8" customFormat="1" ht="31.9" customHeight="1">
      <c r="A31" s="51" t="s">
        <v>340</v>
      </c>
      <c r="B31" s="76" t="s">
        <v>244</v>
      </c>
      <c r="C31" s="143" t="s">
        <v>343</v>
      </c>
      <c r="D31" s="104" t="s">
        <v>89</v>
      </c>
      <c r="E31" s="104">
        <v>13</v>
      </c>
      <c r="F31" s="116">
        <v>73.95</v>
      </c>
      <c r="G31" s="22">
        <f t="shared" si="2"/>
        <v>961.35</v>
      </c>
      <c r="H31" s="9"/>
    </row>
    <row r="32" spans="1:9" s="8" customFormat="1" ht="31.9" customHeight="1">
      <c r="A32" s="51" t="s">
        <v>340</v>
      </c>
      <c r="B32" s="76" t="s">
        <v>245</v>
      </c>
      <c r="C32" s="143" t="s">
        <v>344</v>
      </c>
      <c r="D32" s="104" t="s">
        <v>89</v>
      </c>
      <c r="E32" s="104">
        <v>13</v>
      </c>
      <c r="F32" s="116">
        <v>51.19</v>
      </c>
      <c r="G32" s="22">
        <f t="shared" si="2"/>
        <v>665.47</v>
      </c>
      <c r="H32" s="9"/>
    </row>
    <row r="33" spans="1:8" s="8" customFormat="1" ht="31.9" customHeight="1">
      <c r="A33" s="51" t="s">
        <v>340</v>
      </c>
      <c r="B33" s="76" t="s">
        <v>246</v>
      </c>
      <c r="C33" s="143" t="s">
        <v>345</v>
      </c>
      <c r="D33" s="104" t="s">
        <v>89</v>
      </c>
      <c r="E33" s="104">
        <v>13</v>
      </c>
      <c r="F33" s="116">
        <v>19.34</v>
      </c>
      <c r="G33" s="22">
        <f t="shared" si="2"/>
        <v>251.42</v>
      </c>
      <c r="H33" s="9"/>
    </row>
    <row r="34" spans="1:8" s="8" customFormat="1" ht="31.9" customHeight="1">
      <c r="A34" s="51" t="s">
        <v>340</v>
      </c>
      <c r="B34" s="76" t="s">
        <v>247</v>
      </c>
      <c r="C34" s="143" t="s">
        <v>346</v>
      </c>
      <c r="D34" s="104" t="s">
        <v>89</v>
      </c>
      <c r="E34" s="104">
        <v>13</v>
      </c>
      <c r="F34" s="116">
        <v>25.03</v>
      </c>
      <c r="G34" s="22">
        <f t="shared" si="2"/>
        <v>325.39</v>
      </c>
      <c r="H34" s="9"/>
    </row>
    <row r="35" spans="1:8" s="8" customFormat="1" ht="31.9" customHeight="1">
      <c r="A35" s="51" t="s">
        <v>340</v>
      </c>
      <c r="B35" s="76" t="s">
        <v>248</v>
      </c>
      <c r="C35" s="143" t="s">
        <v>347</v>
      </c>
      <c r="D35" s="104" t="s">
        <v>89</v>
      </c>
      <c r="E35" s="104">
        <v>13</v>
      </c>
      <c r="F35" s="116">
        <v>34.130000000000003</v>
      </c>
      <c r="G35" s="22">
        <f t="shared" si="2"/>
        <v>443.69</v>
      </c>
      <c r="H35" s="9"/>
    </row>
    <row r="36" spans="1:8" s="8" customFormat="1" ht="31.9" customHeight="1">
      <c r="A36" s="51" t="s">
        <v>340</v>
      </c>
      <c r="B36" s="76" t="s">
        <v>249</v>
      </c>
      <c r="C36" s="143" t="s">
        <v>361</v>
      </c>
      <c r="D36" s="104" t="s">
        <v>297</v>
      </c>
      <c r="E36" s="104">
        <v>1</v>
      </c>
      <c r="F36" s="116">
        <v>85.32</v>
      </c>
      <c r="G36" s="22">
        <f t="shared" si="2"/>
        <v>85.32</v>
      </c>
      <c r="H36" s="9"/>
    </row>
    <row r="37" spans="1:8" s="8" customFormat="1" ht="31.9" customHeight="1">
      <c r="A37" s="51" t="s">
        <v>340</v>
      </c>
      <c r="B37" s="76" t="s">
        <v>250</v>
      </c>
      <c r="C37" s="143" t="s">
        <v>362</v>
      </c>
      <c r="D37" s="104" t="s">
        <v>297</v>
      </c>
      <c r="E37" s="104">
        <v>13</v>
      </c>
      <c r="F37" s="116">
        <v>47.78</v>
      </c>
      <c r="G37" s="22">
        <f t="shared" si="2"/>
        <v>621.14</v>
      </c>
      <c r="H37" s="9"/>
    </row>
    <row r="38" spans="1:8" s="8" customFormat="1" ht="31.9" customHeight="1">
      <c r="A38" s="51" t="s">
        <v>340</v>
      </c>
      <c r="B38" s="76" t="s">
        <v>251</v>
      </c>
      <c r="C38" s="143" t="s">
        <v>348</v>
      </c>
      <c r="D38" s="104" t="s">
        <v>89</v>
      </c>
      <c r="E38" s="104">
        <v>14</v>
      </c>
      <c r="F38" s="116">
        <v>12.51</v>
      </c>
      <c r="G38" s="22">
        <f t="shared" si="2"/>
        <v>175.14</v>
      </c>
      <c r="H38" s="9"/>
    </row>
    <row r="39" spans="1:8" s="8" customFormat="1" ht="31.9" customHeight="1">
      <c r="A39" s="51" t="s">
        <v>340</v>
      </c>
      <c r="B39" s="76" t="s">
        <v>328</v>
      </c>
      <c r="C39" s="143" t="s">
        <v>349</v>
      </c>
      <c r="D39" s="104" t="s">
        <v>8</v>
      </c>
      <c r="E39" s="104">
        <v>490</v>
      </c>
      <c r="F39" s="116">
        <v>0.46</v>
      </c>
      <c r="G39" s="22">
        <f t="shared" si="2"/>
        <v>225.4</v>
      </c>
      <c r="H39" s="9"/>
    </row>
    <row r="40" spans="1:8" s="8" customFormat="1" ht="31.9" customHeight="1">
      <c r="A40" s="51" t="s">
        <v>340</v>
      </c>
      <c r="B40" s="76" t="s">
        <v>329</v>
      </c>
      <c r="C40" s="143" t="s">
        <v>350</v>
      </c>
      <c r="D40" s="104" t="s">
        <v>7</v>
      </c>
      <c r="E40" s="104">
        <v>236</v>
      </c>
      <c r="F40" s="116">
        <v>12.51</v>
      </c>
      <c r="G40" s="22">
        <f t="shared" si="2"/>
        <v>2952.36</v>
      </c>
      <c r="H40" s="9"/>
    </row>
    <row r="41" spans="1:8" s="8" customFormat="1" ht="31.9" customHeight="1">
      <c r="A41" s="51" t="s">
        <v>340</v>
      </c>
      <c r="B41" s="76" t="s">
        <v>330</v>
      </c>
      <c r="C41" s="143" t="s">
        <v>351</v>
      </c>
      <c r="D41" s="104" t="s">
        <v>8</v>
      </c>
      <c r="E41" s="104">
        <v>473</v>
      </c>
      <c r="F41" s="116">
        <v>1.42</v>
      </c>
      <c r="G41" s="22">
        <f t="shared" si="2"/>
        <v>671.66</v>
      </c>
      <c r="H41" s="9"/>
    </row>
    <row r="42" spans="1:8" s="8" customFormat="1" ht="31.9" customHeight="1">
      <c r="A42" s="51" t="s">
        <v>340</v>
      </c>
      <c r="B42" s="76" t="s">
        <v>331</v>
      </c>
      <c r="C42" s="143" t="s">
        <v>352</v>
      </c>
      <c r="D42" s="104" t="s">
        <v>8</v>
      </c>
      <c r="E42" s="104">
        <v>17</v>
      </c>
      <c r="F42" s="116">
        <v>29.58</v>
      </c>
      <c r="G42" s="22">
        <f t="shared" si="2"/>
        <v>502.86</v>
      </c>
      <c r="H42" s="9"/>
    </row>
    <row r="43" spans="1:8" s="8" customFormat="1" ht="31.9" customHeight="1">
      <c r="A43" s="51" t="s">
        <v>340</v>
      </c>
      <c r="B43" s="76" t="s">
        <v>332</v>
      </c>
      <c r="C43" s="143" t="s">
        <v>353</v>
      </c>
      <c r="D43" s="104" t="s">
        <v>8</v>
      </c>
      <c r="E43" s="104">
        <v>473</v>
      </c>
      <c r="F43" s="116">
        <v>1.71</v>
      </c>
      <c r="G43" s="22">
        <f t="shared" si="2"/>
        <v>808.83</v>
      </c>
      <c r="H43" s="9"/>
    </row>
    <row r="44" spans="1:8" s="8" customFormat="1" ht="31.9" customHeight="1">
      <c r="A44" s="51" t="s">
        <v>340</v>
      </c>
      <c r="B44" s="76" t="s">
        <v>333</v>
      </c>
      <c r="C44" s="143" t="s">
        <v>354</v>
      </c>
      <c r="D44" s="104" t="s">
        <v>8</v>
      </c>
      <c r="E44" s="104">
        <v>156</v>
      </c>
      <c r="F44" s="116">
        <v>2.5</v>
      </c>
      <c r="G44" s="22">
        <f t="shared" si="2"/>
        <v>390</v>
      </c>
      <c r="H44" s="9"/>
    </row>
    <row r="45" spans="1:8" s="8" customFormat="1" ht="31.9" customHeight="1">
      <c r="A45" s="51" t="s">
        <v>340</v>
      </c>
      <c r="B45" s="76" t="s">
        <v>334</v>
      </c>
      <c r="C45" s="143" t="s">
        <v>355</v>
      </c>
      <c r="D45" s="104" t="s">
        <v>297</v>
      </c>
      <c r="E45" s="104">
        <v>28</v>
      </c>
      <c r="F45" s="116">
        <v>11.95</v>
      </c>
      <c r="G45" s="22">
        <f t="shared" si="2"/>
        <v>334.6</v>
      </c>
      <c r="H45" s="9"/>
    </row>
    <row r="46" spans="1:8" s="8" customFormat="1" ht="31.9" customHeight="1">
      <c r="A46" s="51" t="s">
        <v>340</v>
      </c>
      <c r="B46" s="76" t="s">
        <v>335</v>
      </c>
      <c r="C46" s="143" t="s">
        <v>356</v>
      </c>
      <c r="D46" s="104" t="s">
        <v>7</v>
      </c>
      <c r="E46" s="104">
        <v>236</v>
      </c>
      <c r="F46" s="116">
        <v>2.69</v>
      </c>
      <c r="G46" s="22">
        <f t="shared" si="2"/>
        <v>634.84</v>
      </c>
      <c r="H46" s="9"/>
    </row>
    <row r="47" spans="1:8" s="8" customFormat="1" ht="31.9" customHeight="1">
      <c r="A47" s="51" t="s">
        <v>340</v>
      </c>
      <c r="B47" s="76" t="s">
        <v>336</v>
      </c>
      <c r="C47" s="143" t="s">
        <v>357</v>
      </c>
      <c r="D47" s="104" t="s">
        <v>89</v>
      </c>
      <c r="E47" s="104">
        <v>1</v>
      </c>
      <c r="F47" s="116">
        <v>47.78</v>
      </c>
      <c r="G47" s="22">
        <f t="shared" si="2"/>
        <v>47.78</v>
      </c>
      <c r="H47" s="9"/>
    </row>
    <row r="48" spans="1:8" s="8" customFormat="1" ht="31.9" customHeight="1">
      <c r="A48" s="51" t="s">
        <v>340</v>
      </c>
      <c r="B48" s="76" t="s">
        <v>337</v>
      </c>
      <c r="C48" s="143" t="s">
        <v>358</v>
      </c>
      <c r="D48" s="104" t="s">
        <v>89</v>
      </c>
      <c r="E48" s="104">
        <v>1</v>
      </c>
      <c r="F48" s="116">
        <v>47.78</v>
      </c>
      <c r="G48" s="22">
        <f t="shared" si="2"/>
        <v>47.78</v>
      </c>
      <c r="H48" s="9"/>
    </row>
    <row r="49" spans="1:9" s="8" customFormat="1" ht="31.9" customHeight="1" thickBot="1">
      <c r="A49" s="51" t="s">
        <v>340</v>
      </c>
      <c r="B49" s="76" t="s">
        <v>338</v>
      </c>
      <c r="C49" s="143" t="s">
        <v>359</v>
      </c>
      <c r="D49" s="104" t="s">
        <v>89</v>
      </c>
      <c r="E49" s="104">
        <v>1</v>
      </c>
      <c r="F49" s="116">
        <v>56.88</v>
      </c>
      <c r="G49" s="22">
        <f t="shared" si="2"/>
        <v>56.88</v>
      </c>
      <c r="H49" s="9"/>
    </row>
    <row r="50" spans="1:9" s="8" customFormat="1" ht="31.9" customHeight="1" thickBot="1">
      <c r="A50" s="37" t="s">
        <v>340</v>
      </c>
      <c r="B50" s="81" t="s">
        <v>339</v>
      </c>
      <c r="C50" s="147" t="s">
        <v>360</v>
      </c>
      <c r="D50" s="149" t="s">
        <v>89</v>
      </c>
      <c r="E50" s="149">
        <v>1</v>
      </c>
      <c r="F50" s="123">
        <v>39.82</v>
      </c>
      <c r="G50" s="22">
        <f t="shared" si="2"/>
        <v>39.82</v>
      </c>
      <c r="H50" s="56" t="s">
        <v>70</v>
      </c>
      <c r="I50" s="30">
        <f>ROUND(SUM(G29:G50),2)</f>
        <v>10611.46</v>
      </c>
    </row>
    <row r="51" spans="1:9" ht="43.5" thickBot="1">
      <c r="A51" s="5"/>
      <c r="B51" s="2"/>
      <c r="C51" s="5"/>
      <c r="D51" s="7"/>
      <c r="E51" s="7"/>
      <c r="F51" s="49" t="s">
        <v>363</v>
      </c>
      <c r="G51" s="50">
        <f>SUM(G5:G50)</f>
        <v>27743.329999999991</v>
      </c>
      <c r="H51" s="28"/>
      <c r="I51" s="31"/>
    </row>
    <row r="52" spans="1:9">
      <c r="A52" s="33"/>
      <c r="B52" s="32"/>
      <c r="C52" s="32"/>
      <c r="D52" s="83"/>
      <c r="E52" s="95"/>
      <c r="F52" s="32"/>
      <c r="G52" s="12"/>
    </row>
    <row r="53" spans="1:9">
      <c r="A53" s="5"/>
      <c r="B53" s="2"/>
      <c r="C53" s="5"/>
      <c r="D53" s="82"/>
      <c r="E53" s="94"/>
      <c r="F53" s="13"/>
      <c r="G53" s="12"/>
    </row>
    <row r="54" spans="1:9">
      <c r="A54" s="5"/>
      <c r="B54" s="2"/>
      <c r="C54" s="5"/>
      <c r="D54" s="82"/>
      <c r="E54" s="94"/>
      <c r="F54" s="13"/>
      <c r="G54" s="12"/>
    </row>
    <row r="55" spans="1:9" s="18" customFormat="1">
      <c r="A55" s="20"/>
      <c r="B55" s="10"/>
      <c r="C55" s="11"/>
      <c r="D55" s="84"/>
      <c r="E55" s="96"/>
      <c r="F55" s="14"/>
      <c r="G55" s="10"/>
      <c r="I55" s="7"/>
    </row>
    <row r="56" spans="1:9" s="18" customFormat="1">
      <c r="A56" s="6"/>
      <c r="B56" s="3"/>
      <c r="C56" s="6"/>
      <c r="D56" s="85"/>
      <c r="E56" s="97"/>
      <c r="F56" s="15"/>
      <c r="G56" s="3"/>
      <c r="I56" s="7"/>
    </row>
    <row r="57" spans="1:9" s="18" customFormat="1">
      <c r="A57" s="4"/>
      <c r="B57" s="4"/>
      <c r="C57" s="4"/>
      <c r="D57" s="86"/>
      <c r="E57" s="98"/>
      <c r="F57" s="16"/>
      <c r="G57" s="4"/>
      <c r="I57" s="7"/>
    </row>
  </sheetData>
  <sheetProtection algorithmName="SHA-512" hashValue="PNnCFVSh5oe/4hiE5S2WPm0BbxWeJvAkndIidAHBWsqzB3aC7VDyL4MiGtOwdWOO7fVb3KhaIRW739xiCkcPUw==" saltValue="FDdpPckLjtsr4PeEIWCIDw==" spinCount="100000" sheet="1" objects="1" scenarios="1"/>
  <mergeCells count="3">
    <mergeCell ref="A1:G1"/>
    <mergeCell ref="A3:G3"/>
    <mergeCell ref="H13:H15"/>
  </mergeCells>
  <phoneticPr fontId="1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0"/>
  <sheetViews>
    <sheetView workbookViewId="0">
      <selection activeCell="C4" sqref="C4"/>
    </sheetView>
  </sheetViews>
  <sheetFormatPr defaultColWidth="9.140625" defaultRowHeight="15"/>
  <cols>
    <col min="1" max="1" width="11.7109375" customWidth="1"/>
    <col min="2" max="2" width="65.7109375" customWidth="1"/>
    <col min="3" max="3" width="15.7109375" customWidth="1"/>
  </cols>
  <sheetData>
    <row r="1" spans="1:7" s="39" customFormat="1" ht="51.75" customHeight="1">
      <c r="A1" s="210" t="s">
        <v>88</v>
      </c>
      <c r="B1" s="210"/>
      <c r="C1" s="210"/>
      <c r="D1" s="210"/>
      <c r="E1" s="210"/>
      <c r="F1" s="210"/>
      <c r="G1" s="210"/>
    </row>
    <row r="2" spans="1:7" s="39" customFormat="1" ht="12.75">
      <c r="A2" s="219" t="s">
        <v>47</v>
      </c>
      <c r="B2" s="220"/>
      <c r="C2" s="221"/>
    </row>
    <row r="3" spans="1:7" s="39" customFormat="1" ht="25.5">
      <c r="A3" s="40" t="s">
        <v>48</v>
      </c>
      <c r="B3" s="40" t="s">
        <v>49</v>
      </c>
      <c r="C3" s="40" t="s">
        <v>50</v>
      </c>
    </row>
    <row r="4" spans="1:7" s="39" customFormat="1" ht="12.75">
      <c r="A4" s="41">
        <v>1</v>
      </c>
      <c r="B4" s="42" t="s">
        <v>51</v>
      </c>
      <c r="C4" s="43">
        <f>DKŽ_1!G147</f>
        <v>1650978.8199999989</v>
      </c>
    </row>
    <row r="5" spans="1:7" s="39" customFormat="1" ht="12.75">
      <c r="A5" s="41">
        <v>2</v>
      </c>
      <c r="B5" s="39" t="s">
        <v>365</v>
      </c>
      <c r="C5" s="43">
        <f>DKŽ_2!G29</f>
        <v>113445.74000000002</v>
      </c>
    </row>
    <row r="6" spans="1:7" s="39" customFormat="1" ht="12.75">
      <c r="A6" s="41">
        <v>2</v>
      </c>
      <c r="B6" s="42" t="s">
        <v>366</v>
      </c>
      <c r="C6" s="43">
        <f>DKŽ_3!G13</f>
        <v>3131.9</v>
      </c>
    </row>
    <row r="7" spans="1:7" s="39" customFormat="1" ht="12.75">
      <c r="A7" s="41">
        <v>2</v>
      </c>
      <c r="B7" s="42" t="s">
        <v>123</v>
      </c>
      <c r="C7" s="43">
        <f>DKŽ_4!G51</f>
        <v>27743.329999999991</v>
      </c>
    </row>
    <row r="8" spans="1:7" s="39" customFormat="1" ht="38.25">
      <c r="A8" s="40" t="s">
        <v>52</v>
      </c>
      <c r="B8" s="44" t="s">
        <v>53</v>
      </c>
      <c r="C8" s="43">
        <f>ROUND(SUM(C4:C7),2)</f>
        <v>1795299.79</v>
      </c>
    </row>
    <row r="9" spans="1:7" s="39" customFormat="1" ht="12.75"/>
    <row r="10" spans="1:7" s="39" customFormat="1" ht="12.75"/>
    <row r="11" spans="1:7" s="39" customFormat="1" ht="12.75">
      <c r="A11" s="45"/>
      <c r="B11" s="45"/>
      <c r="C11" s="45"/>
    </row>
    <row r="12" spans="1:7" s="46" customFormat="1" ht="68.25" customHeight="1">
      <c r="A12" s="222" t="s">
        <v>65</v>
      </c>
      <c r="B12" s="222"/>
      <c r="C12" s="222"/>
    </row>
    <row r="13" spans="1:7" s="46" customFormat="1" ht="64.900000000000006" customHeight="1">
      <c r="A13" s="225"/>
      <c r="B13" s="225"/>
      <c r="C13" s="225"/>
    </row>
    <row r="14" spans="1:7" s="39" customFormat="1" ht="12.75">
      <c r="C14" s="47" t="s">
        <v>54</v>
      </c>
    </row>
    <row r="15" spans="1:7" s="39" customFormat="1" ht="12.75"/>
    <row r="16" spans="1:7" s="39" customFormat="1" ht="198" customHeight="1">
      <c r="A16" s="223" t="s">
        <v>367</v>
      </c>
      <c r="B16" s="224"/>
      <c r="C16" s="224"/>
    </row>
    <row r="17" spans="1:3" s="39" customFormat="1" ht="121.5" customHeight="1">
      <c r="A17" s="223" t="s">
        <v>55</v>
      </c>
      <c r="B17" s="224"/>
      <c r="C17" s="224"/>
    </row>
    <row r="18" spans="1:3" s="39" customFormat="1" ht="66.75" customHeight="1">
      <c r="A18" s="223" t="s">
        <v>56</v>
      </c>
      <c r="B18" s="224"/>
      <c r="C18" s="224"/>
    </row>
    <row r="20" spans="1:3" ht="35.25" customHeight="1">
      <c r="A20" s="217"/>
      <c r="B20" s="218"/>
      <c r="C20" s="218"/>
    </row>
  </sheetData>
  <sheetProtection algorithmName="SHA-512" hashValue="MAVYepUYv5HFnkF59xmN2OozyRbBvBxMvp12/fJn/xCAt77h+/PdHnroVLOzIK22oPlDwMV6Su7VSGUPd9+w6A==" saltValue="8ERqKRK8N5GTFm8K+2QwhA==" spinCount="100000" sheet="1" objects="1" scenarios="1"/>
  <mergeCells count="8">
    <mergeCell ref="A1:G1"/>
    <mergeCell ref="A20:C20"/>
    <mergeCell ref="A2:C2"/>
    <mergeCell ref="A12:C12"/>
    <mergeCell ref="A16:C16"/>
    <mergeCell ref="A17:C17"/>
    <mergeCell ref="A18:C18"/>
    <mergeCell ref="A13:C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42FC04FFB05243AF78CD182D368BC2" ma:contentTypeVersion="0" ma:contentTypeDescription="Create a new document." ma:contentTypeScope="" ma:versionID="f9b4dffaa6f29c9cdf90637295fe7831">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18FBA5-4A59-4CCB-8E03-A8031FC63C27}">
  <ds:schemaRefs>
    <ds:schemaRef ds:uri="http://schemas.microsoft.com/sharepoint/v3/contenttype/forms"/>
  </ds:schemaRefs>
</ds:datastoreItem>
</file>

<file path=customXml/itemProps2.xml><?xml version="1.0" encoding="utf-8"?>
<ds:datastoreItem xmlns:ds="http://schemas.openxmlformats.org/officeDocument/2006/customXml" ds:itemID="{70266BFD-1764-497C-ABF7-8DE47526E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DKŽ_1</vt:lpstr>
      <vt:lpstr>DKŽ_2</vt:lpstr>
      <vt:lpstr>DKŽ_3</vt:lpstr>
      <vt:lpstr>DKŽ_4</vt:lpstr>
      <vt:lpstr>santrauka</vt:lpstr>
      <vt:lpstr>DKŽ_1!_Hlk5354111</vt:lpstr>
      <vt:lpstr>DKŽ_4!_Hlk5354111</vt:lpstr>
      <vt:lpstr>DKŽ_1!_Toc382467375</vt:lpstr>
      <vt:lpstr>DKŽ_4!_Toc382467375</vt:lpstr>
      <vt:lpstr>DKŽ_1!_Toc382467376</vt:lpstr>
      <vt:lpstr>DKŽ_4!_Toc382467376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Vytautas Trakimas</cp:lastModifiedBy>
  <dcterms:created xsi:type="dcterms:W3CDTF">2020-10-05T14:48:34Z</dcterms:created>
  <dcterms:modified xsi:type="dcterms:W3CDTF">2023-08-02T10:18:11Z</dcterms:modified>
</cp:coreProperties>
</file>