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vilvandenys-my.sharepoint.com/personal/diana_grigoniene_vv_lt/Documents/Desktop/Projektai/13_Vilniaus senamiesčio gatvės/2. STATYBOS DARBŲ VYKDYMAS/TRAKŲ G/Sutartis/Susitarimas Nr. 1/"/>
    </mc:Choice>
  </mc:AlternateContent>
  <xr:revisionPtr revIDLastSave="70" documentId="13_ncr:1_{3DFBB56D-7FFB-4AF4-9BE7-80E62FFC8518}" xr6:coauthVersionLast="47" xr6:coauthVersionMax="47" xr10:uidLastSave="{18B1FC0E-B6A0-43A8-AADB-25FA50B712FB}"/>
  <bookViews>
    <workbookView xWindow="28830" yWindow="210" windowWidth="14895" windowHeight="14760" xr2:uid="{00000000-000D-0000-FFFF-FFFF00000000}"/>
  </bookViews>
  <sheets>
    <sheet name="Žiniaraštis" sheetId="1" r:id="rId1"/>
  </sheets>
  <definedNames>
    <definedName name="_Hlk63837448" localSheetId="0">Žiniaraštis!#REF!</definedName>
    <definedName name="_Hlk63837491" localSheetId="0">Žiniaraštis!#REF!</definedName>
    <definedName name="_Hlk69297629" localSheetId="0">Žiniaraštis!#REF!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6" i="1"/>
  <c r="F25" i="1"/>
  <c r="F24" i="1"/>
  <c r="F14" i="1" l="1"/>
  <c r="F10" i="1"/>
  <c r="F32" i="1"/>
  <c r="F33" i="1" s="1"/>
  <c r="F29" i="1"/>
  <c r="F30" i="1" s="1"/>
  <c r="F23" i="1"/>
  <c r="F20" i="1"/>
  <c r="F21" i="1" s="1"/>
  <c r="F17" i="1"/>
  <c r="F18" i="1" s="1"/>
  <c r="F13" i="1"/>
  <c r="F8" i="1"/>
  <c r="F9" i="1"/>
  <c r="F7" i="1"/>
  <c r="F11" i="1" s="1"/>
  <c r="F15" i="1" l="1"/>
  <c r="F34" i="1"/>
  <c r="F35" i="1" s="1"/>
  <c r="F36" i="1" s="1"/>
</calcChain>
</file>

<file path=xl/sharedStrings.xml><?xml version="1.0" encoding="utf-8"?>
<sst xmlns="http://schemas.openxmlformats.org/spreadsheetml/2006/main" count="75" uniqueCount="60">
  <si>
    <t>TS priedas Nr. 4.1.</t>
  </si>
  <si>
    <t>Darbų kainų žiniaraštis</t>
  </si>
  <si>
    <t>Eil. Nr.</t>
  </si>
  <si>
    <t>Pozicijos</t>
  </si>
  <si>
    <t>Mato vnt.</t>
  </si>
  <si>
    <t>Kiekis</t>
  </si>
  <si>
    <r>
      <t>Mato vnt. kaina be PVM</t>
    </r>
    <r>
      <rPr>
        <b/>
        <sz val="11"/>
        <color rgb="FFFF0000"/>
        <rFont val="Calibri Light"/>
        <family val="2"/>
        <charset val="186"/>
      </rPr>
      <t>*</t>
    </r>
    <r>
      <rPr>
        <b/>
        <sz val="11"/>
        <color rgb="FF000000"/>
        <rFont val="Calibri Light"/>
        <family val="2"/>
        <charset val="186"/>
      </rPr>
      <t>, Eur</t>
    </r>
  </si>
  <si>
    <t>Suma, EUR</t>
  </si>
  <si>
    <t>1.</t>
  </si>
  <si>
    <t>Bendroji dalis</t>
  </si>
  <si>
    <t>1.1.</t>
  </si>
  <si>
    <t>Išpildomieji brėžiniai</t>
  </si>
  <si>
    <t>kompl.</t>
  </si>
  <si>
    <t>1.2.</t>
  </si>
  <si>
    <t>Kadastriniai matavimai</t>
  </si>
  <si>
    <t>1.3.</t>
  </si>
  <si>
    <r>
      <t>Detalieji archeologiniai tyrimai</t>
    </r>
    <r>
      <rPr>
        <sz val="11"/>
        <color rgb="FFFF0000"/>
        <rFont val="Calibri Light"/>
        <family val="2"/>
        <charset val="186"/>
      </rPr>
      <t>**</t>
    </r>
  </si>
  <si>
    <r>
      <t>m</t>
    </r>
    <r>
      <rPr>
        <sz val="11"/>
        <color theme="1"/>
        <rFont val="Aptos Narrow"/>
        <family val="2"/>
      </rPr>
      <t>²</t>
    </r>
  </si>
  <si>
    <t>Viso: Bendroji dalis</t>
  </si>
  <si>
    <t>2.</t>
  </si>
  <si>
    <t xml:space="preserve">1 statybos etapo (nuo Trakų g. ir Vokiečių g. sankryžos iki Trakų g. ir Pranciškonų g. sankryžos) savitakiniai buitinių nuotekų šalinimo tinklai (nuo šulinio Nr. 5A iki taško "A") (žr. TS priedą Nr. 3) </t>
  </si>
  <si>
    <t>2.1.</t>
  </si>
  <si>
    <t>Savitakinių buitinių nuotekų šalinimo tinklų rekonstravimas atviru  būdu, įskaitant tai technologijai tinkančius nuotekų vamzdžius, visas sujungimo detales bei gaminius, plastikinių valymo bei inspektavimo pilnos komplektacijos šulinių įrengimą su ketiniais dangčiais, g/b šulinių įrengimą su ketiniais dangčiais, esamo nuotekų kolektoriaus įlipimo angų remontą, alsuoklių įrengimą, išvadų perjungimą, išvadų pajungimą į kolektorių, aplinkos, dangų išardymo ir jų atstatymo darbus, visus žemės darbus, gruntinio vandens pažeminimą, tranšėjų išramstymą, smėlinio grunto pagrindo po vamzdžiais įrengimą, apsauginio smėlinio grunto sluoksnio įrengimą, esamų komunikacijų pakabinimą, bandymus, vamzdynų patikrinimą TV diagnostika, komunikacijų ženklų įrengimą ir kitus darbus.</t>
  </si>
  <si>
    <t xml:space="preserve">Viso: 1 statybos etapo (nuo Trakų g. ir Vokiečių g. sankryžos iki Trakų g. ir Pranciškonų g. sankryžos) savitakiniai buitinių nuotekų šalinimo tinklai (nuo šulinio Nr. 5A iki taško "A") </t>
  </si>
  <si>
    <t>3.</t>
  </si>
  <si>
    <t xml:space="preserve">2 statybos etapo (nuo Trakų g. ir Pranciškonų g. sankryžos iki Trakų g. ir Kėdainių g. sankryžos) savitakiniai buitinių nuotekų šalinimo tinklai (nuo taško "A" iki taško "D") (žr. TS priedą Nr. 3)
</t>
  </si>
  <si>
    <t>3.1.</t>
  </si>
  <si>
    <t>Viso: 2 statybos etapo (nuo Trakų g. ir Pranciškonų g. sankryžos iki Trakų g. ir Kėdainių g. sankryžos) savitakiniai buitinių nuotekų šalinimo tinklai (nuo taško "A" iki taško "D")</t>
  </si>
  <si>
    <t>4.</t>
  </si>
  <si>
    <t xml:space="preserve">3 statybos etapo (nuo Trakų g. ir Kėdainių g. sankryžos iki Trakų g. ir Pylimo g. sankryžos) savitakiniai buitinių nuotekų šalinimo tinklai (nuo taško "D" iki šulinio Nr. 101B) (žr. TS priedą Nr. 3) </t>
  </si>
  <si>
    <t>4.1.</t>
  </si>
  <si>
    <t xml:space="preserve">Viso: 3 statybos etapo (nuo Trakų g. ir Kėdainių g. sankryžos iki Trakų g. ir Pylimo g. sankryžos) savitakiniai buitinių nuotekų šalinimo tinklai (nuo taško "D" iki šulinio Nr. 101B) </t>
  </si>
  <si>
    <t>5.</t>
  </si>
  <si>
    <t xml:space="preserve">1 statybos etapo (nuo Trakų g. ir Vokiečių g. sankryžos iki Trakų g. ir Pranciškonų g. sankryžos) vandentiekio tinklai (nuo šulinio Nr. 53 ir taško V1-56 iki taško "B" ir "C") (žr. TS priedą Nr. 3)
</t>
  </si>
  <si>
    <t>5.1.</t>
  </si>
  <si>
    <t>Vandentiekio tinklų rekonstravimas atviru ir (ar) uždaru būdu, įskaitant tai technologijai tinkančius vandentiekio vamzdžius, visą uždaromąją armatūrą, visas fasonines dalis, visas sujungimo, tvirtinimo detales ir gaminius, požeminių mazgų įrengimą, pilnos komplektacijos g/b šulinių įrengimą, aplinkos, dangų išardymo ir jų atstatymo darbus, esamų šulinių ir kamerų demontavimą, visus žemės darbus, gruntinio vandens pažeminimą, tranšėjų išramstymą, smėlinio grunto pagrindo po vamzdžiais įrengimą (jei reikia), apsauginio smėlinio grunto sluoksnio įrengimą (jei reikia), bandymus, dezinfekavimą, mikrobiologinių tyrimų ataskaitą, komunikacijų ženklų įrengimą ir kitus darbus.</t>
  </si>
  <si>
    <t xml:space="preserve">Viso: 1 statybos etapo (nuo Trakų g. ir Vokiečių g. sankryžos iki Trakų g. ir Pranciškonų g. sankryžos) vandentiekio tinklai (nuo šulinio Nr. 53 ir taško V1-56 iki taško "B" ir "C") </t>
  </si>
  <si>
    <t>6.</t>
  </si>
  <si>
    <t xml:space="preserve">2 statybos etapo (nuo Trakų g. ir Pranciškonų g. sankryžos iki Trakų g. ir Kėdainių g. sankryžos) vandentiekio tinklai (nuo taško "B" ir "C" iki taško "E" ir "F") (žr. TS priedą Nr. 3)
 </t>
  </si>
  <si>
    <t>6.1.</t>
  </si>
  <si>
    <t xml:space="preserve">Viso: 2 statybos etapo (nuo Trakų g. ir Pranciškonų g. sankryžos iki Trakų g. ir Kėdainių g. sankryžos) vandentiekio tinklai (nuo taško "B" ir "C" iki taško "E" ir "F") </t>
  </si>
  <si>
    <t>7.</t>
  </si>
  <si>
    <t xml:space="preserve">3 statybos etapo (nuo Trakų g. ir Kėdainių g. sankryžos iki Trakų g. ir Pylimo g. sankryžos) vandentiekio tinklai (nuo taško "E" ir "F" iki taško V1-1 ir V1-32) (žr. TS priedą Nr. 3) </t>
  </si>
  <si>
    <t>7.1.</t>
  </si>
  <si>
    <t xml:space="preserve"> Viso: 3 statybos etapo (nuo Trakų g. ir Kėdainių g. sankryžos iki Trakų g. ir Pylimo g. sankryžos) vandentiekio tinklai (nuo taško "E" ir "F" iki taško V1-1 ir V1-32) </t>
  </si>
  <si>
    <r>
      <t>VISO, EUR be PVM</t>
    </r>
    <r>
      <rPr>
        <b/>
        <sz val="11"/>
        <color rgb="FFFF0000"/>
        <rFont val="Calibri Light"/>
        <family val="2"/>
        <charset val="186"/>
      </rPr>
      <t>*</t>
    </r>
  </si>
  <si>
    <t>PVM</t>
  </si>
  <si>
    <t>VISO, EUR su PVM</t>
  </si>
  <si>
    <r>
      <t xml:space="preserve">Pastabos:
- </t>
    </r>
    <r>
      <rPr>
        <sz val="11"/>
        <color rgb="FFFF0000"/>
        <rFont val="Calibri"/>
        <family val="2"/>
        <charset val="186"/>
        <scheme val="minor"/>
      </rPr>
      <t xml:space="preserve">* </t>
    </r>
    <r>
      <rPr>
        <sz val="11"/>
        <color theme="1"/>
        <rFont val="Calibri"/>
        <family val="2"/>
        <scheme val="minor"/>
      </rPr>
      <t xml:space="preserve">kaina turi būti nurodoma ne daugiau kaip du skaičiai po kablelio;
- </t>
    </r>
    <r>
      <rPr>
        <sz val="11"/>
        <color rgb="FFFF0000"/>
        <rFont val="Calibri"/>
        <family val="2"/>
        <charset val="186"/>
        <scheme val="minor"/>
      </rPr>
      <t xml:space="preserve">** </t>
    </r>
    <r>
      <rPr>
        <sz val="11"/>
        <rFont val="Calibri"/>
        <family val="2"/>
        <charset val="186"/>
        <scheme val="minor"/>
      </rPr>
      <t xml:space="preserve">kiekis nurodytas preliminarus ir </t>
    </r>
    <r>
      <rPr>
        <sz val="11"/>
        <color theme="1"/>
        <rFont val="Calibri"/>
        <family val="2"/>
        <scheme val="minor"/>
      </rPr>
      <t>bus atsiskaitoma už faktiškai atliktus detaliuosius archeologinius tyrimus pagal TS 4.3.3. p.;
- bendra kaina turi atitikti pateiktų jos sudėtinių dalių sumą;
- tais  atvejais, kai pagal galiojančius teisės aktus rangovui nereikia mokėti  PVM,  jis atitinkamų skilčių  nepildo ir nurodo priežastis, dėl kurių PVM nemoka;
- darbų kiekių žiniaraščiai pateikiami pridedamame techniniame darbo projekte (TS priedas Nr. 1); 
- darbų kiekių žiniaraščiai turi būti vertinami kartu su visa informacija pateikta projekto dalių techninėse specifikacijose, aiškinamuosiuose raštuose bei brėžiniuose (TS priedas Nr. 1);
- rangovas privalo įsivertinti visas reikalingas medžiagas, įrangą ir darbus, kurie užtikrintų, kad visos pagal įkainotą darbų grupių žiniaraštį įrengtos sistemos (mazgai, moduliai ar pan.) tinkamai, nepertraukiamai ir kokybiškai funkcionuotų, jas būtų galima naudoti pagal tikslinę jų paskirtį.</t>
    </r>
  </si>
  <si>
    <t>1.4.P</t>
  </si>
  <si>
    <r>
      <t>m</t>
    </r>
    <r>
      <rPr>
        <sz val="11"/>
        <color rgb="FFFF0000"/>
        <rFont val="Aptos Narrow"/>
        <family val="2"/>
      </rPr>
      <t>²</t>
    </r>
  </si>
  <si>
    <t>2.2.P</t>
  </si>
  <si>
    <t>Papildomi detalieji archeologiniai tyrimai** pagal Susitarimą Nr.1</t>
  </si>
  <si>
    <t>5.2.P</t>
  </si>
  <si>
    <t>5.3.P</t>
  </si>
  <si>
    <t>Papildomi darbai pagal Susitarimą Nr. 1: nuotekų šulinio Nr. 58 rekonstravimas ir nuotekų tinklų alsuoklių grotelių keitimas į kvadratines.</t>
  </si>
  <si>
    <t>Papildomi darbai pagal Susitarimą Nr. 1: vandentiekio tinklo sužiedinimas.</t>
  </si>
  <si>
    <t>Papildomi darbai pagal Susitarimą Nr. 1: vandentiekio įvadų rekonstravimas</t>
  </si>
  <si>
    <t>5.4.P</t>
  </si>
  <si>
    <t>Papildomi darbai pagal Susitarimą Nr. 1: kvadratinių kapų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</si>
</sst>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1"/>
      <color theme="1"/>
      <name val="Calibri"/>
      <family val="2"/>
      <scheme val="minor"/>
    </font>
    <font>
      <sz val="8"/>
      <name val="Calibri"/>
      <family val="2"/>
      <charset val="186"/>
      <scheme val="minor"/>
    </font>
    <font>
      <sz val="11"/>
      <color theme="1"/>
      <name val="Calibri Light"/>
      <family val="2"/>
      <charset val="186"/>
    </font>
    <font>
      <b/>
      <sz val="11"/>
      <color theme="1"/>
      <name val="Calibri Light"/>
      <family val="2"/>
      <charset val="186"/>
    </font>
    <font>
      <b/>
      <sz val="11"/>
      <color rgb="FF000000"/>
      <name val="Calibri Light"/>
      <family val="2"/>
      <charset val="186"/>
    </font>
    <font>
      <sz val="11"/>
      <color theme="1"/>
      <name val="Calibri"/>
      <family val="2"/>
      <charset val="186"/>
      <scheme val="minor"/>
    </font>
    <font>
      <sz val="11"/>
      <color rgb="FFFF0000"/>
      <name val="Calibri"/>
      <family val="2"/>
      <charset val="186"/>
      <scheme val="minor"/>
    </font>
    <font>
      <sz val="11"/>
      <name val="Calibri Light"/>
      <family val="2"/>
      <charset val="186"/>
    </font>
    <font>
      <b/>
      <sz val="11"/>
      <color rgb="FFFF0000"/>
      <name val="Calibri Light"/>
      <family val="2"/>
      <charset val="186"/>
    </font>
    <font>
      <b/>
      <sz val="11"/>
      <name val="Calibri Light"/>
      <family val="2"/>
      <charset val="186"/>
    </font>
    <font>
      <sz val="11"/>
      <color theme="1"/>
      <name val="Aptos Narrow"/>
      <family val="2"/>
    </font>
    <font>
      <sz val="11"/>
      <color rgb="FFFF0000"/>
      <name val="Calibri Light"/>
      <family val="2"/>
      <charset val="186"/>
    </font>
    <font>
      <sz val="11"/>
      <name val="Calibri"/>
      <family val="2"/>
      <charset val="186"/>
      <scheme val="minor"/>
    </font>
    <font>
      <sz val="11"/>
      <color rgb="FFFF0000"/>
      <name val="Aptos Narrow"/>
      <family val="2"/>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indexed="43"/>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4" fillId="0" borderId="0" xfId="0" applyFont="1"/>
    <xf numFmtId="49" fontId="4" fillId="0" borderId="1" xfId="0" applyNumberFormat="1" applyFont="1" applyBorder="1" applyAlignment="1">
      <alignment horizontal="center" vertical="center"/>
    </xf>
    <xf numFmtId="0" fontId="5" fillId="0" borderId="0" xfId="0" applyFont="1"/>
    <xf numFmtId="2" fontId="4" fillId="0" borderId="2" xfId="0" applyNumberFormat="1" applyFont="1" applyBorder="1" applyAlignment="1">
      <alignment horizontal="center" vertical="center" wrapText="1"/>
    </xf>
    <xf numFmtId="0" fontId="4" fillId="0" borderId="0" xfId="0" applyFont="1" applyAlignment="1">
      <alignment horizontal="center"/>
    </xf>
    <xf numFmtId="0" fontId="5" fillId="0" borderId="3" xfId="0" applyFont="1" applyBorder="1" applyAlignment="1">
      <alignment horizontal="center" vertical="center" wrapText="1"/>
    </xf>
    <xf numFmtId="0" fontId="2" fillId="0" borderId="0" xfId="0" applyFont="1" applyAlignment="1">
      <alignment horizontal="center"/>
    </xf>
    <xf numFmtId="0" fontId="5" fillId="0" borderId="0" xfId="0" applyFont="1" applyAlignment="1">
      <alignment horizontal="center"/>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5" fillId="0" borderId="1" xfId="0" applyNumberFormat="1" applyFont="1" applyBorder="1" applyAlignment="1">
      <alignment horizontal="center" vertical="center"/>
    </xf>
    <xf numFmtId="0" fontId="7" fillId="0" borderId="0" xfId="0" applyFont="1"/>
    <xf numFmtId="0" fontId="9" fillId="0" borderId="4" xfId="1" applyFont="1" applyBorder="1" applyAlignment="1">
      <alignment horizontal="left" vertical="center" wrapText="1"/>
    </xf>
    <xf numFmtId="0" fontId="5" fillId="0" borderId="5" xfId="0" applyFont="1" applyBorder="1" applyAlignment="1">
      <alignment horizontal="left" vertical="center" wrapText="1"/>
    </xf>
    <xf numFmtId="0" fontId="11" fillId="3" borderId="1" xfId="1" applyFont="1" applyFill="1" applyBorder="1" applyAlignment="1">
      <alignment horizontal="left" vertical="center" wrapText="1"/>
    </xf>
    <xf numFmtId="1" fontId="4" fillId="0" borderId="1"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0" xfId="0" applyFont="1" applyAlignment="1">
      <alignment vertical="top" wrapText="1"/>
    </xf>
    <xf numFmtId="0" fontId="5" fillId="0" borderId="1" xfId="0" applyFont="1" applyBorder="1" applyAlignment="1">
      <alignment horizontal="right" wrapText="1"/>
    </xf>
    <xf numFmtId="0" fontId="5" fillId="0" borderId="1" xfId="0" applyFont="1" applyBorder="1" applyAlignment="1">
      <alignment horizontal="right" vertical="center" wrapText="1"/>
    </xf>
    <xf numFmtId="0" fontId="4" fillId="0" borderId="7" xfId="0" applyFont="1" applyBorder="1" applyAlignment="1">
      <alignment horizontal="justify" vertical="center" wrapText="1"/>
    </xf>
    <xf numFmtId="0" fontId="5" fillId="0" borderId="6" xfId="0" applyFont="1" applyBorder="1" applyAlignment="1">
      <alignment horizontal="right" wrapText="1"/>
    </xf>
    <xf numFmtId="0" fontId="11" fillId="0" borderId="1" xfId="1" applyFont="1" applyBorder="1" applyAlignment="1">
      <alignment horizontal="left"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0" borderId="0" xfId="0" applyNumberFormat="1" applyFont="1" applyAlignment="1">
      <alignment horizontal="center"/>
    </xf>
    <xf numFmtId="2" fontId="6"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2" fontId="2" fillId="0" borderId="0" xfId="0" applyNumberFormat="1" applyFont="1" applyAlignment="1">
      <alignment horizontal="center"/>
    </xf>
    <xf numFmtId="0" fontId="4" fillId="2" borderId="3" xfId="0" applyFont="1" applyFill="1" applyBorder="1" applyAlignment="1">
      <alignment horizontal="center" vertical="center" wrapText="1"/>
    </xf>
    <xf numFmtId="0" fontId="9" fillId="0" borderId="0" xfId="1" applyFont="1" applyAlignment="1">
      <alignment horizontal="left" vertical="center" wrapText="1"/>
    </xf>
    <xf numFmtId="0" fontId="11" fillId="3" borderId="1" xfId="1" applyFont="1" applyFill="1" applyBorder="1" applyAlignment="1">
      <alignment horizontal="left" vertical="top" wrapText="1"/>
    </xf>
    <xf numFmtId="0" fontId="11" fillId="0" borderId="1" xfId="1" applyFont="1" applyBorder="1" applyAlignment="1">
      <alignment horizontal="left" vertical="top" wrapText="1"/>
    </xf>
    <xf numFmtId="0" fontId="2" fillId="0" borderId="0" xfId="0" applyFont="1" applyAlignment="1">
      <alignment horizontal="left"/>
    </xf>
    <xf numFmtId="0" fontId="5" fillId="0" borderId="0" xfId="0" applyFont="1" applyAlignment="1">
      <alignment horizontal="right"/>
    </xf>
    <xf numFmtId="0" fontId="2" fillId="0" borderId="0" xfId="0" applyFont="1" applyAlignment="1">
      <alignment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left" vertical="top" wrapText="1"/>
    </xf>
    <xf numFmtId="0" fontId="13" fillId="0" borderId="1" xfId="0" applyFont="1" applyBorder="1" applyAlignment="1">
      <alignment horizontal="center" vertical="center"/>
    </xf>
    <xf numFmtId="0" fontId="13" fillId="0" borderId="1" xfId="1" applyFont="1" applyBorder="1" applyAlignment="1">
      <alignment horizontal="left"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13" fillId="4"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xf>
    <xf numFmtId="0" fontId="13" fillId="0" borderId="1" xfId="0" applyFont="1" applyBorder="1" applyAlignment="1">
      <alignment horizontal="justify" vertical="center" wrapText="1"/>
    </xf>
    <xf numFmtId="2"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89" zoomScaleNormal="89" workbookViewId="0">
      <selection activeCell="L13" sqref="L13"/>
    </sheetView>
  </sheetViews>
  <sheetFormatPr defaultColWidth="9.109375" defaultRowHeight="14.4" x14ac:dyDescent="0.3"/>
  <cols>
    <col min="1" max="1" width="11.6640625" style="1" customWidth="1"/>
    <col min="2" max="2" width="60.88671875" style="1" customWidth="1"/>
    <col min="3" max="3" width="9.44140625" style="10" customWidth="1"/>
    <col min="4" max="4" width="7.109375" style="10" customWidth="1"/>
    <col min="5" max="5" width="14.5546875" style="45" customWidth="1"/>
    <col min="6" max="6" width="20" style="1" customWidth="1"/>
    <col min="7" max="10" width="9.109375" style="1"/>
    <col min="11" max="11" width="9.109375" style="1" customWidth="1"/>
    <col min="12" max="12" width="42.44140625" style="1" customWidth="1"/>
    <col min="13" max="16384" width="9.109375" style="1"/>
  </cols>
  <sheetData>
    <row r="1" spans="1:7" x14ac:dyDescent="0.3">
      <c r="A1" s="6"/>
      <c r="B1" s="4"/>
      <c r="C1" s="51" t="s">
        <v>0</v>
      </c>
      <c r="D1" s="51"/>
      <c r="E1" s="51"/>
      <c r="F1" s="51"/>
    </row>
    <row r="2" spans="1:7" x14ac:dyDescent="0.3">
      <c r="A2" s="6"/>
      <c r="B2" s="4"/>
      <c r="C2" s="8"/>
      <c r="D2" s="11"/>
      <c r="E2" s="41"/>
      <c r="F2" s="4"/>
    </row>
    <row r="3" spans="1:7" x14ac:dyDescent="0.3">
      <c r="A3" s="53" t="s">
        <v>1</v>
      </c>
      <c r="B3" s="53"/>
      <c r="C3" s="53"/>
      <c r="D3" s="53"/>
      <c r="E3" s="53"/>
      <c r="F3" s="53"/>
    </row>
    <row r="4" spans="1:7" x14ac:dyDescent="0.3">
      <c r="A4" s="54" t="s">
        <v>2</v>
      </c>
      <c r="B4" s="54" t="s">
        <v>3</v>
      </c>
      <c r="C4" s="55" t="s">
        <v>4</v>
      </c>
      <c r="D4" s="54"/>
      <c r="E4" s="54"/>
      <c r="F4" s="54"/>
      <c r="G4" s="3"/>
    </row>
    <row r="5" spans="1:7" ht="39.6" customHeight="1" x14ac:dyDescent="0.3">
      <c r="A5" s="54"/>
      <c r="B5" s="54"/>
      <c r="C5" s="55"/>
      <c r="D5" s="13" t="s">
        <v>5</v>
      </c>
      <c r="E5" s="42" t="s">
        <v>6</v>
      </c>
      <c r="F5" s="14" t="s">
        <v>7</v>
      </c>
      <c r="G5" s="3"/>
    </row>
    <row r="6" spans="1:7" x14ac:dyDescent="0.3">
      <c r="A6" s="13" t="s">
        <v>8</v>
      </c>
      <c r="B6" s="15" t="s">
        <v>9</v>
      </c>
      <c r="C6" s="34"/>
      <c r="D6" s="15"/>
      <c r="E6" s="43"/>
      <c r="F6" s="34"/>
      <c r="G6" s="3"/>
    </row>
    <row r="7" spans="1:7" x14ac:dyDescent="0.3">
      <c r="A7" s="16" t="s">
        <v>10</v>
      </c>
      <c r="B7" s="23" t="s">
        <v>11</v>
      </c>
      <c r="C7" s="17" t="s">
        <v>12</v>
      </c>
      <c r="D7" s="26">
        <v>1</v>
      </c>
      <c r="E7" s="44">
        <v>1572.22</v>
      </c>
      <c r="F7" s="39">
        <f>SUM(D7*E7)</f>
        <v>1572.22</v>
      </c>
      <c r="G7" s="3"/>
    </row>
    <row r="8" spans="1:7" x14ac:dyDescent="0.3">
      <c r="A8" s="16" t="s">
        <v>13</v>
      </c>
      <c r="B8" s="23" t="s">
        <v>14</v>
      </c>
      <c r="C8" s="17" t="s">
        <v>12</v>
      </c>
      <c r="D8" s="26">
        <v>1</v>
      </c>
      <c r="E8" s="44">
        <v>1572.22</v>
      </c>
      <c r="F8" s="39">
        <f t="shared" ref="F8:F9" si="0">SUM(D8*E8)</f>
        <v>1572.22</v>
      </c>
      <c r="G8" s="3"/>
    </row>
    <row r="9" spans="1:7" x14ac:dyDescent="0.3">
      <c r="A9" s="16" t="s">
        <v>15</v>
      </c>
      <c r="B9" s="47" t="s">
        <v>16</v>
      </c>
      <c r="C9" s="17" t="s">
        <v>17</v>
      </c>
      <c r="D9" s="26">
        <v>100</v>
      </c>
      <c r="E9" s="44">
        <v>279.92</v>
      </c>
      <c r="F9" s="39">
        <f t="shared" si="0"/>
        <v>27992</v>
      </c>
      <c r="G9" s="3"/>
    </row>
    <row r="10" spans="1:7" x14ac:dyDescent="0.3">
      <c r="A10" s="57" t="s">
        <v>49</v>
      </c>
      <c r="B10" s="58" t="s">
        <v>52</v>
      </c>
      <c r="C10" s="59" t="s">
        <v>50</v>
      </c>
      <c r="D10" s="60">
        <v>666</v>
      </c>
      <c r="E10" s="61">
        <v>279.92</v>
      </c>
      <c r="F10" s="62">
        <f>SUM(D10*E10)</f>
        <v>186426.72</v>
      </c>
      <c r="G10" s="3"/>
    </row>
    <row r="11" spans="1:7" x14ac:dyDescent="0.3">
      <c r="A11" s="18"/>
      <c r="B11" s="24" t="s">
        <v>18</v>
      </c>
      <c r="C11" s="18"/>
      <c r="D11" s="18"/>
      <c r="E11" s="12"/>
      <c r="F11" s="12">
        <f>SUM(F7:F10)</f>
        <v>217563.16</v>
      </c>
      <c r="G11" s="3"/>
    </row>
    <row r="12" spans="1:7" ht="64.2" customHeight="1" x14ac:dyDescent="0.3">
      <c r="A12" s="21" t="s">
        <v>19</v>
      </c>
      <c r="B12" s="25" t="s">
        <v>20</v>
      </c>
      <c r="C12" s="35"/>
      <c r="D12" s="36"/>
      <c r="E12" s="36"/>
      <c r="F12" s="37"/>
      <c r="G12" s="3"/>
    </row>
    <row r="13" spans="1:7" ht="210.75" customHeight="1" x14ac:dyDescent="0.3">
      <c r="A13" s="5" t="s">
        <v>21</v>
      </c>
      <c r="B13" s="31" t="s">
        <v>22</v>
      </c>
      <c r="C13" s="17" t="s">
        <v>12</v>
      </c>
      <c r="D13" s="7">
        <v>1</v>
      </c>
      <c r="E13" s="7">
        <v>72852.350000000006</v>
      </c>
      <c r="F13" s="44">
        <f>SUM(D13*E13)</f>
        <v>72852.350000000006</v>
      </c>
      <c r="G13" s="3"/>
    </row>
    <row r="14" spans="1:7" ht="40.200000000000003" customHeight="1" x14ac:dyDescent="0.3">
      <c r="A14" s="63" t="s">
        <v>51</v>
      </c>
      <c r="B14" s="64" t="s">
        <v>55</v>
      </c>
      <c r="C14" s="59" t="s">
        <v>12</v>
      </c>
      <c r="D14" s="65">
        <v>1</v>
      </c>
      <c r="E14" s="65">
        <v>2324.75</v>
      </c>
      <c r="F14" s="61">
        <f>SUM(D14*E14)</f>
        <v>2324.75</v>
      </c>
      <c r="G14" s="3"/>
    </row>
    <row r="15" spans="1:7" ht="60" customHeight="1" x14ac:dyDescent="0.3">
      <c r="A15" s="21"/>
      <c r="B15" s="33" t="s">
        <v>23</v>
      </c>
      <c r="C15" s="17"/>
      <c r="D15" s="7"/>
      <c r="E15" s="7"/>
      <c r="F15" s="12">
        <f>SUM(F13:F14)</f>
        <v>75177.100000000006</v>
      </c>
      <c r="G15" s="3"/>
    </row>
    <row r="16" spans="1:7" ht="60" customHeight="1" x14ac:dyDescent="0.3">
      <c r="A16" s="21" t="s">
        <v>24</v>
      </c>
      <c r="B16" s="48" t="s">
        <v>25</v>
      </c>
      <c r="C16" s="35"/>
      <c r="D16" s="36"/>
      <c r="E16" s="36"/>
      <c r="F16" s="37"/>
      <c r="G16" s="3"/>
    </row>
    <row r="17" spans="1:12" ht="179.25" customHeight="1" x14ac:dyDescent="0.3">
      <c r="A17" s="5" t="s">
        <v>26</v>
      </c>
      <c r="B17" s="31" t="s">
        <v>22</v>
      </c>
      <c r="C17" s="17" t="s">
        <v>12</v>
      </c>
      <c r="D17" s="7">
        <v>1</v>
      </c>
      <c r="E17" s="7">
        <v>68392</v>
      </c>
      <c r="F17" s="44">
        <f>SUM(D17*E17)</f>
        <v>68392</v>
      </c>
      <c r="G17" s="3"/>
    </row>
    <row r="18" spans="1:12" ht="54" customHeight="1" x14ac:dyDescent="0.3">
      <c r="A18" s="21"/>
      <c r="B18" s="33" t="s">
        <v>27</v>
      </c>
      <c r="C18" s="17"/>
      <c r="D18" s="7"/>
      <c r="E18" s="7"/>
      <c r="F18" s="12">
        <f>SUM(F17)</f>
        <v>68392</v>
      </c>
      <c r="G18" s="3"/>
    </row>
    <row r="19" spans="1:12" ht="58.2" customHeight="1" x14ac:dyDescent="0.3">
      <c r="A19" s="21" t="s">
        <v>28</v>
      </c>
      <c r="B19" s="25" t="s">
        <v>29</v>
      </c>
      <c r="C19" s="35"/>
      <c r="D19" s="36"/>
      <c r="E19" s="36"/>
      <c r="F19" s="37"/>
      <c r="G19" s="3"/>
    </row>
    <row r="20" spans="1:12" ht="177" customHeight="1" x14ac:dyDescent="0.3">
      <c r="A20" s="5" t="s">
        <v>30</v>
      </c>
      <c r="B20" s="31" t="s">
        <v>22</v>
      </c>
      <c r="C20" s="17" t="s">
        <v>12</v>
      </c>
      <c r="D20" s="27">
        <v>1</v>
      </c>
      <c r="E20" s="7">
        <v>7435.44</v>
      </c>
      <c r="F20" s="39">
        <f>SUM(D20*E20)</f>
        <v>7435.44</v>
      </c>
      <c r="G20" s="3"/>
      <c r="L20" s="28"/>
    </row>
    <row r="21" spans="1:12" ht="52.95" customHeight="1" x14ac:dyDescent="0.3">
      <c r="A21" s="5"/>
      <c r="B21" s="33" t="s">
        <v>31</v>
      </c>
      <c r="C21" s="17"/>
      <c r="D21" s="27"/>
      <c r="E21" s="7"/>
      <c r="F21" s="40">
        <f>SUM(F20)</f>
        <v>7435.44</v>
      </c>
      <c r="G21" s="3"/>
      <c r="L21" s="28"/>
    </row>
    <row r="22" spans="1:12" ht="62.4" customHeight="1" x14ac:dyDescent="0.3">
      <c r="A22" s="21" t="s">
        <v>32</v>
      </c>
      <c r="B22" s="48" t="s">
        <v>33</v>
      </c>
      <c r="C22" s="35"/>
      <c r="D22" s="38"/>
      <c r="E22" s="36"/>
      <c r="F22" s="37"/>
      <c r="G22" s="3"/>
      <c r="L22" s="28"/>
    </row>
    <row r="23" spans="1:12" ht="156.6" customHeight="1" x14ac:dyDescent="0.3">
      <c r="A23" s="5" t="s">
        <v>34</v>
      </c>
      <c r="B23" s="31" t="s">
        <v>35</v>
      </c>
      <c r="C23" s="17" t="s">
        <v>12</v>
      </c>
      <c r="D23" s="27">
        <v>1</v>
      </c>
      <c r="E23" s="7">
        <v>84438.18</v>
      </c>
      <c r="F23" s="39">
        <f>SUM(D23*E23)</f>
        <v>84438.18</v>
      </c>
      <c r="G23" s="3"/>
      <c r="L23" s="28"/>
    </row>
    <row r="24" spans="1:12" ht="23.4" customHeight="1" x14ac:dyDescent="0.3">
      <c r="A24" s="63" t="s">
        <v>53</v>
      </c>
      <c r="B24" s="64" t="s">
        <v>56</v>
      </c>
      <c r="C24" s="59" t="s">
        <v>12</v>
      </c>
      <c r="D24" s="66">
        <v>1</v>
      </c>
      <c r="E24" s="65">
        <v>3800.76</v>
      </c>
      <c r="F24" s="62">
        <f>SUM(D24*E24)</f>
        <v>3800.76</v>
      </c>
      <c r="G24" s="3"/>
      <c r="L24" s="28"/>
    </row>
    <row r="25" spans="1:12" ht="31.2" customHeight="1" x14ac:dyDescent="0.3">
      <c r="A25" s="63" t="s">
        <v>54</v>
      </c>
      <c r="B25" s="64" t="s">
        <v>57</v>
      </c>
      <c r="C25" s="59" t="s">
        <v>12</v>
      </c>
      <c r="D25" s="66">
        <v>1</v>
      </c>
      <c r="E25" s="65">
        <v>4349.0600000000004</v>
      </c>
      <c r="F25" s="62">
        <f>SUM(D25*E25)</f>
        <v>4349.0600000000004</v>
      </c>
      <c r="G25" s="3"/>
      <c r="L25" s="28"/>
    </row>
    <row r="26" spans="1:12" ht="31.2" customHeight="1" x14ac:dyDescent="0.3">
      <c r="A26" s="63" t="s">
        <v>58</v>
      </c>
      <c r="B26" s="64" t="s">
        <v>59</v>
      </c>
      <c r="C26" s="59" t="s">
        <v>12</v>
      </c>
      <c r="D26" s="66">
        <v>1</v>
      </c>
      <c r="E26" s="65">
        <v>1888</v>
      </c>
      <c r="F26" s="62">
        <f>SUM(D26*E26)</f>
        <v>1888</v>
      </c>
      <c r="G26" s="3"/>
      <c r="L26" s="28"/>
    </row>
    <row r="27" spans="1:12" ht="45" customHeight="1" x14ac:dyDescent="0.3">
      <c r="A27" s="5"/>
      <c r="B27" s="49" t="s">
        <v>36</v>
      </c>
      <c r="C27" s="17"/>
      <c r="D27" s="27"/>
      <c r="E27" s="7"/>
      <c r="F27" s="40">
        <f>SUM(F23:F26)</f>
        <v>94475.999999999985</v>
      </c>
      <c r="G27" s="3"/>
      <c r="L27" s="28"/>
    </row>
    <row r="28" spans="1:12" ht="46.2" customHeight="1" x14ac:dyDescent="0.3">
      <c r="A28" s="21" t="s">
        <v>37</v>
      </c>
      <c r="B28" s="48" t="s">
        <v>38</v>
      </c>
      <c r="C28" s="35"/>
      <c r="D28" s="38"/>
      <c r="E28" s="36"/>
      <c r="F28" s="37"/>
      <c r="G28" s="3"/>
      <c r="L28" s="28"/>
    </row>
    <row r="29" spans="1:12" ht="168" customHeight="1" x14ac:dyDescent="0.3">
      <c r="A29" s="21" t="s">
        <v>39</v>
      </c>
      <c r="B29" s="31" t="s">
        <v>35</v>
      </c>
      <c r="C29" s="20" t="s">
        <v>12</v>
      </c>
      <c r="D29" s="27">
        <v>1</v>
      </c>
      <c r="E29" s="7">
        <v>70365.149999999994</v>
      </c>
      <c r="F29" s="44">
        <f>SUM(D29*E29)</f>
        <v>70365.149999999994</v>
      </c>
      <c r="G29" s="3"/>
      <c r="L29" s="28"/>
    </row>
    <row r="30" spans="1:12" ht="49.5" customHeight="1" x14ac:dyDescent="0.3">
      <c r="A30" s="21"/>
      <c r="B30" s="33" t="s">
        <v>40</v>
      </c>
      <c r="C30" s="20"/>
      <c r="D30" s="27"/>
      <c r="E30" s="7"/>
      <c r="F30" s="12">
        <f>SUM(F29)</f>
        <v>70365.149999999994</v>
      </c>
      <c r="G30" s="3"/>
      <c r="L30" s="28"/>
    </row>
    <row r="31" spans="1:12" ht="59.4" customHeight="1" x14ac:dyDescent="0.3">
      <c r="A31" s="21" t="s">
        <v>41</v>
      </c>
      <c r="B31" s="48" t="s">
        <v>42</v>
      </c>
      <c r="C31" s="46"/>
      <c r="D31" s="38"/>
      <c r="E31" s="36"/>
      <c r="F31" s="37"/>
      <c r="G31" s="3"/>
      <c r="L31" s="28"/>
    </row>
    <row r="32" spans="1:12" ht="158.4" customHeight="1" x14ac:dyDescent="0.3">
      <c r="A32" s="21" t="s">
        <v>43</v>
      </c>
      <c r="B32" s="31" t="s">
        <v>35</v>
      </c>
      <c r="C32" s="20" t="s">
        <v>12</v>
      </c>
      <c r="D32" s="27">
        <v>1</v>
      </c>
      <c r="E32" s="7">
        <v>46239.95</v>
      </c>
      <c r="F32" s="44">
        <f>SUM(D32*E32)</f>
        <v>46239.95</v>
      </c>
      <c r="G32" s="3"/>
      <c r="L32" s="28"/>
    </row>
    <row r="33" spans="1:12" ht="42.6" customHeight="1" x14ac:dyDescent="0.3">
      <c r="A33" s="5"/>
      <c r="B33" s="49" t="s">
        <v>44</v>
      </c>
      <c r="C33" s="20"/>
      <c r="D33" s="27"/>
      <c r="E33" s="7"/>
      <c r="F33" s="40">
        <f>SUM(F32)</f>
        <v>46239.95</v>
      </c>
      <c r="G33" s="3"/>
      <c r="L33" s="28"/>
    </row>
    <row r="34" spans="1:12" ht="16.5" customHeight="1" x14ac:dyDescent="0.3">
      <c r="A34" s="5"/>
      <c r="B34" s="32" t="s">
        <v>45</v>
      </c>
      <c r="C34" s="20"/>
      <c r="D34" s="19"/>
      <c r="E34" s="7"/>
      <c r="F34" s="12">
        <f>SUM(F11+F15+F18+F21+F27+F30+F33)</f>
        <v>579648.79999999993</v>
      </c>
      <c r="G34" s="3"/>
    </row>
    <row r="35" spans="1:12" x14ac:dyDescent="0.3">
      <c r="A35" s="5"/>
      <c r="B35" s="29" t="s">
        <v>46</v>
      </c>
      <c r="C35" s="9"/>
      <c r="D35" s="7"/>
      <c r="E35" s="7"/>
      <c r="F35" s="12">
        <f>SUM(F34*0.21)</f>
        <v>121726.24799999998</v>
      </c>
      <c r="G35" s="3"/>
    </row>
    <row r="36" spans="1:12" x14ac:dyDescent="0.3">
      <c r="A36" s="5"/>
      <c r="B36" s="30" t="s">
        <v>47</v>
      </c>
      <c r="C36" s="9"/>
      <c r="D36" s="7"/>
      <c r="E36" s="7"/>
      <c r="F36" s="12">
        <f>SUM(F34:F35)</f>
        <v>701375.04799999995</v>
      </c>
      <c r="G36" s="3"/>
    </row>
    <row r="37" spans="1:12" x14ac:dyDescent="0.3">
      <c r="A37" s="2"/>
      <c r="B37" s="22"/>
      <c r="G37" s="3"/>
    </row>
    <row r="38" spans="1:12" ht="177.6" customHeight="1" x14ac:dyDescent="0.3">
      <c r="A38" s="50"/>
      <c r="B38" s="56" t="s">
        <v>48</v>
      </c>
      <c r="C38" s="56"/>
      <c r="D38" s="56"/>
      <c r="E38" s="56"/>
      <c r="F38" s="56"/>
      <c r="G38" s="52"/>
    </row>
    <row r="39" spans="1:12" x14ac:dyDescent="0.3">
      <c r="G39" s="52"/>
    </row>
  </sheetData>
  <mergeCells count="8">
    <mergeCell ref="C1:F1"/>
    <mergeCell ref="G38:G39"/>
    <mergeCell ref="A3:F3"/>
    <mergeCell ref="A4:A5"/>
    <mergeCell ref="B4:B5"/>
    <mergeCell ref="C4:C5"/>
    <mergeCell ref="D4:F4"/>
    <mergeCell ref="B38:F38"/>
  </mergeCells>
  <phoneticPr fontId="3" type="noConversion"/>
  <pageMargins left="0.70866141732283472" right="0.2" top="0.74803149606299213" bottom="0.74803149606299213" header="0.31496062992125984" footer="0.31496062992125984"/>
  <pageSetup paperSize="9" scale="71"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e22f17-664e-4e45-807b-6fed6d5c24fb" xsi:nil="true"/>
    <lcf76f155ced4ddcb4097134ff3c332f xmlns="1d3d2065-9669-4670-a60c-7bf55a153534">
      <Terms xmlns="http://schemas.microsoft.com/office/infopath/2007/PartnerControls"/>
    </lcf76f155ced4ddcb4097134ff3c332f>
    <Apra_x0161_as xmlns="1d3d2065-9669-4670-a60c-7bf55a153534" xsi:nil="true"/>
    <Pilnasobjektopavadinimas xmlns="1d3d2065-9669-4670-a60c-7bf55a153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DB395-7F6F-4A15-BD72-02C16E3B0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9F6ED2-1384-469A-B7E1-B9E608C78533}">
  <ds:schemaRefs>
    <ds:schemaRef ds:uri="http://schemas.microsoft.com/office/2006/metadata/properties"/>
    <ds:schemaRef ds:uri="http://schemas.microsoft.com/office/infopath/2007/PartnerControls"/>
    <ds:schemaRef ds:uri="88e22f17-664e-4e45-807b-6fed6d5c24fb"/>
    <ds:schemaRef ds:uri="1d3d2065-9669-4670-a60c-7bf55a153534"/>
  </ds:schemaRefs>
</ds:datastoreItem>
</file>

<file path=customXml/itemProps3.xml><?xml version="1.0" encoding="utf-8"?>
<ds:datastoreItem xmlns:ds="http://schemas.openxmlformats.org/officeDocument/2006/customXml" ds:itemID="{8F54CD59-A9CD-4FE4-A715-F0F7661D5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Žiniaraštis</vt:lpstr>
    </vt:vector>
  </TitlesOfParts>
  <Manager/>
  <Company>Vilniaus vandenys UAB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Giedrius Stramkauska</dc:creator>
  <cp:keywords/>
  <dc:description/>
  <cp:lastModifiedBy>Diana Grigonienė</cp:lastModifiedBy>
  <cp:revision/>
  <dcterms:created xsi:type="dcterms:W3CDTF">2017-03-09T06:26:55Z</dcterms:created>
  <dcterms:modified xsi:type="dcterms:W3CDTF">2025-11-24T08:44:09Z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ediaServiceImageTags">
    <vt:lpwstr/>
  </property>
</Properties>
</file>