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ltviln-001sv001\Vartotoju grupes\01 Rinkotyra\KONKURSAI\2024\VIA Lietuva_Kelias Nr. 168 Klaipėda-Kretinga 7,298-8,307 km 04-30\EL komerciniai pasiulymai\"/>
    </mc:Choice>
  </mc:AlternateContent>
  <xr:revisionPtr revIDLastSave="0" documentId="8_{9F4B79A4-74A3-4420-A78D-C287EE5BB1C6}" xr6:coauthVersionLast="47" xr6:coauthVersionMax="47" xr10:uidLastSave="{00000000-0000-0000-0000-000000000000}"/>
  <bookViews>
    <workbookView xWindow="-120" yWindow="-120" windowWidth="29040" windowHeight="17640" activeTab="4" xr2:uid="{00000000-000D-0000-FFFF-FFFF00000000}"/>
  </bookViews>
  <sheets>
    <sheet name="DKŽ_1" sheetId="1" r:id="rId1"/>
    <sheet name="DKŽ_2" sheetId="3" r:id="rId2"/>
    <sheet name="DKŽ_4" sheetId="6" r:id="rId3"/>
    <sheet name="DKŽ_5" sheetId="7" r:id="rId4"/>
    <sheet name="Santrauka" sheetId="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6" l="1"/>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 i="3"/>
  <c r="G5" i="3"/>
  <c r="G6" i="3"/>
  <c r="G7" i="3"/>
  <c r="G8" i="3"/>
  <c r="G9" i="3"/>
  <c r="G10" i="3"/>
  <c r="G11" i="3"/>
  <c r="G12" i="3"/>
  <c r="G13" i="3"/>
  <c r="G14" i="3"/>
  <c r="G15" i="3"/>
  <c r="G16" i="3"/>
  <c r="G17" i="3"/>
  <c r="G18" i="3"/>
  <c r="G19" i="3"/>
  <c r="G20" i="3"/>
  <c r="G21" i="3"/>
  <c r="G22" i="3"/>
  <c r="G23" i="3"/>
  <c r="G24" i="3"/>
  <c r="G25" i="3"/>
  <c r="G26" i="3"/>
  <c r="G27" i="3"/>
  <c r="G28" i="3"/>
  <c r="G29" i="3"/>
  <c r="G30" i="3"/>
  <c r="G31" i="3"/>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I89" i="1" s="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5" i="1"/>
  <c r="F7" i="7"/>
  <c r="F6" i="7"/>
  <c r="F5" i="7"/>
  <c r="F4" i="7"/>
  <c r="F3" i="7"/>
  <c r="I31" i="3" l="1"/>
  <c r="H7" i="7"/>
  <c r="F8" i="7"/>
  <c r="C8" i="2" s="1"/>
  <c r="H4" i="7"/>
  <c r="G3" i="6" l="1"/>
  <c r="G3" i="3"/>
  <c r="I4" i="3" s="1"/>
  <c r="I39" i="6" l="1"/>
  <c r="I23" i="6"/>
  <c r="I10" i="3"/>
  <c r="I28" i="3"/>
  <c r="G32" i="3"/>
  <c r="C5" i="2" s="1"/>
  <c r="G40" i="6"/>
  <c r="C7" i="2" s="1"/>
  <c r="I118" i="1"/>
  <c r="I102" i="1"/>
  <c r="I112" i="1"/>
  <c r="I110" i="1"/>
  <c r="I96" i="1"/>
  <c r="I80" i="1"/>
  <c r="I108" i="1"/>
  <c r="I58" i="1"/>
  <c r="I75" i="1"/>
  <c r="I85" i="1"/>
  <c r="I61" i="1"/>
  <c r="I70" i="1"/>
  <c r="I44" i="1" l="1"/>
  <c r="G4" i="1" l="1"/>
  <c r="G119" i="1" s="1"/>
  <c r="C4" i="2" s="1"/>
  <c r="C9" i="2" s="1"/>
  <c r="I29" i="1" l="1"/>
</calcChain>
</file>

<file path=xl/sharedStrings.xml><?xml version="1.0" encoding="utf-8"?>
<sst xmlns="http://schemas.openxmlformats.org/spreadsheetml/2006/main" count="820" uniqueCount="378">
  <si>
    <t>Skyrius</t>
  </si>
  <si>
    <t>Eilės Nr.</t>
  </si>
  <si>
    <t>Darbo pavadinimas, aprašymas</t>
  </si>
  <si>
    <t>Mato vnt.</t>
  </si>
  <si>
    <t>Kiekis</t>
  </si>
  <si>
    <t>Iš viso, Eur be PVM</t>
  </si>
  <si>
    <t>1. Paruošiamieji darbai</t>
  </si>
  <si>
    <t>1.1</t>
  </si>
  <si>
    <t>vnt.</t>
  </si>
  <si>
    <t>1.2</t>
  </si>
  <si>
    <t>1.3</t>
  </si>
  <si>
    <t>1.4</t>
  </si>
  <si>
    <t>1.5</t>
  </si>
  <si>
    <t>m</t>
  </si>
  <si>
    <t>1.6</t>
  </si>
  <si>
    <t>1.7</t>
  </si>
  <si>
    <t>1.8</t>
  </si>
  <si>
    <t>1.9</t>
  </si>
  <si>
    <t>Iš viso skyriuje 1, Eur be PVM</t>
  </si>
  <si>
    <t>2. Žemės sankasa</t>
  </si>
  <si>
    <t>2.1</t>
  </si>
  <si>
    <t>2.2</t>
  </si>
  <si>
    <t>2.3</t>
  </si>
  <si>
    <t>2.4</t>
  </si>
  <si>
    <t>2.5</t>
  </si>
  <si>
    <t>2.6</t>
  </si>
  <si>
    <t>2.7</t>
  </si>
  <si>
    <t>2.8</t>
  </si>
  <si>
    <t>Iš viso skyriuje 2, Eur be PVM</t>
  </si>
  <si>
    <t>3.1</t>
  </si>
  <si>
    <t>3.2</t>
  </si>
  <si>
    <t>3.3</t>
  </si>
  <si>
    <t>3.4</t>
  </si>
  <si>
    <t>3.5</t>
  </si>
  <si>
    <t>3.6</t>
  </si>
  <si>
    <t>3.7</t>
  </si>
  <si>
    <t>Iš viso skyriuje 3, Eur be PVM</t>
  </si>
  <si>
    <t>4.1</t>
  </si>
  <si>
    <t>4.2</t>
  </si>
  <si>
    <t>4.3</t>
  </si>
  <si>
    <t>Iš viso skyriuje 4, Eur be PVM</t>
  </si>
  <si>
    <t>IŠ VISO ŽINIARAŠTYJE 1, EUR BE PVM</t>
  </si>
  <si>
    <t>1.10</t>
  </si>
  <si>
    <t>1.11</t>
  </si>
  <si>
    <t>1.12</t>
  </si>
  <si>
    <t>1.13</t>
  </si>
  <si>
    <t>Kelio ašinės linijos ir kelio juostos nužymėjimas trasoje</t>
  </si>
  <si>
    <t>km</t>
  </si>
  <si>
    <t>t</t>
  </si>
  <si>
    <t>Vieneto kaina, Eur be PVM (pildo Tiekėjas)</t>
  </si>
  <si>
    <t>3.8</t>
  </si>
  <si>
    <t>3.9</t>
  </si>
  <si>
    <t>3.10</t>
  </si>
  <si>
    <t>3.11</t>
  </si>
  <si>
    <t>3.12</t>
  </si>
  <si>
    <t>3.13</t>
  </si>
  <si>
    <t>3.14</t>
  </si>
  <si>
    <t>3.15</t>
  </si>
  <si>
    <t>3.16</t>
  </si>
  <si>
    <t>3.17</t>
  </si>
  <si>
    <t>3.18</t>
  </si>
  <si>
    <t>1.14</t>
  </si>
  <si>
    <t>1.15</t>
  </si>
  <si>
    <t>1.16</t>
  </si>
  <si>
    <t>IŠ VISO ŽINIARAŠTYJE 2, EUR BE PVM</t>
  </si>
  <si>
    <t>DARBŲ KIEKIŲ ŽINIARAŠČIŲ SANTRAUKA</t>
  </si>
  <si>
    <t>Darbų kiekių žin. nr.</t>
  </si>
  <si>
    <t>Žiniaraščio pavadinimas</t>
  </si>
  <si>
    <t>Vertė, EUR be PVM</t>
  </si>
  <si>
    <t>1.</t>
  </si>
  <si>
    <t>2.</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</si>
  <si>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</si>
  <si>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</si>
  <si>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</si>
  <si>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</si>
  <si>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</si>
  <si>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</si>
  <si>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kompl.</t>
  </si>
  <si>
    <t>2.9</t>
  </si>
  <si>
    <t>2.10</t>
  </si>
  <si>
    <t>2.11</t>
  </si>
  <si>
    <t>2.12</t>
  </si>
  <si>
    <t>2.13</t>
  </si>
  <si>
    <t>2.14</t>
  </si>
  <si>
    <t>2.15</t>
  </si>
  <si>
    <t>2.16</t>
  </si>
  <si>
    <t>1.17</t>
  </si>
  <si>
    <t>1.18</t>
  </si>
  <si>
    <t>1.19</t>
  </si>
  <si>
    <t>1.20</t>
  </si>
  <si>
    <t>1.21</t>
  </si>
  <si>
    <t>1.22</t>
  </si>
  <si>
    <t>1.23</t>
  </si>
  <si>
    <t>1.24</t>
  </si>
  <si>
    <t>1.25</t>
  </si>
  <si>
    <t>1.26</t>
  </si>
  <si>
    <t>2. Medžiagos</t>
  </si>
  <si>
    <t>1. Darbai</t>
  </si>
  <si>
    <t>5.1</t>
  </si>
  <si>
    <t>5.2</t>
  </si>
  <si>
    <t>5.3</t>
  </si>
  <si>
    <t>5.4</t>
  </si>
  <si>
    <t>5.5</t>
  </si>
  <si>
    <t>5.6</t>
  </si>
  <si>
    <t>5.7</t>
  </si>
  <si>
    <t>5.8</t>
  </si>
  <si>
    <t>5.9</t>
  </si>
  <si>
    <t>6.1</t>
  </si>
  <si>
    <t>6.2</t>
  </si>
  <si>
    <t>6.3</t>
  </si>
  <si>
    <t>6.4</t>
  </si>
  <si>
    <t>6.5</t>
  </si>
  <si>
    <t>Iš viso skyriuje 6, Eur be PVM</t>
  </si>
  <si>
    <t>Susisiekimo dalis</t>
  </si>
  <si>
    <t>Tako ašinės linijos ir tako juostos nužymėjimas trasoje</t>
  </si>
  <si>
    <t>ha</t>
  </si>
  <si>
    <t>Šakų, nupjautų krūmų ir smulkaus miško smulkinimas šakų smulkintuvu ir paskleidimas, kai smulkintuvo našumas iki 20 m3/h, įkrovos padavimo būdas rankinis (10m3 susmulkintos masės)</t>
  </si>
  <si>
    <t>Asfalto dangos nufrezavimas freza asfaltbetonio dangoms su pakrovimu</t>
  </si>
  <si>
    <t>m3</t>
  </si>
  <si>
    <t>3. Drenažas</t>
  </si>
  <si>
    <t>Sandūros tarp bordiūrų ir gatvės dangos užtaisymas amortizacine (sandarinimo) juosta</t>
  </si>
  <si>
    <t>4. Bortai</t>
  </si>
  <si>
    <t>5. Važiuojamosios dalies dangos konstrukcija (III dangos konstrukcijos klasė)</t>
  </si>
  <si>
    <t>Iš viso skyriuje 5, Eur be PVM</t>
  </si>
  <si>
    <t>6. Tako dangos konstrukcija</t>
  </si>
  <si>
    <t>7. Trinkelių dangos konstrukcija</t>
  </si>
  <si>
    <t>7.1</t>
  </si>
  <si>
    <t>7.2</t>
  </si>
  <si>
    <t>7.3</t>
  </si>
  <si>
    <t>7.4</t>
  </si>
  <si>
    <t>7.5</t>
  </si>
  <si>
    <t>Iš viso skyriuje 7, Eur be PVM</t>
  </si>
  <si>
    <t>8. Plytelių dangos kontrukcija</t>
  </si>
  <si>
    <t>8.1</t>
  </si>
  <si>
    <t>8.2</t>
  </si>
  <si>
    <t>8.3</t>
  </si>
  <si>
    <t>8.4</t>
  </si>
  <si>
    <t>8.5</t>
  </si>
  <si>
    <t>Iš viso skyriuje 8, Eur be PVM</t>
  </si>
  <si>
    <t>9. Tvirtinimo darbai</t>
  </si>
  <si>
    <t>9.1</t>
  </si>
  <si>
    <t>9.2</t>
  </si>
  <si>
    <t>9.3</t>
  </si>
  <si>
    <t>9.4</t>
  </si>
  <si>
    <t>Iš viso skyriuje 9, Eur be PVM</t>
  </si>
  <si>
    <t>m2</t>
  </si>
  <si>
    <t>10.1</t>
  </si>
  <si>
    <t>10. Horizontalus ženklinimas</t>
  </si>
  <si>
    <t>10.2</t>
  </si>
  <si>
    <t>10.3</t>
  </si>
  <si>
    <t>10.4</t>
  </si>
  <si>
    <t>10.5</t>
  </si>
  <si>
    <t>10.6</t>
  </si>
  <si>
    <t>10.7</t>
  </si>
  <si>
    <t>Iš viso skyriuje 10, Eur be PVM</t>
  </si>
  <si>
    <t>11. Vertikalus ženklinimas</t>
  </si>
  <si>
    <t>Papildomų kelio ženklų montavimas ant esamų vienstiebių atramų</t>
  </si>
  <si>
    <t>11.1</t>
  </si>
  <si>
    <t>11.2</t>
  </si>
  <si>
    <t>11.3</t>
  </si>
  <si>
    <t>11.4</t>
  </si>
  <si>
    <t>11.5</t>
  </si>
  <si>
    <t>11.6</t>
  </si>
  <si>
    <t>Iš viso skyriuje 11, Eur be PVM</t>
  </si>
  <si>
    <t>12. Ryšių tinklų rezerviniai vamzdžiai</t>
  </si>
  <si>
    <t>vnt</t>
  </si>
  <si>
    <t>12.1</t>
  </si>
  <si>
    <t>12.2</t>
  </si>
  <si>
    <t>12.3</t>
  </si>
  <si>
    <t>12.4</t>
  </si>
  <si>
    <t>12.5</t>
  </si>
  <si>
    <t>12.6</t>
  </si>
  <si>
    <t>Iš viso skyriuje 12, Eur be PVM</t>
  </si>
  <si>
    <t>13. Saugaus eismo priemonės</t>
  </si>
  <si>
    <t>13.1</t>
  </si>
  <si>
    <t>13.2</t>
  </si>
  <si>
    <t>Iš viso skyriuje 13, Eur be PVM</t>
  </si>
  <si>
    <t>14. Apsauginiai kelio atitvarai</t>
  </si>
  <si>
    <t>14.1</t>
  </si>
  <si>
    <t>14.2</t>
  </si>
  <si>
    <t>Iš viso skyriuje 14, Eur be PVM</t>
  </si>
  <si>
    <t>15. Kiti darbai</t>
  </si>
  <si>
    <t>Suolų pastatymas</t>
  </si>
  <si>
    <t>Autobusų stotelių paviljonų (antivandalinių) montavimas</t>
  </si>
  <si>
    <t>15.1</t>
  </si>
  <si>
    <t>15.2</t>
  </si>
  <si>
    <t>15.3</t>
  </si>
  <si>
    <t>15.4</t>
  </si>
  <si>
    <t>Iš viso skyriuje 15, Eur be PVM</t>
  </si>
  <si>
    <t>1. Paruošiamieji ir ardymo darbai</t>
  </si>
  <si>
    <t>2. Žemės darbai</t>
  </si>
  <si>
    <t>val.</t>
  </si>
  <si>
    <t>3. Lietaus nuotekų tinklų montavimas</t>
  </si>
  <si>
    <t>4. Paviršinio vandens surinkimas</t>
  </si>
  <si>
    <t>Iki 1000 V įtampos iki 70mm2 skersp.kabeliui galinės movos su terminiais vamzdeliais montavimas</t>
  </si>
  <si>
    <t>Kabelio izoliacijos varžos matavimas</t>
  </si>
  <si>
    <t>Lygūs kabelių apsaugos vamzdžiai d75mm</t>
  </si>
  <si>
    <t>Signalinė juosta kabeliams</t>
  </si>
  <si>
    <t>1 kV galinės movos 4-ių gyslų kabeliams 4 x 25-70</t>
  </si>
  <si>
    <t>Įžeminimo kontūro įrengimas iš vieno elektrodo iki 5 m ilgio su horizontalia įžeminimo šyna iki 1m ilgio</t>
  </si>
  <si>
    <t>Įžeminimo juostinio plieno laidininkų montavimas, tvirtinant prie konstrukcijų, prišaudant</t>
  </si>
  <si>
    <t>Įžeminimo kontūro varžos matavimas</t>
  </si>
  <si>
    <t>Gnybtų montavimas</t>
  </si>
  <si>
    <t>Įžeminimo kontūras</t>
  </si>
  <si>
    <t>IŠ VISO ŽINIARAŠTYJE 4, EUR BE PVM</t>
  </si>
  <si>
    <t>IŠ VISO ŽINIARAŠTYJE 5, EUR BE PVM</t>
  </si>
  <si>
    <t>Apšvietimo atramų montavimas</t>
  </si>
  <si>
    <t>Automatinių jungiklių montavimas</t>
  </si>
  <si>
    <t>Kabelio tiesimas tvirtinant uždedamomis apkabomis, kai 1m kabelio masė iki 3kg, dirbant nuo autohidrokeltuvo</t>
  </si>
  <si>
    <t>Apšvietimo skydo montavimas</t>
  </si>
  <si>
    <t>Apšvietimo atrama h=7m</t>
  </si>
  <si>
    <t>Apšvietimo atrama h=6m</t>
  </si>
  <si>
    <t>Pamatas apšvietimo atramai</t>
  </si>
  <si>
    <t>0,23 kV Cu kabelis 3x1.5 mm2</t>
  </si>
  <si>
    <t>Cu kabelis 2x1 mm2</t>
  </si>
  <si>
    <t>Gnybtai kabelių sujungimui apšvietimo atramose</t>
  </si>
  <si>
    <t>Automatiniai jungikliai 6 A 1P</t>
  </si>
  <si>
    <t>Apšvietimo valdymo skydas</t>
  </si>
  <si>
    <t>Lietaus nuotekų tinklai L1 (nauja statyba)</t>
  </si>
  <si>
    <t>Apšvietimo tinklai</t>
  </si>
  <si>
    <t>Kelio ženklų skydų išmontavimas nuo vienstiebių atramų rankiniu būdu k1=0.60</t>
  </si>
  <si>
    <t>Kelio ženklų vienstiebių metalinių atramų ant monolitinių betoninių pamatų išardymas k1=0.60,k2=0.70,k9=1.15</t>
  </si>
  <si>
    <t>Kelio ženklų skydų išmontavimas nuo dvistiebių atramų rankiniu būdu k1=0.60</t>
  </si>
  <si>
    <t>Kelio ženklų dvistiebių metalinių atramų ant monolitinių betoninių pamatų išardymas k1=0.60,k2=0.70,k9=1.15</t>
  </si>
  <si>
    <t>Kelio ženklų skydų išmontavimas nuo vienstiebių atramų rankiniu būdu, išsaugant skydus k1=0.60</t>
  </si>
  <si>
    <t>Kelio ženklų skydų išmontavimas nuo dvistiebių atramų rankiniu būdu, išsaugant skydus k1=0.60</t>
  </si>
  <si>
    <t>Esamo ženklinimo asfalto dangoje nufrezavimas k9=1.15</t>
  </si>
  <si>
    <t>Kelio dvipusio aptvėrimo metalinėmis sijomis išardymas k1=0.60,k2=0.70,k9=1.15</t>
  </si>
  <si>
    <t>Signalinių plastmasinių stulpelių išardymas k1=0.80,k9=1.15</t>
  </si>
  <si>
    <t>Šiukšlių dėžės išardymas k1=0.80</t>
  </si>
  <si>
    <t>Bordiūrų (gatvės bortų), sudėtų ant betono pagrindo, išardymas k8=1.09,k9=1.15</t>
  </si>
  <si>
    <t>Bordiūrų (šaligatvio bortų), sudėtų ant betono pagrindo, išardymas k8=1.09,k9=1.15</t>
  </si>
  <si>
    <t>Dangos iš betoninių trinkelių ardymas rankiniu būdu k8=1.17,k9=1.15</t>
  </si>
  <si>
    <t>Dangos iš betoninių plytelių išardymas k9=1.15</t>
  </si>
  <si>
    <t>Statybinio laužo kasimas ekskavatoriais su 0,25 m3 kaušu, pakrovimas į autosavivarčius ir išvežimas iki 10 km</t>
  </si>
  <si>
    <t>Dirvožemio pašalinimas, perstumiant jį 55 kW buldozeriais iki 20 m k9=1.15</t>
  </si>
  <si>
    <t>Grunto kasimas 0,65 m3 kaušo talpos ekskavatoriais, pakraunant gruntą į autosavivarčius, kai gruntas II grupės k9=1.15</t>
  </si>
  <si>
    <t>Darbai sąvartoje, atvežant gruntą autosavivarčiais, kai gruntas II grupės k9=1.15</t>
  </si>
  <si>
    <t>Sankasos pagrindo sluoksnio įrengimas iš esamo smėlingo grunto k9=1.15</t>
  </si>
  <si>
    <t>Supilto grunto tankinimas savaeigiais volais,kai volo masė 16t, praėjimų skaičius viena vėže 8 kartai k9=1.15</t>
  </si>
  <si>
    <t>Plotų planiravimas autogreideriais (gruntas II grupės) k9=1.15</t>
  </si>
  <si>
    <t>Pagrindo po drenažo vamzdžiais įrengimas iš skaldelės k9=1.15</t>
  </si>
  <si>
    <t>Drenažo iš plastikinių gofruotų vamzdžių su geotekstilės filtru įrengimas, užpilant filtracinį sluoksnį ekskavatoriumi, kai vamzdžių skersmuo 113/126 mm k8=1.04,k9=1.15</t>
  </si>
  <si>
    <t>Filtruojančios geosintetinės medžiagos paklojimas k9=1.15</t>
  </si>
  <si>
    <t>Plastikinių drenažo šulinių montavimas, kai šulinių skersmuo 425 mm k9=1.15</t>
  </si>
  <si>
    <t>Plastikinių fasoninių dalių (jungčių, protarpinių) 110 mm skersmens montavimas k9=1.15</t>
  </si>
  <si>
    <t>Vamzdynų pirminis (apsauginis) užpylimas ekskavatoriumi, sutankinant gruntą k9=1.15</t>
  </si>
  <si>
    <t>Pagrindų po vamzdžiais iš biriųjų medžiagų įrengimas (pagrindų medžiaga smėlis) k9=1.15</t>
  </si>
  <si>
    <t>Nuotekų surinkimo tinklų plastikinių įmovinių vamzdžių klojimas, kai vamzdžių skersmuo 160 mm k9=1.15</t>
  </si>
  <si>
    <t>Vamzdynų pirminis (apsauginis) užpylimas rankiniu būdu, sutankinant gruntą k9=1.15</t>
  </si>
  <si>
    <t>Vamzdynų užpylimas esamu smėlingu gruntu ekskavatoriumi, sutankinant gruntą k9=1.15</t>
  </si>
  <si>
    <t>Betono bordiūrų įrengimas ant betono pagrindo, kai bordiūrai 150x300x1000 mm k9=1.15</t>
  </si>
  <si>
    <t>.Betono bordiūrų įrengimas ant betono pagrindo, kai bordiūrai 80x200x1000 mm k9=1.15</t>
  </si>
  <si>
    <t>Kelio pagrindo įrengimas iš asfalto mišinio AC 22 PS (sluoksnis 9.00 cm storio, klotuvas iki 500 t/h) k8=1.17,k9=1.15</t>
  </si>
  <si>
    <t>Kelio juodų dangų paviršiaus gruntavimas polimerais modifikuota bitumo emulsija k8=1.17,k9=1.15</t>
  </si>
  <si>
    <t>Dvisluoksnės kelio dangos apatinio sluoksnio įrengimas iš apatinio dangos sluoksnio asfalto mišinio AC 16 AS (sluoksnis 5.00 cm storio, klotuvas iki 500 t/h) k8=1.17,k9=1.15</t>
  </si>
  <si>
    <t>Dvisluoksnės kelio dangos viršutinio sluoksnio įrengimas iš viršutinio dangos sluoksnio asfaltbetonio AC 11 VS (sluoksnis 4.00 cm storio, klotuvas iki 500 t/h) k8=1.17,k9=1.15</t>
  </si>
  <si>
    <t>Asfalto dangos siūlių apdorojimas bitumine mase, klojant asfaltą metodu "karštas prie šalto" k8=1.17,k9=1.15</t>
  </si>
  <si>
    <t>Geokompozito paklojimas, asfaltuojant kelio dangas, rankiniu būdu k9=1.15</t>
  </si>
  <si>
    <t>Pagrindo įrengimas iš dolomito skaldos mišinio (storis 15 cm, viensluoksnis) k9=1.15</t>
  </si>
  <si>
    <t>Pėsčiųjų ir dviračių tako dvisluoksnės dangos apatinio sluoksnio įrengimas iš apatinio dangos sluoksnio asfalto AC 11 AN (sluoksnio storis 3.00 cm) k8=1.17,k9=1.15</t>
  </si>
  <si>
    <t>Tako juodų dangų paviršiaus gruntavimas polimerais modifikuota bitumo emulsija k8=1.17,k9=1.15</t>
  </si>
  <si>
    <t>Pėsčiųjų ir dviračių tako dvisluoksnės dangos viršutinio sluoksnio įrengimas iš viršutinio dangos sluoksnio asfaltbetonio AC 8 VL (raudonos spalvos, sluoksnio storis 3.00 cm) k8=1.17,k9=1.15</t>
  </si>
  <si>
    <t>Pasluoksnio įrengimas (granito skaldos atsijos, sluoksnio storis 3 cm) k9=1.15</t>
  </si>
  <si>
    <t>Grindinio įrengimas iš 8 cm storio betono trinkelių rankiniu būdu, užpilant siūles granito atsijomis (pilkos) k9=1.15</t>
  </si>
  <si>
    <t>Grindinio įrengimas iš reljefinių betono trinkelių (neregių vedimo sistema) rankiniu būdu, užpilant siūles granito atsijomis k9=1.15</t>
  </si>
  <si>
    <t>Skaldos pagrindo, iki 5 m2 ploto vienoje vietoje, ardymas rankiniu būdu k8=1.09,k9=1.15</t>
  </si>
  <si>
    <t>Pasluoksnio įrengimas (granito skaldos atsijos, sluoksnio storis 4 cm) k9=1.15</t>
  </si>
  <si>
    <t>Dangos įrengimas iš šaligatvio plytelių, užpildant siūles granito skaldos atsijomis, kai plytelės 500x500x70 mm k9=1.15</t>
  </si>
  <si>
    <t>Šlaitų ir kitų plotų tvirtinimas esamu augaliniu gruntu, paskleidžiant gruntą ekskavatoriumi (sluoksnio storis 10.00 cm) k9=1.15</t>
  </si>
  <si>
    <t>Šlaitų ir kitų plotų tvirtinimas esamu augaliniu gruntu, paskleidžiant gruntą rankiniu būdu (sluoksnis 10 cm) k9=1.15</t>
  </si>
  <si>
    <t>Šlaitų ir kitų plotų apsėjimas daugiametėmis žolėmis rankiniu būdu k9=1.15</t>
  </si>
  <si>
    <t>Kelio dangos ženklinimas termoplastu su stiklo rutuliukais ištisine 12 cm pločio linija kelių ženklinimo mašinomis k9=1.15</t>
  </si>
  <si>
    <t>Kelio dangos ženklinimas termoplastu su stiklo rutuliukais ištisine linija 25 cm pločio kelių ženklinimo mašinomis k9=1.15</t>
  </si>
  <si>
    <t>Kelio dangos ženklinimas termoplastu su stiklo rutuliukais pertraukiama 12 cm pločio linija kelių ženklin. mašinomis (brūkšnio ir tarpo santykis 1:3) k9=1.15</t>
  </si>
  <si>
    <t>Kelio dangos ženklinimas termoplastu su stiklo rutuliukais pertraukiama 25 cm pločio linija kelių ženklin. mašinomis (brūkšnio ir tarpo santykis 1:1) k9=1.15</t>
  </si>
  <si>
    <t>Kelio ženklų su metalinėmis atramomis d-60,3 mm įrengimas, gręžiant duobes ir betonuojant pamatus (stiebų skaičius atramoje 1 vnt) k9=1.15</t>
  </si>
  <si>
    <t>Kelio ženklų su metalinėmis atramomis d-76,1 mm įrengimas, gręžiant duobes ir betonuojant pamatus (stiebų skaičius atramoje 2 vnt) k9=1.15</t>
  </si>
  <si>
    <t>Kelio ženklų su metalinėmis atramomis d-88,9 mm įrengimas, gręžiant duobes ir betonuojant pamatus (stiebų skaičius atramoje 1 vnt, montuojant esamus kelio ženklo skydus) k9=1.15</t>
  </si>
  <si>
    <t>Kelio ženklų su metalinėmis atramomis d-76,1 mm įrengimas, gręžiant duobes ir betonuojant pamatus (stiebų skaičius atramoje 2 vnt, montuojant esamus kelio ženklo skydus) k9=1.15</t>
  </si>
  <si>
    <t>Duobių kasimas rankiniu būdu, kai gruntas II grupės k9=1.15</t>
  </si>
  <si>
    <t>Duobių užpylimas gruntu rankiniu būdu, kai gruntas II grupės k9=1.15</t>
  </si>
  <si>
    <t>Surenkamų tipinių gelžbetonio šulinių RKŠ-1 įrengimas k9=1.15</t>
  </si>
  <si>
    <t>Šulinių žymėjimo ženklo pastatymas I-II grupės grunte k9=1.15</t>
  </si>
  <si>
    <t>Uždaro perėjimo iki 50 m ilgio įrengimas kryptinio gręžimo įrenginiu, įtraukiant plastikinį vamzdį, kai vamzdžių skersmuo 63 mm (trasos ilgis) k9=1.15</t>
  </si>
  <si>
    <t>Vamzdžių įvadų į šulinius ir dėžes įrengimas k9=1.15</t>
  </si>
  <si>
    <t>Metalinių stulpelių pėsčiųjų apsaugos tvorelei įrengimas k9=1.15</t>
  </si>
  <si>
    <t>Metalinių aptvėrimų pėsčiųjų apsaugos tvorelei montavimas ant įrengtų metalinių stulpelių k9=1.15</t>
  </si>
  <si>
    <t>Šiukšlių dėžių pastatymas</t>
  </si>
  <si>
    <t>Pagrindų po lietaus nuotakyno vamzdžiais iš biriųjų medžiagų įrengimas (pagrindų medžiaga smėlis) k9=1.15</t>
  </si>
  <si>
    <t>Vamzdynų užpylimas smėlingu gruntu ekskavatoriumi, sutankinant gruntą k9=1.15</t>
  </si>
  <si>
    <t>Apvalių surenkamų gelžbetoninių nuotakyno šulinių įrengimas šlapiuose gruntuose, kai šulinių skersmuo 1,0 m (surenkamos g/b konstrukcijos) k9=1.15</t>
  </si>
  <si>
    <t>Apvalių d=0.7 m normalaus tipo lietaus šulinėlių-trapų iš surenkamo gelžbetonio įrengimas (1m3 g/b) k9=1.15</t>
  </si>
  <si>
    <t>Plastikinių protarpinių 200 mm skersmens montavimas k9=1.15</t>
  </si>
  <si>
    <t>Plastikinių protarpinių 250 mm skersmens montavimas k9=1.15</t>
  </si>
  <si>
    <t>Nuotekų surinkimo tinklų plastikinių vamzdžių klojimas, kai vamzdžių skersmuo 250 mm k9=1.15</t>
  </si>
  <si>
    <t>Plastikinių vamzdžių sandūrų jungimas sandūriniu sulydymu (kaitinamąja plokšte), kai vamzdžių skersmuo 250 mm (sandūra) k9=1.15</t>
  </si>
  <si>
    <t>Nuotekų surinkimo tinklų plastikinių vamzdžių d-200 mm klojimas, naujų trapų pajungimui k9=1.15</t>
  </si>
  <si>
    <t>Nuotekų surinkimo tinklų d-250 mm plastikinių vamzdžių klojimas, kritimo stovo įrengimui k9=1.15</t>
  </si>
  <si>
    <t>Nuotekų surinkimo tinklų d-200 mm plastikinių vamzdžių klojimas, kritimo stovo įrengimui k9=1.15</t>
  </si>
  <si>
    <t>Plastikinių įmovinių alkūnių 250 mm skersmens montavimas k9=1.15</t>
  </si>
  <si>
    <t>Plastikinių įmovinių alkūnių d-200 mm skersmens montavimas k9=1.15</t>
  </si>
  <si>
    <t>Plastikinių įmovinių trišakių 250 mm skersmens montavimas k9=1.15</t>
  </si>
  <si>
    <t>Plastikinių įmovinių trišakių d-200 mm skersmens montavimas k9=1.15</t>
  </si>
  <si>
    <t>Plastikinių vamzdžių vamzdynų 250 mm skersmens hidraulinis bandymas k9=1.15</t>
  </si>
  <si>
    <t>Vamzdyno vidaus apžiūra, darant vaizdo įrašą k9=1.15</t>
  </si>
  <si>
    <t>Komunikacijų žymėjimo ženklų ant stulpelių įrengimas, kai stulpeliai metaliniai</t>
  </si>
  <si>
    <t>Pagrindų po latakais ir atraminiu bloku iš biriųjų medžiagų įrengimas (pagrindų medžiaga žvyras) k9=1.15</t>
  </si>
  <si>
    <t>Latako tvirtinimo atrėmimo bloko montavimas k9=1.15</t>
  </si>
  <si>
    <t>Paviršinio vandens surinkimo gelžbetoninių latakų montavimas k9=1.15</t>
  </si>
  <si>
    <t>Apvalių surenkamų gelžbetoninių d-1,0 m kanalizacijos šulinių elementų ardymas k4=0.800,k9=1.15</t>
  </si>
  <si>
    <t>Šulinių landos paaukštinimas aukščio reguliavimo žiedais, keičiant šulinių liukus k8=1.05,k9=1.15</t>
  </si>
  <si>
    <t>Komunikacijų žymėjimo ženklų ant stulpelių išardymas k4=0.800</t>
  </si>
  <si>
    <t>Plotų planiravimas rankiniu būdu (gruntas II grupės) k9=1.15</t>
  </si>
  <si>
    <t>Grunto tankinimas mažosios mechanizacijos priemonėmis (gruntas I-II grupės) k8=1.14,k9=1.15</t>
  </si>
  <si>
    <t>Pylimo šlaitų planiravimas rankiniu būdu (gruntas II grupės) k9=1.15</t>
  </si>
  <si>
    <t>Kelio dangos ženklinimas termoplastu su stiklo rutuliukais pertraukiama 12 cm pločio linija kelių ženklin. mašinomis (brūkšnio ir tarpo santykis 1:1) k9=1.15</t>
  </si>
  <si>
    <t>Kelio ženklų su metalinėmis atramomis d-76,1 mm įrengimas, gręžiant duobes ir betonuojant pamatus (stiebų skaičius atramoje 1 vnt) k9=1.15</t>
  </si>
  <si>
    <t>Metalinių dvipusių kelio atitvarų N2 W4 A ant metalinių statramsčių įrengimas, įkalant statramsčius (atstumas tarp statramsčių 4,0 m) k9=1.15</t>
  </si>
  <si>
    <t>Metalinių kelio atitvarų galinių elementų montavimas (dvipusių) k9=1.15</t>
  </si>
  <si>
    <t>Stovų dviračiams statyti montavimas (vietų skaičius stove 2 vnt)</t>
  </si>
  <si>
    <t>Krūmų ir smulkaus miško rovimas, kai gruntai mineraliniai, krūmai reti k9=1.15</t>
  </si>
  <si>
    <t>Iškasų arba pylimų šlaitų planiravimas buldozeriais, kai buldozerio galia 55 kW (75 AG) k9=1.15</t>
  </si>
  <si>
    <t>Grunto kasimas 0,65 m3 kaušo talpos ekskavatoriais, suverčiant gruntą į sankasą, kai gruntas II grupės k9=1.15</t>
  </si>
  <si>
    <t>Uždaro perėjimo iki 50 m ilgio įrengimas kryptinio gręžimo įrenginiu, įtraukiant plastikinį vamzdį, kai vamzdžių skersmuo 75-110 mm (trasos ilgis) k9=1.15</t>
  </si>
  <si>
    <t>Apsauginių šalčiui atsparių kelio pagrindo sluoksnių įrengimas, naudojant savaeigius plentvolius, kai pagrindas smėlio, autogreiderio galia 96 kW (130 AG) k9=1.15</t>
  </si>
  <si>
    <t>Kelio pagrindo įrengimas iš dolomito skaldos mišinio (storis 20 cm, dvisluoksnis) k9=1.15</t>
  </si>
  <si>
    <t>Apsauginių šalčiui nejautrių kelio pagrindo sluoksnių įrengimas, naudojant savaeigius plentvolius, kai pagrindas smėlio, autogreiderio galia 96 kW (130 AG) k9=1.15</t>
  </si>
  <si>
    <t>Kelio dangos ženklinimas termoplastu su stiklo rutuliukais rankiniu būdu, kai linijos, ženklo plotas iki 0,5 m2 k9=1.15</t>
  </si>
  <si>
    <t>Kelio dangos ženklinimas dažais su stiklo rutuliukais rankiniu būdu, naudojant trafaretus, kai linijos, ženklo plotas iki 0,5 m2 k9=1.15</t>
  </si>
  <si>
    <t>Vandens pašalinimas iš tranšėjų ir iškasų siurbliais, kai siurbliai su vidaus degimo varikliu k9=1.15</t>
  </si>
  <si>
    <t>Apvalių surenkamų gelžbetoninių nuotakyno šulinių įrengimas šlapiuose gruntuose, kai šulinių skersmuo 1,5 m (surenkamos g/b konstrukcijos) k9=1.15</t>
  </si>
  <si>
    <t>Uždaro perėjimo daugiau kaip 50 m ilgio įrengimas kryptinio gręžimo įrenginiu, įtraukiant plastikinį vamzdį, kai vamzdžių skersmuo 225-280 mm (trasos ilgis) k9=1.15</t>
  </si>
  <si>
    <t>VALSTYBINĖS REIKŠMĖS KRAŠTO KELIO NR. 168 KLAIPĖDA-KRETINGA RUOŽO NUO 7,298 IKI 8,307 KM REKONSTRAVIMAS ĮRENGIANT PĖSČIŲJŲ IR DVIRAČIŲ TAKĄ</t>
  </si>
  <si>
    <t>Elektrotechnikos dalis (AB ESO tinklai)</t>
  </si>
  <si>
    <t>Grįžtamosios medžiagos (nufrezuotas/demontuotas asfaltas), įkainis 9,58 Eur/m3 (sąmatoje įvertinamas su minuso ženklu)</t>
  </si>
  <si>
    <t>Kelio ženklų skydų ir atramų (be pamatų) / signalinių stulpelių/atitvarų ir kt. pakrovimas ir išvežimas (žiūrėti žiniaraščio priedą dėl išvežimo)</t>
  </si>
  <si>
    <t>Statybinio laužo (betoninių kelio ženklų pamatų ir t.t.) pakrovimas ir išvežimas (žiūrėti žiniaraščio priedą dėl išvežimo)</t>
  </si>
  <si>
    <t>Dirvožemio kasimas ekskavatoriais su 0,65 m3 kaušu,pakrovimas į autosavivarčius,vežiojimas rangovo pasirinktu atstumu į sandėliavimo vietą ir darbas sąvartoje k9=1.15</t>
  </si>
  <si>
    <t>Dirvožemio kasimas ekskavatoriais su 0,65 m3 kaušu, pakrovimas į autosavivarčius,vežiojimas rangovo pasirinktu atstumu ir darbas sąvartoje k9=1.15</t>
  </si>
  <si>
    <t>Iškasto grunto transportavimas 8,5 t autosavivarčiais, pakraunant 0,65 m3 kaušo talpos ekskavatoriumi (gruntas II grupės, rangovo pasirinktu atstumu pylimų įrengimui)</t>
  </si>
  <si>
    <t>Iškasto grunto transportavimas 8,5 t autosavivarčiais, pakraunant 0,65 m3 kaušo talpos ekskavatoriumi (gruntas II grupės, rangovo pasirinktu atstumu)</t>
  </si>
  <si>
    <t>Iškasto grunto transportavimas 8,5 t autosavivarčiais, pakraunant 0,65 m3 kaušo talpos ekskavatoriumi (gruntas II grupės, rangovo pasirnktu atstumu)</t>
  </si>
  <si>
    <t>Dirvožemio kasimas ekskavatoriais su 0,65 m3 kaušu,pakrovimas į autosavivarčius,vežiojimas rangovo pasirinktu atstumu  iš sandėliavimo vietos ir darbas sąvartoje k9=1.15</t>
  </si>
  <si>
    <t>Darbo projekto parengimas</t>
  </si>
  <si>
    <t>15.5</t>
  </si>
  <si>
    <t>15.6</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</si>
  <si>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</si>
  <si>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 xml:space="preserve">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t>
  </si>
  <si>
    <t>Iškasto grunto transportavimas 8,5 t autosavivarčiais, pakraunant 0,65 m3 kaušo talpos ekskavatoriumi (gruntas II grupės, transportavimas rangovo pasrinktu atstumu)</t>
  </si>
  <si>
    <t>Tranšėjų 1m gylio 1-2 kabeliams kasimas 0,25m3 talpos kaušu ekskavatoriais I-II grupės grunte  k9=1.15</t>
  </si>
  <si>
    <t>Duobių  kasimas apšvietimo atramoms  k9=1.15</t>
  </si>
  <si>
    <t>Atramų  išvežiojimas trasoje</t>
  </si>
  <si>
    <t>Pamatų  montavimas</t>
  </si>
  <si>
    <t>Šviestuvų  montavimas ant atramų nuo autohidrokeltuvo</t>
  </si>
  <si>
    <t>Vamzdžių paklojimas tranšėjoje  k9=1.15</t>
  </si>
  <si>
    <t>Uždaro perėjimo daugiau kaip 50m ilgio įrengimas kryptinio gręž. įreng.,įtraukiant 75-110mm skersm. vamzdį(trasos ilgis)  k9=1.15</t>
  </si>
  <si>
    <t>Kabelio tiesimas įrengtom konstrukcijom ,tvirtinant visu ilgiu, kai 1m kabelio masė iki 2kg</t>
  </si>
  <si>
    <t>Signalinės juostos paklojimas tranšėjoje virš pakloto kabelio  k9=1.15</t>
  </si>
  <si>
    <t>Tranšėjų 1m gylio 1-2 kabeliams užpylimas buldozeriais 59 kW(80AJ)  I-II grupės grunte iš sankasos  k9=1.15</t>
  </si>
  <si>
    <t>Vejos mažų plotų atnaujinimas, papildant esamu augalinio grunto sluoksniu  k9=1.15</t>
  </si>
  <si>
    <t>.LED lauko šviestuvai  72W</t>
  </si>
  <si>
    <t>LED lauko šviestuvai  60W</t>
  </si>
  <si>
    <t>1kV aliuminiai kabeliai  4x35mm2</t>
  </si>
  <si>
    <t>Gofruoti  kabelių apsaugos vamzdžiai d 75mm</t>
  </si>
  <si>
    <t xml:space="preserve"> Esamų komunikacijų žymėjimo ženklų ant stulpelių įrengimas (perkėlimas į kitą vietą)</t>
  </si>
  <si>
    <t>*Pastaba dėl ESO: Rangovas savo pasiūlyme turi įsivertinti eilutėje nurodytą sumą. Rangovas pasirašęs sutartį su AB "Via Lietuva" dėl kelio rekonstravimo/remonto, turės sudaryti sutartį su AB „ESO“ dėl jiems priklausančių tinklų pertvarkymo. AB "Via Lietuva" Rangovui už AB „ESO“ priklausančių tinklų pertvarkymą apmokės už faktiškai atliktus darbus.</t>
  </si>
  <si>
    <r>
      <t xml:space="preserve">Vykdant valstybinės reikšmės kelių rekonstravimo/remonto darbus susidarančios medžiagos, kurios nenaudojamos projekte ir kurios gali būti panaudotos pakartotinai, turi būti gabenamos į užsakovo –AB "Via Lietuva" nurodytą sandėliavimo vietą – </t>
    </r>
    <r>
      <rPr>
        <b/>
        <sz val="10"/>
        <rFont val="Times New Roman"/>
        <family val="1"/>
        <charset val="186"/>
      </rPr>
      <t>.</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</si>
  <si>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3.</t>
  </si>
  <si>
    <t>4.</t>
  </si>
  <si>
    <t>5.</t>
  </si>
  <si>
    <t>Buitinių nuotekų tinklai</t>
  </si>
  <si>
    <t>Darbų kiekių žinniarašti Nr. 2 Lietaus nuotekų tinklai L1 (nauja statyba)</t>
  </si>
  <si>
    <t>Darbų kiekių žinniarašti Nr. 1 Susisiekimo dalis</t>
  </si>
  <si>
    <t>Darbų kiekių žinniarašti Nr. 4 Elektrotechnikos dalis (apšvietimo tinklai)</t>
  </si>
  <si>
    <t>Darbų kiekių žiniaraštis Nr. 5 Buitinių nuotekų tinklai</t>
  </si>
  <si>
    <t>1.1a</t>
  </si>
  <si>
    <t>1.2a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</si>
</sst>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16"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0"/>
      <color theme="1"/>
      <name val="Times New Roman"/>
      <family val="1"/>
      <charset val="186"/>
    </font>
    <font>
      <sz val="11"/>
      <name val="Times New Roman"/>
      <family val="1"/>
    </font>
    <font>
      <sz val="11"/>
      <color theme="1"/>
      <name val="Calibri"/>
      <family val="2"/>
      <charset val="186"/>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69">
    <xf numFmtId="0" fontId="0" fillId="0" borderId="0" xfId="0"/>
    <xf numFmtId="4" fontId="3" fillId="3" borderId="1" xfId="3" applyNumberFormat="1" applyFont="1" applyFill="1" applyBorder="1" applyAlignment="1" applyProtection="1">
      <alignment horizontal="center" vertical="center" wrapText="1"/>
      <protection locked="0"/>
    </xf>
    <xf numFmtId="164" fontId="4" fillId="3" borderId="1" xfId="0" applyNumberFormat="1" applyFont="1" applyFill="1" applyBorder="1" applyAlignment="1" applyProtection="1">
      <alignment horizontal="center" vertical="center"/>
      <protection locked="0"/>
    </xf>
    <xf numFmtId="0" fontId="6" fillId="0" borderId="0" xfId="0" applyFont="1" applyProtection="1">
      <protection locked="0"/>
    </xf>
    <xf numFmtId="0" fontId="6" fillId="0" borderId="0" xfId="0" applyFont="1" applyAlignment="1" applyProtection="1">
      <alignment wrapText="1"/>
      <protection locked="0"/>
    </xf>
    <xf numFmtId="0" fontId="5" fillId="0" borderId="0" xfId="0" applyFont="1" applyAlignment="1" applyProtection="1">
      <alignment wrapText="1"/>
      <protection locked="0"/>
    </xf>
    <xf numFmtId="0" fontId="6" fillId="0" borderId="0" xfId="0" applyFont="1"/>
    <xf numFmtId="0" fontId="6" fillId="0" borderId="0" xfId="0" applyFont="1" applyAlignment="1">
      <alignment vertical="center" wrapText="1"/>
    </xf>
    <xf numFmtId="0" fontId="6" fillId="0" borderId="0" xfId="0" applyFont="1" applyAlignment="1" applyProtection="1">
      <alignment horizontal="center" vertical="center"/>
      <protection locked="0"/>
    </xf>
    <xf numFmtId="0" fontId="5" fillId="0" borderId="0" xfId="0" applyFont="1" applyProtection="1">
      <protection locked="0"/>
    </xf>
    <xf numFmtId="49" fontId="4" fillId="0" borderId="1" xfId="0" applyNumberFormat="1" applyFont="1" applyBorder="1" applyAlignment="1">
      <alignment horizontal="left" vertical="center" wrapText="1"/>
    </xf>
    <xf numFmtId="0" fontId="6" fillId="0" borderId="0" xfId="0" applyFont="1" applyAlignment="1">
      <alignment wrapText="1"/>
    </xf>
    <xf numFmtId="4" fontId="3" fillId="3" borderId="3" xfId="3" applyNumberFormat="1" applyFont="1" applyFill="1" applyBorder="1" applyAlignment="1" applyProtection="1">
      <alignment horizontal="center" vertical="center" wrapText="1"/>
      <protection locked="0"/>
    </xf>
    <xf numFmtId="4" fontId="3" fillId="3" borderId="6" xfId="3" applyNumberFormat="1" applyFont="1" applyFill="1" applyBorder="1" applyAlignment="1" applyProtection="1">
      <alignment horizontal="center" vertical="center" wrapText="1"/>
      <protection locked="0"/>
    </xf>
    <xf numFmtId="164" fontId="4" fillId="3" borderId="6" xfId="0" applyNumberFormat="1" applyFont="1" applyFill="1" applyBorder="1" applyAlignment="1" applyProtection="1">
      <alignment horizontal="center" vertical="center"/>
      <protection locked="0"/>
    </xf>
    <xf numFmtId="0" fontId="2" fillId="0" borderId="5" xfId="2" applyFont="1" applyBorder="1" applyAlignment="1" applyProtection="1">
      <alignment horizontal="center" vertical="center" wrapText="1"/>
    </xf>
    <xf numFmtId="0" fontId="2" fillId="0" borderId="6" xfId="2" applyFont="1" applyBorder="1" applyAlignment="1" applyProtection="1">
      <alignment horizontal="center" vertical="center" wrapText="1"/>
    </xf>
    <xf numFmtId="0" fontId="2" fillId="0" borderId="6" xfId="2" applyNumberFormat="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0" fontId="2" fillId="0" borderId="7" xfId="1" applyFont="1" applyBorder="1" applyAlignment="1" applyProtection="1">
      <alignment horizontal="center" vertical="center" wrapText="1"/>
    </xf>
    <xf numFmtId="0" fontId="3" fillId="0" borderId="0" xfId="0" applyFont="1" applyAlignment="1" applyProtection="1">
      <alignment horizontal="center" vertical="center" wrapText="1"/>
      <protection locked="0"/>
    </xf>
    <xf numFmtId="4" fontId="9" fillId="0" borderId="11" xfId="0" applyNumberFormat="1" applyFont="1" applyBorder="1" applyAlignment="1" applyProtection="1">
      <alignment horizontal="center" vertical="center"/>
      <protection locked="0"/>
    </xf>
    <xf numFmtId="4" fontId="9" fillId="0" borderId="0" xfId="0" applyNumberFormat="1" applyFont="1" applyAlignment="1" applyProtection="1">
      <alignment horizontal="center" vertical="center"/>
      <protection locked="0"/>
    </xf>
    <xf numFmtId="0" fontId="3" fillId="0" borderId="0" xfId="4" applyFont="1" applyAlignment="1">
      <alignment vertical="center"/>
    </xf>
    <xf numFmtId="0" fontId="3" fillId="0" borderId="0" xfId="4" applyFont="1" applyAlignment="1">
      <alignment vertical="center" wrapText="1"/>
    </xf>
    <xf numFmtId="4" fontId="3" fillId="0" borderId="0" xfId="3" applyNumberFormat="1" applyFont="1" applyAlignment="1">
      <alignment horizontal="center" vertical="center" wrapText="1"/>
    </xf>
    <xf numFmtId="4" fontId="3" fillId="0" borderId="0" xfId="4" applyNumberFormat="1" applyFont="1" applyAlignment="1">
      <alignment horizontal="right" vertical="center"/>
    </xf>
    <xf numFmtId="4" fontId="3" fillId="0" borderId="0" xfId="4" applyNumberFormat="1" applyFont="1" applyAlignment="1">
      <alignment horizontal="right" vertical="center" wrapText="1"/>
    </xf>
    <xf numFmtId="0" fontId="3" fillId="0" borderId="0" xfId="4" applyFont="1" applyAlignment="1">
      <alignment horizontal="right" vertical="center"/>
    </xf>
    <xf numFmtId="49" fontId="4" fillId="0" borderId="13" xfId="0" applyNumberFormat="1" applyFont="1" applyBorder="1" applyAlignment="1">
      <alignment horizontal="center" vertical="center"/>
    </xf>
    <xf numFmtId="49" fontId="8" fillId="0" borderId="2"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2" fillId="0" borderId="13" xfId="2" applyFont="1" applyBorder="1" applyAlignment="1" applyProtection="1">
      <alignment horizontal="center" vertical="center" wrapText="1"/>
    </xf>
    <xf numFmtId="4" fontId="3" fillId="3" borderId="14" xfId="3" applyNumberFormat="1" applyFont="1" applyFill="1" applyBorder="1" applyAlignment="1" applyProtection="1">
      <alignment horizontal="center" vertical="center" wrapText="1"/>
      <protection locked="0"/>
    </xf>
    <xf numFmtId="49" fontId="4" fillId="0" borderId="6" xfId="0" applyNumberFormat="1" applyFont="1" applyBorder="1" applyAlignment="1">
      <alignment horizontal="left" vertical="center" wrapText="1"/>
    </xf>
    <xf numFmtId="49" fontId="8" fillId="0" borderId="16" xfId="0" applyNumberFormat="1" applyFont="1" applyBorder="1" applyAlignment="1">
      <alignment horizontal="center" vertical="center" wrapText="1"/>
    </xf>
    <xf numFmtId="49" fontId="4" fillId="0" borderId="17"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horizontal="center" vertical="center"/>
    </xf>
    <xf numFmtId="0" fontId="11" fillId="0" borderId="18" xfId="0" applyFont="1" applyBorder="1" applyAlignment="1">
      <alignment vertical="center"/>
    </xf>
    <xf numFmtId="4" fontId="11" fillId="0" borderId="1" xfId="3" applyNumberFormat="1" applyFont="1" applyBorder="1" applyAlignment="1">
      <alignment horizontal="center" vertical="center" wrapText="1"/>
    </xf>
    <xf numFmtId="4" fontId="11" fillId="0" borderId="15" xfId="3" applyNumberFormat="1" applyFont="1" applyBorder="1" applyAlignment="1">
      <alignment horizontal="center" vertical="center" wrapText="1"/>
    </xf>
    <xf numFmtId="0" fontId="10" fillId="0" borderId="1" xfId="0" applyFont="1" applyBorder="1" applyAlignment="1">
      <alignment horizontal="right" vertical="center"/>
    </xf>
    <xf numFmtId="4" fontId="11" fillId="0" borderId="15" xfId="0" applyNumberFormat="1" applyFont="1" applyBorder="1" applyAlignment="1">
      <alignment horizontal="center" vertical="center"/>
    </xf>
    <xf numFmtId="0" fontId="11" fillId="0" borderId="0" xfId="0" applyFont="1"/>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0" xfId="0" applyFont="1"/>
    <xf numFmtId="49" fontId="4" fillId="0" borderId="1"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 fontId="3" fillId="0" borderId="0" xfId="0" applyNumberFormat="1" applyFont="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49" fontId="4" fillId="0" borderId="2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6" fillId="0" borderId="15" xfId="0" applyFont="1" applyBorder="1" applyAlignment="1">
      <alignment horizontal="center" vertical="center" wrapText="1"/>
    </xf>
    <xf numFmtId="164" fontId="4" fillId="3" borderId="15" xfId="0" applyNumberFormat="1" applyFont="1" applyFill="1" applyBorder="1" applyAlignment="1" applyProtection="1">
      <alignment horizontal="center" vertical="center"/>
      <protection locked="0"/>
    </xf>
    <xf numFmtId="0" fontId="6" fillId="0" borderId="1" xfId="0" applyFont="1" applyBorder="1" applyAlignment="1">
      <alignment horizontal="left" vertical="top" wrapText="1"/>
    </xf>
    <xf numFmtId="0" fontId="6" fillId="0" borderId="14" xfId="0" applyFont="1" applyBorder="1" applyAlignment="1">
      <alignment horizontal="center" vertical="center" wrapText="1"/>
    </xf>
    <xf numFmtId="0" fontId="6" fillId="0" borderId="6" xfId="0" applyFont="1" applyBorder="1" applyAlignment="1">
      <alignment horizontal="left" vertical="top" wrapText="1"/>
    </xf>
    <xf numFmtId="0" fontId="6" fillId="0" borderId="15" xfId="0" applyFont="1" applyBorder="1" applyAlignment="1">
      <alignment horizontal="left" vertical="top" wrapText="1"/>
    </xf>
    <xf numFmtId="0" fontId="6" fillId="0" borderId="21" xfId="0" applyFont="1" applyBorder="1" applyAlignment="1">
      <alignment horizontal="center" vertical="center" wrapText="1"/>
    </xf>
    <xf numFmtId="4" fontId="3" fillId="0" borderId="22" xfId="0" applyNumberFormat="1" applyFont="1" applyBorder="1" applyAlignment="1" applyProtection="1">
      <alignment horizontal="center" vertical="center" wrapText="1"/>
      <protection locked="0"/>
    </xf>
    <xf numFmtId="164" fontId="4" fillId="3" borderId="14" xfId="0" applyNumberFormat="1" applyFont="1" applyFill="1" applyBorder="1" applyAlignment="1" applyProtection="1">
      <alignment horizontal="center" vertical="center"/>
      <protection locked="0"/>
    </xf>
    <xf numFmtId="0" fontId="6" fillId="0" borderId="14" xfId="0" applyFont="1" applyBorder="1" applyAlignment="1">
      <alignment horizontal="left" vertical="top" wrapText="1"/>
    </xf>
    <xf numFmtId="49" fontId="8" fillId="0" borderId="6" xfId="0" applyNumberFormat="1" applyFont="1" applyBorder="1" applyAlignment="1">
      <alignment horizontal="center" vertical="center" wrapText="1"/>
    </xf>
    <xf numFmtId="0" fontId="6" fillId="0" borderId="20" xfId="0" applyFont="1" applyBorder="1" applyAlignment="1">
      <alignment horizontal="left" vertical="top" wrapText="1"/>
    </xf>
    <xf numFmtId="0" fontId="6" fillId="0" borderId="20" xfId="0" applyFont="1" applyBorder="1" applyAlignment="1">
      <alignment horizontal="center" vertical="center" wrapText="1"/>
    </xf>
    <xf numFmtId="4" fontId="3" fillId="0" borderId="24" xfId="0" applyNumberFormat="1" applyFont="1" applyBorder="1" applyAlignment="1" applyProtection="1">
      <alignment horizontal="center" vertical="center" wrapText="1"/>
      <protection locked="0"/>
    </xf>
    <xf numFmtId="0" fontId="3" fillId="0" borderId="25" xfId="3" applyFont="1" applyBorder="1" applyAlignment="1">
      <alignment horizontal="center" vertical="center" wrapText="1"/>
    </xf>
    <xf numFmtId="4" fontId="3" fillId="0" borderId="26" xfId="3" applyNumberFormat="1" applyFont="1" applyBorder="1" applyAlignment="1">
      <alignment horizontal="center" vertical="center" wrapText="1"/>
    </xf>
    <xf numFmtId="4" fontId="4" fillId="0" borderId="6" xfId="0" applyNumberFormat="1" applyFont="1" applyBorder="1" applyAlignment="1">
      <alignment horizontal="center" vertical="center" wrapText="1"/>
    </xf>
    <xf numFmtId="4" fontId="4" fillId="0" borderId="15" xfId="0" applyNumberFormat="1" applyFont="1" applyBorder="1" applyAlignment="1">
      <alignment horizontal="center" vertical="center" wrapText="1"/>
    </xf>
    <xf numFmtId="4" fontId="3" fillId="3" borderId="15" xfId="3" applyNumberFormat="1" applyFont="1" applyFill="1" applyBorder="1" applyAlignment="1" applyProtection="1">
      <alignment horizontal="center" vertical="center" wrapText="1"/>
      <protection locked="0"/>
    </xf>
    <xf numFmtId="49" fontId="8" fillId="5" borderId="1" xfId="0" applyNumberFormat="1" applyFont="1" applyFill="1" applyBorder="1" applyAlignment="1">
      <alignment horizontal="center" vertical="center" wrapText="1"/>
    </xf>
    <xf numFmtId="49" fontId="8" fillId="5" borderId="15" xfId="0" applyNumberFormat="1" applyFont="1" applyFill="1" applyBorder="1" applyAlignment="1">
      <alignment horizontal="center" vertical="center" wrapText="1"/>
    </xf>
    <xf numFmtId="49" fontId="8" fillId="5" borderId="6" xfId="0" applyNumberFormat="1" applyFont="1" applyFill="1" applyBorder="1" applyAlignment="1">
      <alignment horizontal="center" vertical="center" wrapText="1"/>
    </xf>
    <xf numFmtId="49" fontId="8" fillId="5" borderId="17" xfId="0" applyNumberFormat="1" applyFont="1" applyFill="1" applyBorder="1" applyAlignment="1">
      <alignment horizontal="center" vertical="center" wrapText="1"/>
    </xf>
    <xf numFmtId="49" fontId="8" fillId="5" borderId="13" xfId="0" applyNumberFormat="1" applyFont="1" applyFill="1" applyBorder="1" applyAlignment="1">
      <alignment horizontal="center" vertical="center" wrapText="1"/>
    </xf>
    <xf numFmtId="0" fontId="3" fillId="0" borderId="0" xfId="3" applyFont="1" applyAlignment="1">
      <alignment horizontal="center" vertical="center" wrapText="1"/>
    </xf>
    <xf numFmtId="49" fontId="4" fillId="0" borderId="21" xfId="0" applyNumberFormat="1" applyFont="1" applyBorder="1" applyAlignment="1">
      <alignment horizontal="center" vertical="center"/>
    </xf>
    <xf numFmtId="0" fontId="2" fillId="0" borderId="0" xfId="2" applyFont="1" applyBorder="1" applyAlignment="1" applyProtection="1">
      <alignment horizontal="center" vertical="center" wrapText="1"/>
    </xf>
    <xf numFmtId="0" fontId="2" fillId="0" borderId="0" xfId="2" applyNumberFormat="1" applyFont="1" applyBorder="1" applyAlignment="1" applyProtection="1">
      <alignment horizontal="center" vertical="center" wrapText="1"/>
    </xf>
    <xf numFmtId="0" fontId="2" fillId="0" borderId="0" xfId="1" applyFont="1" applyBorder="1" applyAlignment="1" applyProtection="1">
      <alignment horizontal="center" vertical="center" wrapText="1"/>
    </xf>
    <xf numFmtId="49" fontId="8" fillId="0" borderId="0" xfId="0" applyNumberFormat="1" applyFont="1" applyAlignment="1">
      <alignment horizontal="center" vertical="center" wrapText="1"/>
    </xf>
    <xf numFmtId="49" fontId="4" fillId="0" borderId="0" xfId="0" applyNumberFormat="1"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xf>
    <xf numFmtId="4" fontId="3" fillId="0" borderId="0" xfId="3" applyNumberFormat="1" applyFont="1" applyAlignment="1" applyProtection="1">
      <alignment horizontal="center" vertical="center" wrapText="1"/>
      <protection locked="0"/>
    </xf>
    <xf numFmtId="4" fontId="4" fillId="0" borderId="0" xfId="0" applyNumberFormat="1" applyFont="1" applyAlignment="1">
      <alignment horizontal="center" vertical="center" wrapText="1"/>
    </xf>
    <xf numFmtId="0" fontId="4" fillId="0" borderId="1" xfId="0" applyFont="1" applyBorder="1" applyAlignment="1">
      <alignment horizontal="center" vertical="center" wrapText="1"/>
    </xf>
    <xf numFmtId="49" fontId="4" fillId="0" borderId="3" xfId="0" applyNumberFormat="1" applyFont="1" applyBorder="1" applyAlignment="1">
      <alignment horizontal="center" vertical="center"/>
    </xf>
    <xf numFmtId="0" fontId="2" fillId="0" borderId="28" xfId="2" applyFont="1" applyBorder="1" applyAlignment="1" applyProtection="1">
      <alignment horizontal="center" vertical="center" wrapText="1"/>
    </xf>
    <xf numFmtId="0" fontId="2" fillId="0" borderId="14" xfId="2" applyFont="1" applyBorder="1" applyAlignment="1" applyProtection="1">
      <alignment horizontal="center" vertical="center" wrapText="1"/>
    </xf>
    <xf numFmtId="0" fontId="2" fillId="0" borderId="14" xfId="2" applyNumberFormat="1" applyFont="1" applyBorder="1" applyAlignment="1" applyProtection="1">
      <alignment horizontal="center" vertical="center" wrapText="1"/>
    </xf>
    <xf numFmtId="0" fontId="2" fillId="0" borderId="14" xfId="1" applyFont="1" applyBorder="1" applyAlignment="1" applyProtection="1">
      <alignment horizontal="center" vertical="center" wrapText="1"/>
    </xf>
    <xf numFmtId="0" fontId="2" fillId="0" borderId="29" xfId="1" applyFont="1" applyBorder="1" applyAlignment="1" applyProtection="1">
      <alignment horizontal="center" vertical="center" wrapText="1"/>
    </xf>
    <xf numFmtId="4" fontId="4" fillId="0" borderId="30" xfId="0" applyNumberFormat="1" applyFont="1" applyBorder="1" applyAlignment="1">
      <alignment horizontal="center" vertical="center" wrapText="1"/>
    </xf>
    <xf numFmtId="4" fontId="4" fillId="0" borderId="31" xfId="0" applyNumberFormat="1" applyFont="1" applyBorder="1" applyAlignment="1">
      <alignment horizontal="center" vertical="center" wrapText="1"/>
    </xf>
    <xf numFmtId="0" fontId="2" fillId="0" borderId="32" xfId="2" applyFont="1" applyBorder="1" applyAlignment="1" applyProtection="1">
      <alignment horizontal="center" vertical="center" wrapText="1"/>
    </xf>
    <xf numFmtId="0" fontId="2" fillId="0" borderId="32" xfId="2" applyNumberFormat="1" applyFont="1" applyBorder="1" applyAlignment="1" applyProtection="1">
      <alignment horizontal="center" vertical="center" wrapText="1"/>
    </xf>
    <xf numFmtId="0" fontId="2" fillId="0" borderId="32" xfId="1" applyFont="1" applyBorder="1" applyAlignment="1" applyProtection="1">
      <alignment horizontal="center" vertical="center" wrapText="1"/>
    </xf>
    <xf numFmtId="49" fontId="4" fillId="0" borderId="33" xfId="0" applyNumberFormat="1" applyFont="1" applyBorder="1" applyAlignment="1">
      <alignment horizontal="center" vertical="center"/>
    </xf>
    <xf numFmtId="4" fontId="3" fillId="3" borderId="33" xfId="3" applyNumberFormat="1" applyFont="1" applyFill="1" applyBorder="1" applyAlignment="1" applyProtection="1">
      <alignment horizontal="center" vertical="center" wrapText="1"/>
      <protection locked="0"/>
    </xf>
    <xf numFmtId="4" fontId="4" fillId="0" borderId="33" xfId="0" applyNumberFormat="1" applyFont="1" applyBorder="1" applyAlignment="1">
      <alignment horizontal="center" vertical="center" wrapText="1"/>
    </xf>
    <xf numFmtId="49" fontId="4" fillId="0" borderId="34" xfId="0" applyNumberFormat="1" applyFont="1" applyBorder="1" applyAlignment="1">
      <alignment horizontal="center" vertical="center"/>
    </xf>
    <xf numFmtId="4" fontId="3" fillId="3" borderId="34" xfId="3" applyNumberFormat="1" applyFont="1" applyFill="1" applyBorder="1" applyAlignment="1" applyProtection="1">
      <alignment horizontal="center" vertical="center" wrapText="1"/>
      <protection locked="0"/>
    </xf>
    <xf numFmtId="4" fontId="4" fillId="0" borderId="34" xfId="0" applyNumberFormat="1" applyFont="1" applyBorder="1" applyAlignment="1">
      <alignment horizontal="center" vertical="center" wrapText="1"/>
    </xf>
    <xf numFmtId="2" fontId="9" fillId="0" borderId="11" xfId="0" applyNumberFormat="1" applyFont="1" applyBorder="1" applyAlignment="1" applyProtection="1">
      <alignment horizontal="center" vertical="center"/>
      <protection locked="0"/>
    </xf>
    <xf numFmtId="0" fontId="6" fillId="0" borderId="33" xfId="0" applyFont="1" applyBorder="1" applyAlignment="1">
      <alignment horizontal="center" vertical="center" wrapText="1"/>
    </xf>
    <xf numFmtId="2" fontId="6" fillId="0" borderId="0" xfId="0" applyNumberFormat="1" applyFont="1" applyProtection="1">
      <protection locked="0"/>
    </xf>
    <xf numFmtId="49" fontId="4" fillId="0" borderId="32" xfId="0" applyNumberFormat="1" applyFont="1" applyBorder="1" applyAlignment="1">
      <alignment horizontal="center" vertical="center"/>
    </xf>
    <xf numFmtId="4" fontId="3" fillId="3" borderId="32" xfId="3" applyNumberFormat="1" applyFont="1" applyFill="1" applyBorder="1" applyAlignment="1" applyProtection="1">
      <alignment horizontal="center" vertical="center" wrapText="1"/>
      <protection locked="0"/>
    </xf>
    <xf numFmtId="4" fontId="4" fillId="0" borderId="32" xfId="0" applyNumberFormat="1" applyFont="1" applyBorder="1" applyAlignment="1">
      <alignment horizontal="center" vertical="center" wrapText="1"/>
    </xf>
    <xf numFmtId="4" fontId="3" fillId="0" borderId="32" xfId="3" applyNumberFormat="1" applyFont="1" applyBorder="1" applyAlignment="1">
      <alignment horizontal="center" vertical="center" wrapText="1"/>
    </xf>
    <xf numFmtId="4" fontId="3" fillId="0" borderId="35" xfId="0" applyNumberFormat="1" applyFont="1" applyBorder="1" applyAlignment="1" applyProtection="1">
      <alignment horizontal="center" vertical="center" wrapText="1"/>
      <protection locked="0"/>
    </xf>
    <xf numFmtId="0" fontId="11" fillId="0" borderId="0" xfId="0" applyFont="1" applyAlignment="1">
      <alignment vertical="center"/>
    </xf>
    <xf numFmtId="49" fontId="8" fillId="0" borderId="20" xfId="0" applyNumberFormat="1" applyFont="1" applyBorder="1" applyAlignment="1">
      <alignment horizontal="center" vertical="center" wrapText="1"/>
    </xf>
    <xf numFmtId="49" fontId="4" fillId="0" borderId="20" xfId="0" applyNumberFormat="1" applyFont="1" applyBorder="1" applyAlignment="1">
      <alignment horizontal="center" vertical="center"/>
    </xf>
    <xf numFmtId="0" fontId="4" fillId="0" borderId="20" xfId="0" applyFont="1" applyBorder="1" applyAlignment="1">
      <alignment horizontal="center" vertical="center"/>
    </xf>
    <xf numFmtId="164" fontId="4" fillId="3" borderId="20" xfId="0" applyNumberFormat="1" applyFont="1" applyFill="1" applyBorder="1" applyAlignment="1" applyProtection="1">
      <alignment horizontal="center" vertical="center"/>
      <protection locked="0"/>
    </xf>
    <xf numFmtId="4" fontId="4" fillId="0" borderId="20"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14" fillId="0" borderId="20" xfId="0" applyFont="1" applyBorder="1" applyAlignment="1">
      <alignment horizontal="left" wrapText="1"/>
    </xf>
    <xf numFmtId="0" fontId="4" fillId="0" borderId="1" xfId="0" applyFont="1" applyBorder="1" applyAlignment="1">
      <alignment horizontal="center" vertical="center"/>
    </xf>
    <xf numFmtId="0" fontId="6" fillId="5" borderId="21"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0" borderId="15" xfId="0" applyFont="1" applyBorder="1" applyAlignment="1">
      <alignment vertical="center" wrapText="1"/>
    </xf>
    <xf numFmtId="0" fontId="6" fillId="0" borderId="15" xfId="0" applyFont="1" applyBorder="1" applyAlignment="1">
      <alignment horizontal="center" vertical="center"/>
    </xf>
    <xf numFmtId="0" fontId="6" fillId="0" borderId="6" xfId="0" applyFont="1" applyBorder="1" applyAlignment="1">
      <alignment vertical="center" wrapText="1"/>
    </xf>
    <xf numFmtId="0" fontId="6" fillId="0" borderId="6" xfId="0" applyFont="1" applyBorder="1" applyAlignment="1">
      <alignment horizontal="center" vertical="center"/>
    </xf>
    <xf numFmtId="0" fontId="6" fillId="5" borderId="6" xfId="0" applyFont="1" applyFill="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5" borderId="1" xfId="0" applyFont="1" applyFill="1" applyBorder="1" applyAlignment="1">
      <alignment horizontal="center" vertical="center"/>
    </xf>
    <xf numFmtId="0" fontId="15" fillId="0" borderId="0" xfId="0" applyFont="1"/>
    <xf numFmtId="2" fontId="6" fillId="0" borderId="0" xfId="0" applyNumberFormat="1" applyFont="1"/>
    <xf numFmtId="0" fontId="6" fillId="0" borderId="33" xfId="0" applyFont="1" applyBorder="1" applyAlignment="1">
      <alignment vertical="center" wrapText="1"/>
    </xf>
    <xf numFmtId="0" fontId="6" fillId="0" borderId="33" xfId="0" applyFont="1" applyBorder="1" applyAlignment="1">
      <alignment horizontal="center" vertical="center"/>
    </xf>
    <xf numFmtId="2" fontId="6" fillId="0" borderId="33" xfId="0" applyNumberFormat="1" applyFont="1" applyBorder="1" applyAlignment="1">
      <alignment horizontal="center" vertical="center"/>
    </xf>
    <xf numFmtId="0" fontId="6" fillId="0" borderId="34" xfId="0" applyFont="1" applyBorder="1" applyAlignment="1">
      <alignment vertical="center" wrapText="1"/>
    </xf>
    <xf numFmtId="0" fontId="6" fillId="0" borderId="34" xfId="0" applyFont="1" applyBorder="1" applyAlignment="1">
      <alignment horizontal="center" vertical="center"/>
    </xf>
    <xf numFmtId="2" fontId="6" fillId="0" borderId="34" xfId="0" applyNumberFormat="1" applyFont="1" applyBorder="1" applyAlignment="1">
      <alignment horizontal="center" vertical="center"/>
    </xf>
    <xf numFmtId="1" fontId="6" fillId="0" borderId="33" xfId="0" applyNumberFormat="1" applyFont="1" applyBorder="1" applyAlignment="1">
      <alignment horizontal="center" vertical="center"/>
    </xf>
    <xf numFmtId="1" fontId="6" fillId="0" borderId="34" xfId="0" applyNumberFormat="1" applyFont="1" applyBorder="1" applyAlignment="1">
      <alignment horizontal="center" vertical="center"/>
    </xf>
    <xf numFmtId="0" fontId="6" fillId="0" borderId="32" xfId="0" applyFont="1" applyBorder="1" applyAlignment="1">
      <alignment vertical="center" wrapText="1"/>
    </xf>
    <xf numFmtId="0" fontId="6" fillId="0" borderId="32" xfId="0" applyFont="1" applyBorder="1" applyAlignment="1">
      <alignment horizontal="center" vertical="center"/>
    </xf>
    <xf numFmtId="1" fontId="6" fillId="0" borderId="32" xfId="0" applyNumberFormat="1" applyFont="1" applyBorder="1" applyAlignment="1">
      <alignment horizontal="center" vertical="center"/>
    </xf>
    <xf numFmtId="0" fontId="6" fillId="0" borderId="3" xfId="0" applyFont="1" applyBorder="1" applyAlignment="1">
      <alignment vertical="center" wrapText="1"/>
    </xf>
    <xf numFmtId="0" fontId="6" fillId="0" borderId="3" xfId="0" applyFont="1" applyBorder="1" applyAlignment="1">
      <alignment horizontal="center" vertical="center"/>
    </xf>
    <xf numFmtId="4" fontId="4" fillId="0" borderId="36" xfId="0" applyNumberFormat="1" applyFont="1" applyBorder="1" applyAlignment="1">
      <alignment horizontal="center" vertical="center" wrapText="1"/>
    </xf>
    <xf numFmtId="0" fontId="9" fillId="2" borderId="27"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2" fillId="2" borderId="8" xfId="1" applyFont="1" applyFill="1" applyBorder="1" applyAlignment="1" applyProtection="1">
      <alignment horizontal="center" vertical="center"/>
    </xf>
    <xf numFmtId="0" fontId="2" fillId="2" borderId="9" xfId="1" applyFont="1" applyFill="1" applyBorder="1" applyAlignment="1" applyProtection="1">
      <alignment horizontal="center" vertical="center"/>
    </xf>
    <xf numFmtId="0" fontId="2" fillId="2" borderId="10" xfId="1" applyFont="1" applyFill="1" applyBorder="1" applyAlignment="1" applyProtection="1">
      <alignment horizontal="center" vertical="center"/>
    </xf>
    <xf numFmtId="0" fontId="2" fillId="0" borderId="0" xfId="1" applyFont="1" applyBorder="1" applyAlignment="1" applyProtection="1">
      <alignment horizontal="center" vertical="center"/>
    </xf>
    <xf numFmtId="0" fontId="2" fillId="2" borderId="32" xfId="1" applyFont="1" applyFill="1" applyBorder="1" applyAlignment="1" applyProtection="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3" fillId="2" borderId="1"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12" xfId="0" applyFont="1" applyFill="1" applyBorder="1" applyAlignment="1">
      <alignment horizontal="center" vertical="center"/>
    </xf>
    <xf numFmtId="0" fontId="12" fillId="0" borderId="0" xfId="0" applyFont="1" applyAlignment="1">
      <alignment horizontal="left" vertical="center" wrapText="1"/>
    </xf>
  </cellXfs>
  <cellStyles count="5">
    <cellStyle name="Normal"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3"/>
  <sheetViews>
    <sheetView topLeftCell="A100" zoomScaleNormal="100" workbookViewId="0">
      <selection activeCell="C120" sqref="C120"/>
    </sheetView>
  </sheetViews>
  <sheetFormatPr defaultColWidth="9.140625" defaultRowHeight="15" x14ac:dyDescent="0.25"/>
  <cols>
    <col min="1" max="1" width="46.7109375" style="11" bestFit="1" customWidth="1"/>
    <col min="2" max="2" width="10.5703125" style="6" customWidth="1"/>
    <col min="3" max="3" width="71.7109375" style="7" customWidth="1"/>
    <col min="4" max="4" width="9.140625" style="6"/>
    <col min="5" max="5" width="16.28515625" style="6" customWidth="1"/>
    <col min="6" max="6" width="20.7109375" style="8" customWidth="1"/>
    <col min="7" max="7" width="14.7109375" style="6" customWidth="1"/>
    <col min="8" max="8" width="21.5703125" style="9" customWidth="1"/>
    <col min="9" max="9" width="16.140625" style="3" customWidth="1"/>
    <col min="10" max="16384" width="9.140625" style="3"/>
  </cols>
  <sheetData>
    <row r="1" spans="1:8" ht="42" customHeight="1" thickBot="1" x14ac:dyDescent="0.3">
      <c r="A1" s="155" t="s">
        <v>333</v>
      </c>
      <c r="B1" s="156"/>
      <c r="C1" s="156"/>
      <c r="D1" s="156"/>
      <c r="E1" s="156"/>
      <c r="F1" s="156"/>
      <c r="G1" s="156"/>
    </row>
    <row r="2" spans="1:8" ht="29.45" customHeight="1" x14ac:dyDescent="0.25">
      <c r="A2" s="157" t="s">
        <v>373</v>
      </c>
      <c r="B2" s="158"/>
      <c r="C2" s="158"/>
      <c r="D2" s="158"/>
      <c r="E2" s="158"/>
      <c r="F2" s="158"/>
      <c r="G2" s="159"/>
    </row>
    <row r="3" spans="1:8" ht="52.15" customHeight="1" thickBot="1" x14ac:dyDescent="0.3">
      <c r="A3" s="15" t="s">
        <v>0</v>
      </c>
      <c r="B3" s="16" t="s">
        <v>1</v>
      </c>
      <c r="C3" s="16" t="s">
        <v>2</v>
      </c>
      <c r="D3" s="16" t="s">
        <v>3</v>
      </c>
      <c r="E3" s="17" t="s">
        <v>4</v>
      </c>
      <c r="F3" s="18" t="s">
        <v>49</v>
      </c>
      <c r="G3" s="19" t="s">
        <v>5</v>
      </c>
    </row>
    <row r="4" spans="1:8" ht="27" customHeight="1" x14ac:dyDescent="0.25">
      <c r="A4" s="30" t="s">
        <v>6</v>
      </c>
      <c r="B4" s="58" t="s">
        <v>376</v>
      </c>
      <c r="C4" s="10" t="s">
        <v>46</v>
      </c>
      <c r="D4" s="55" t="s">
        <v>47</v>
      </c>
      <c r="E4" s="55">
        <v>1.0089999999999999</v>
      </c>
      <c r="F4" s="12">
        <v>2860</v>
      </c>
      <c r="G4" s="76">
        <f t="shared" ref="G4:G67" si="0">ROUND((E4*F4),2)</f>
        <v>2885.74</v>
      </c>
    </row>
    <row r="5" spans="1:8" ht="21" customHeight="1" x14ac:dyDescent="0.25">
      <c r="A5" s="31" t="s">
        <v>6</v>
      </c>
      <c r="B5" s="58" t="s">
        <v>377</v>
      </c>
      <c r="C5" s="10" t="s">
        <v>114</v>
      </c>
      <c r="D5" s="55" t="s">
        <v>47</v>
      </c>
      <c r="E5" s="55">
        <v>1.002</v>
      </c>
      <c r="F5" s="1">
        <v>2860</v>
      </c>
      <c r="G5" s="76">
        <f t="shared" si="0"/>
        <v>2865.72</v>
      </c>
    </row>
    <row r="6" spans="1:8" ht="30" customHeight="1" x14ac:dyDescent="0.25">
      <c r="A6" s="31" t="s">
        <v>6</v>
      </c>
      <c r="B6" s="58" t="s">
        <v>10</v>
      </c>
      <c r="C6" s="10" t="s">
        <v>321</v>
      </c>
      <c r="D6" s="55" t="s">
        <v>115</v>
      </c>
      <c r="E6" s="55">
        <v>0</v>
      </c>
      <c r="F6" s="1"/>
      <c r="G6" s="76">
        <f t="shared" si="0"/>
        <v>0</v>
      </c>
    </row>
    <row r="7" spans="1:8" ht="45" x14ac:dyDescent="0.25">
      <c r="A7" s="31" t="s">
        <v>6</v>
      </c>
      <c r="B7" s="58" t="s">
        <v>11</v>
      </c>
      <c r="C7" s="10" t="s">
        <v>116</v>
      </c>
      <c r="D7" s="55" t="s">
        <v>118</v>
      </c>
      <c r="E7" s="55">
        <v>0</v>
      </c>
      <c r="F7" s="1"/>
      <c r="G7" s="76">
        <f t="shared" si="0"/>
        <v>0</v>
      </c>
    </row>
    <row r="8" spans="1:8" ht="80.45" customHeight="1" x14ac:dyDescent="0.25">
      <c r="A8" s="31" t="s">
        <v>6</v>
      </c>
      <c r="B8" s="58" t="s">
        <v>12</v>
      </c>
      <c r="C8" s="10" t="s">
        <v>348</v>
      </c>
      <c r="D8" s="94" t="s">
        <v>77</v>
      </c>
      <c r="E8" s="94">
        <v>0</v>
      </c>
      <c r="F8" s="1"/>
      <c r="G8" s="76">
        <f t="shared" si="0"/>
        <v>0</v>
      </c>
    </row>
    <row r="9" spans="1:8" ht="25.9" customHeight="1" x14ac:dyDescent="0.25">
      <c r="A9" s="31" t="s">
        <v>6</v>
      </c>
      <c r="B9" s="58" t="s">
        <v>14</v>
      </c>
      <c r="C9" s="10" t="s">
        <v>220</v>
      </c>
      <c r="D9" s="55" t="s">
        <v>8</v>
      </c>
      <c r="E9" s="55">
        <v>0</v>
      </c>
      <c r="F9" s="1"/>
      <c r="G9" s="76">
        <f t="shared" si="0"/>
        <v>0</v>
      </c>
    </row>
    <row r="10" spans="1:8" ht="30" x14ac:dyDescent="0.25">
      <c r="A10" s="31" t="s">
        <v>6</v>
      </c>
      <c r="B10" s="58" t="s">
        <v>15</v>
      </c>
      <c r="C10" s="10" t="s">
        <v>221</v>
      </c>
      <c r="D10" s="55" t="s">
        <v>8</v>
      </c>
      <c r="E10" s="55">
        <v>0</v>
      </c>
      <c r="F10" s="1"/>
      <c r="G10" s="76">
        <f t="shared" si="0"/>
        <v>0</v>
      </c>
    </row>
    <row r="11" spans="1:8" ht="27" customHeight="1" x14ac:dyDescent="0.25">
      <c r="A11" s="31" t="s">
        <v>6</v>
      </c>
      <c r="B11" s="58" t="s">
        <v>16</v>
      </c>
      <c r="C11" s="10" t="s">
        <v>222</v>
      </c>
      <c r="D11" s="55" t="s">
        <v>8</v>
      </c>
      <c r="E11" s="55">
        <v>0</v>
      </c>
      <c r="F11" s="1"/>
      <c r="G11" s="76">
        <f t="shared" si="0"/>
        <v>0</v>
      </c>
    </row>
    <row r="12" spans="1:8" ht="30" x14ac:dyDescent="0.25">
      <c r="A12" s="31" t="s">
        <v>6</v>
      </c>
      <c r="B12" s="58" t="s">
        <v>17</v>
      </c>
      <c r="C12" s="10" t="s">
        <v>223</v>
      </c>
      <c r="D12" s="55" t="s">
        <v>8</v>
      </c>
      <c r="E12" s="55">
        <v>0</v>
      </c>
      <c r="F12" s="1"/>
      <c r="G12" s="76">
        <f t="shared" si="0"/>
        <v>0</v>
      </c>
    </row>
    <row r="13" spans="1:8" ht="30" x14ac:dyDescent="0.25">
      <c r="A13" s="31" t="s">
        <v>6</v>
      </c>
      <c r="B13" s="58" t="s">
        <v>42</v>
      </c>
      <c r="C13" s="10" t="s">
        <v>224</v>
      </c>
      <c r="D13" s="55" t="s">
        <v>8</v>
      </c>
      <c r="E13" s="55">
        <v>0</v>
      </c>
      <c r="F13" s="1"/>
      <c r="G13" s="76">
        <f t="shared" si="0"/>
        <v>0</v>
      </c>
      <c r="H13" s="20"/>
    </row>
    <row r="14" spans="1:8" ht="30" x14ac:dyDescent="0.25">
      <c r="A14" s="31" t="s">
        <v>6</v>
      </c>
      <c r="B14" s="58" t="s">
        <v>43</v>
      </c>
      <c r="C14" s="10" t="s">
        <v>225</v>
      </c>
      <c r="D14" s="55" t="s">
        <v>8</v>
      </c>
      <c r="E14" s="55">
        <v>0</v>
      </c>
      <c r="F14" s="34"/>
      <c r="G14" s="76">
        <f t="shared" si="0"/>
        <v>0</v>
      </c>
      <c r="H14" s="20"/>
    </row>
    <row r="15" spans="1:8" ht="30" customHeight="1" x14ac:dyDescent="0.25">
      <c r="A15" s="31" t="s">
        <v>6</v>
      </c>
      <c r="B15" s="58" t="s">
        <v>44</v>
      </c>
      <c r="C15" s="10" t="s">
        <v>226</v>
      </c>
      <c r="D15" s="55" t="s">
        <v>13</v>
      </c>
      <c r="E15" s="55">
        <v>144</v>
      </c>
      <c r="F15" s="34">
        <v>3.4</v>
      </c>
      <c r="G15" s="76">
        <f t="shared" si="0"/>
        <v>489.6</v>
      </c>
      <c r="H15" s="20"/>
    </row>
    <row r="16" spans="1:8" ht="23.45" customHeight="1" x14ac:dyDescent="0.25">
      <c r="A16" s="31" t="s">
        <v>6</v>
      </c>
      <c r="B16" s="58" t="s">
        <v>45</v>
      </c>
      <c r="C16" s="10" t="s">
        <v>227</v>
      </c>
      <c r="D16" s="55" t="s">
        <v>13</v>
      </c>
      <c r="E16" s="55">
        <v>0</v>
      </c>
      <c r="F16" s="34"/>
      <c r="G16" s="76">
        <f t="shared" si="0"/>
        <v>0</v>
      </c>
      <c r="H16" s="20"/>
    </row>
    <row r="17" spans="1:9" ht="25.9" customHeight="1" x14ac:dyDescent="0.25">
      <c r="A17" s="31" t="s">
        <v>6</v>
      </c>
      <c r="B17" s="58" t="s">
        <v>61</v>
      </c>
      <c r="C17" s="10" t="s">
        <v>228</v>
      </c>
      <c r="D17" s="55" t="s">
        <v>8</v>
      </c>
      <c r="E17" s="55">
        <v>0</v>
      </c>
      <c r="F17" s="34"/>
      <c r="G17" s="76">
        <f t="shared" si="0"/>
        <v>0</v>
      </c>
      <c r="H17" s="20"/>
    </row>
    <row r="18" spans="1:9" ht="30" x14ac:dyDescent="0.25">
      <c r="A18" s="31" t="s">
        <v>6</v>
      </c>
      <c r="B18" s="58" t="s">
        <v>62</v>
      </c>
      <c r="C18" s="10" t="s">
        <v>336</v>
      </c>
      <c r="D18" s="55" t="s">
        <v>48</v>
      </c>
      <c r="E18" s="55">
        <v>1.9</v>
      </c>
      <c r="F18" s="34">
        <v>20.67</v>
      </c>
      <c r="G18" s="76">
        <f t="shared" si="0"/>
        <v>39.270000000000003</v>
      </c>
      <c r="H18" s="20"/>
    </row>
    <row r="19" spans="1:9" ht="35.450000000000003" customHeight="1" x14ac:dyDescent="0.25">
      <c r="A19" s="31" t="s">
        <v>6</v>
      </c>
      <c r="B19" s="58" t="s">
        <v>63</v>
      </c>
      <c r="C19" s="10" t="s">
        <v>117</v>
      </c>
      <c r="D19" s="55" t="s">
        <v>145</v>
      </c>
      <c r="E19" s="55">
        <v>0</v>
      </c>
      <c r="F19" s="34"/>
      <c r="G19" s="76">
        <f t="shared" si="0"/>
        <v>0</v>
      </c>
      <c r="H19" s="20"/>
    </row>
    <row r="20" spans="1:9" ht="25.9" customHeight="1" x14ac:dyDescent="0.25">
      <c r="A20" s="31" t="s">
        <v>6</v>
      </c>
      <c r="B20" s="58" t="s">
        <v>86</v>
      </c>
      <c r="C20" s="10" t="s">
        <v>335</v>
      </c>
      <c r="D20" s="94" t="s">
        <v>118</v>
      </c>
      <c r="E20" s="94">
        <v>0</v>
      </c>
      <c r="F20" s="34">
        <v>-9.58</v>
      </c>
      <c r="G20" s="76">
        <f t="shared" si="0"/>
        <v>0</v>
      </c>
      <c r="H20" s="20"/>
    </row>
    <row r="21" spans="1:9" ht="29.45" customHeight="1" x14ac:dyDescent="0.25">
      <c r="A21" s="31" t="s">
        <v>6</v>
      </c>
      <c r="B21" s="58" t="s">
        <v>87</v>
      </c>
      <c r="C21" s="10" t="s">
        <v>229</v>
      </c>
      <c r="D21" s="55" t="s">
        <v>8</v>
      </c>
      <c r="E21" s="55">
        <v>0</v>
      </c>
      <c r="F21" s="34"/>
      <c r="G21" s="76">
        <f t="shared" si="0"/>
        <v>0</v>
      </c>
      <c r="H21" s="20"/>
    </row>
    <row r="22" spans="1:9" ht="23.45" customHeight="1" x14ac:dyDescent="0.25">
      <c r="A22" s="31" t="s">
        <v>6</v>
      </c>
      <c r="B22" s="58" t="s">
        <v>88</v>
      </c>
      <c r="C22" s="10" t="s">
        <v>230</v>
      </c>
      <c r="D22" s="55" t="s">
        <v>13</v>
      </c>
      <c r="E22" s="55">
        <v>0</v>
      </c>
      <c r="F22" s="34"/>
      <c r="G22" s="76">
        <f t="shared" si="0"/>
        <v>0</v>
      </c>
      <c r="H22" s="20"/>
    </row>
    <row r="23" spans="1:9" ht="25.15" customHeight="1" x14ac:dyDescent="0.25">
      <c r="A23" s="31" t="s">
        <v>6</v>
      </c>
      <c r="B23" s="58" t="s">
        <v>89</v>
      </c>
      <c r="C23" s="10" t="s">
        <v>231</v>
      </c>
      <c r="D23" s="55" t="s">
        <v>13</v>
      </c>
      <c r="E23" s="55">
        <v>0</v>
      </c>
      <c r="F23" s="34"/>
      <c r="G23" s="76">
        <f t="shared" si="0"/>
        <v>0</v>
      </c>
      <c r="H23" s="20"/>
    </row>
    <row r="24" spans="1:9" ht="28.9" customHeight="1" x14ac:dyDescent="0.25">
      <c r="A24" s="31" t="s">
        <v>6</v>
      </c>
      <c r="B24" s="58" t="s">
        <v>90</v>
      </c>
      <c r="C24" s="10" t="s">
        <v>232</v>
      </c>
      <c r="D24" s="55" t="s">
        <v>145</v>
      </c>
      <c r="E24" s="55">
        <v>0</v>
      </c>
      <c r="F24" s="34"/>
      <c r="G24" s="76">
        <f t="shared" si="0"/>
        <v>0</v>
      </c>
      <c r="H24" s="20"/>
    </row>
    <row r="25" spans="1:9" ht="26.45" customHeight="1" x14ac:dyDescent="0.25">
      <c r="A25" s="31" t="s">
        <v>6</v>
      </c>
      <c r="B25" s="58" t="s">
        <v>91</v>
      </c>
      <c r="C25" s="10" t="s">
        <v>233</v>
      </c>
      <c r="D25" s="55" t="s">
        <v>145</v>
      </c>
      <c r="E25" s="55">
        <v>0</v>
      </c>
      <c r="F25" s="34"/>
      <c r="G25" s="76">
        <f t="shared" si="0"/>
        <v>0</v>
      </c>
      <c r="H25" s="20"/>
    </row>
    <row r="26" spans="1:9" ht="30" x14ac:dyDescent="0.25">
      <c r="A26" s="31" t="s">
        <v>6</v>
      </c>
      <c r="B26" s="58" t="s">
        <v>92</v>
      </c>
      <c r="C26" s="10" t="s">
        <v>337</v>
      </c>
      <c r="D26" s="55" t="s">
        <v>48</v>
      </c>
      <c r="E26" s="55">
        <v>240</v>
      </c>
      <c r="F26" s="34">
        <v>6.86</v>
      </c>
      <c r="G26" s="76">
        <f t="shared" si="0"/>
        <v>1646.4</v>
      </c>
      <c r="H26" s="20"/>
    </row>
    <row r="27" spans="1:9" ht="28.9" customHeight="1" x14ac:dyDescent="0.25">
      <c r="A27" s="31" t="s">
        <v>6</v>
      </c>
      <c r="B27" s="58" t="s">
        <v>93</v>
      </c>
      <c r="C27" s="10" t="s">
        <v>235</v>
      </c>
      <c r="D27" s="55" t="s">
        <v>118</v>
      </c>
      <c r="E27" s="55">
        <v>0</v>
      </c>
      <c r="F27" s="34"/>
      <c r="G27" s="76">
        <f t="shared" si="0"/>
        <v>0</v>
      </c>
      <c r="H27" s="20"/>
    </row>
    <row r="28" spans="1:9" ht="45.75" thickBot="1" x14ac:dyDescent="0.3">
      <c r="A28" s="31" t="s">
        <v>6</v>
      </c>
      <c r="B28" s="58" t="s">
        <v>94</v>
      </c>
      <c r="C28" s="10" t="s">
        <v>338</v>
      </c>
      <c r="D28" s="55" t="s">
        <v>118</v>
      </c>
      <c r="E28" s="55">
        <v>0</v>
      </c>
      <c r="F28" s="34"/>
      <c r="G28" s="76">
        <f t="shared" si="0"/>
        <v>0</v>
      </c>
      <c r="H28" s="20"/>
    </row>
    <row r="29" spans="1:9" ht="30.75" thickBot="1" x14ac:dyDescent="0.3">
      <c r="A29" s="32" t="s">
        <v>6</v>
      </c>
      <c r="B29" s="84" t="s">
        <v>95</v>
      </c>
      <c r="C29" s="35" t="s">
        <v>339</v>
      </c>
      <c r="D29" s="56" t="s">
        <v>118</v>
      </c>
      <c r="E29" s="56">
        <v>0</v>
      </c>
      <c r="F29" s="13"/>
      <c r="G29" s="75">
        <f t="shared" si="0"/>
        <v>0</v>
      </c>
      <c r="H29" s="72" t="s">
        <v>18</v>
      </c>
      <c r="I29" s="21">
        <f>ROUND(SUM(G4:G29),2)</f>
        <v>7926.73</v>
      </c>
    </row>
    <row r="30" spans="1:9" s="4" customFormat="1" ht="30" x14ac:dyDescent="0.25">
      <c r="A30" s="36" t="s">
        <v>19</v>
      </c>
      <c r="B30" s="95" t="s">
        <v>20</v>
      </c>
      <c r="C30" s="64" t="s">
        <v>236</v>
      </c>
      <c r="D30" s="59" t="s">
        <v>118</v>
      </c>
      <c r="E30" s="55">
        <v>0</v>
      </c>
      <c r="F30" s="60"/>
      <c r="G30" s="76">
        <f t="shared" si="0"/>
        <v>0</v>
      </c>
      <c r="H30" s="5"/>
    </row>
    <row r="31" spans="1:9" s="4" customFormat="1" ht="45" x14ac:dyDescent="0.25">
      <c r="A31" s="31" t="s">
        <v>19</v>
      </c>
      <c r="B31" s="37" t="s">
        <v>21</v>
      </c>
      <c r="C31" s="61" t="s">
        <v>340</v>
      </c>
      <c r="D31" s="55" t="s">
        <v>118</v>
      </c>
      <c r="E31" s="55">
        <v>0</v>
      </c>
      <c r="F31" s="2"/>
      <c r="G31" s="76">
        <f t="shared" si="0"/>
        <v>0</v>
      </c>
      <c r="H31" s="5"/>
    </row>
    <row r="32" spans="1:9" s="4" customFormat="1" ht="28.9" customHeight="1" x14ac:dyDescent="0.25">
      <c r="A32" s="31" t="s">
        <v>19</v>
      </c>
      <c r="B32" s="37" t="s">
        <v>22</v>
      </c>
      <c r="C32" s="61" t="s">
        <v>237</v>
      </c>
      <c r="D32" s="55" t="s">
        <v>118</v>
      </c>
      <c r="E32" s="55">
        <v>0</v>
      </c>
      <c r="F32" s="2"/>
      <c r="G32" s="76">
        <f t="shared" si="0"/>
        <v>0</v>
      </c>
      <c r="H32" s="5"/>
    </row>
    <row r="33" spans="1:9" s="4" customFormat="1" ht="29.45" customHeight="1" x14ac:dyDescent="0.25">
      <c r="A33" s="31" t="s">
        <v>19</v>
      </c>
      <c r="B33" s="37" t="s">
        <v>23</v>
      </c>
      <c r="C33" s="61" t="s">
        <v>238</v>
      </c>
      <c r="D33" s="55" t="s">
        <v>118</v>
      </c>
      <c r="E33" s="55">
        <v>0</v>
      </c>
      <c r="F33" s="2"/>
      <c r="G33" s="76">
        <f t="shared" si="0"/>
        <v>0</v>
      </c>
      <c r="H33" s="5"/>
    </row>
    <row r="34" spans="1:9" s="4" customFormat="1" ht="39" customHeight="1" x14ac:dyDescent="0.25">
      <c r="A34" s="31" t="s">
        <v>19</v>
      </c>
      <c r="B34" s="37" t="s">
        <v>24</v>
      </c>
      <c r="C34" s="61" t="s">
        <v>236</v>
      </c>
      <c r="D34" s="55" t="s">
        <v>118</v>
      </c>
      <c r="E34" s="55">
        <v>0</v>
      </c>
      <c r="F34" s="2"/>
      <c r="G34" s="76">
        <f t="shared" si="0"/>
        <v>0</v>
      </c>
      <c r="H34" s="5"/>
    </row>
    <row r="35" spans="1:9" s="4" customFormat="1" ht="30" x14ac:dyDescent="0.25">
      <c r="A35" s="31" t="s">
        <v>19</v>
      </c>
      <c r="B35" s="37" t="s">
        <v>25</v>
      </c>
      <c r="C35" s="61" t="s">
        <v>341</v>
      </c>
      <c r="D35" s="55" t="s">
        <v>118</v>
      </c>
      <c r="E35" s="55">
        <v>0</v>
      </c>
      <c r="F35" s="2"/>
      <c r="G35" s="76">
        <f t="shared" si="0"/>
        <v>0</v>
      </c>
      <c r="H35" s="22"/>
    </row>
    <row r="36" spans="1:9" s="4" customFormat="1" ht="24" customHeight="1" x14ac:dyDescent="0.25">
      <c r="A36" s="31" t="s">
        <v>19</v>
      </c>
      <c r="B36" s="37" t="s">
        <v>26</v>
      </c>
      <c r="C36" s="61" t="s">
        <v>237</v>
      </c>
      <c r="D36" s="55" t="s">
        <v>118</v>
      </c>
      <c r="E36" s="55">
        <v>0</v>
      </c>
      <c r="F36" s="2"/>
      <c r="G36" s="76">
        <f t="shared" si="0"/>
        <v>0</v>
      </c>
      <c r="H36" s="22"/>
    </row>
    <row r="37" spans="1:9" s="4" customFormat="1" ht="28.15" customHeight="1" x14ac:dyDescent="0.25">
      <c r="A37" s="31" t="s">
        <v>19</v>
      </c>
      <c r="B37" s="37" t="s">
        <v>27</v>
      </c>
      <c r="C37" s="61" t="s">
        <v>240</v>
      </c>
      <c r="D37" s="55" t="s">
        <v>145</v>
      </c>
      <c r="E37" s="55">
        <v>0</v>
      </c>
      <c r="F37" s="2"/>
      <c r="G37" s="76">
        <f t="shared" si="0"/>
        <v>0</v>
      </c>
      <c r="H37" s="22"/>
    </row>
    <row r="38" spans="1:9" s="4" customFormat="1" ht="30" x14ac:dyDescent="0.25">
      <c r="A38" s="31" t="s">
        <v>19</v>
      </c>
      <c r="B38" s="37" t="s">
        <v>78</v>
      </c>
      <c r="C38" s="61" t="s">
        <v>239</v>
      </c>
      <c r="D38" s="55" t="s">
        <v>118</v>
      </c>
      <c r="E38" s="55">
        <v>0</v>
      </c>
      <c r="F38" s="2"/>
      <c r="G38" s="76">
        <f t="shared" si="0"/>
        <v>0</v>
      </c>
      <c r="H38" s="22"/>
      <c r="I38" s="22"/>
    </row>
    <row r="39" spans="1:9" s="4" customFormat="1" ht="26.45" customHeight="1" x14ac:dyDescent="0.25">
      <c r="A39" s="31" t="s">
        <v>19</v>
      </c>
      <c r="B39" s="37" t="s">
        <v>79</v>
      </c>
      <c r="C39" s="61" t="s">
        <v>313</v>
      </c>
      <c r="D39" s="55" t="s">
        <v>145</v>
      </c>
      <c r="E39" s="55">
        <v>0</v>
      </c>
      <c r="F39" s="2"/>
      <c r="G39" s="76">
        <f t="shared" si="0"/>
        <v>0</v>
      </c>
      <c r="H39" s="22"/>
      <c r="I39" s="22"/>
    </row>
    <row r="40" spans="1:9" s="4" customFormat="1" ht="30" x14ac:dyDescent="0.25">
      <c r="A40" s="31" t="s">
        <v>19</v>
      </c>
      <c r="B40" s="37" t="s">
        <v>80</v>
      </c>
      <c r="C40" s="61" t="s">
        <v>314</v>
      </c>
      <c r="D40" s="55" t="s">
        <v>118</v>
      </c>
      <c r="E40" s="55">
        <v>0</v>
      </c>
      <c r="F40" s="2"/>
      <c r="G40" s="76">
        <f t="shared" si="0"/>
        <v>0</v>
      </c>
      <c r="H40" s="22"/>
      <c r="I40" s="22"/>
    </row>
    <row r="41" spans="1:9" s="4" customFormat="1" ht="24.6" customHeight="1" x14ac:dyDescent="0.25">
      <c r="A41" s="31" t="s">
        <v>19</v>
      </c>
      <c r="B41" s="37" t="s">
        <v>81</v>
      </c>
      <c r="C41" s="61" t="s">
        <v>240</v>
      </c>
      <c r="D41" s="55" t="s">
        <v>145</v>
      </c>
      <c r="E41" s="55">
        <v>0</v>
      </c>
      <c r="F41" s="2"/>
      <c r="G41" s="76">
        <f t="shared" si="0"/>
        <v>0</v>
      </c>
      <c r="H41" s="22"/>
      <c r="I41" s="22"/>
    </row>
    <row r="42" spans="1:9" s="4" customFormat="1" ht="28.9" customHeight="1" x14ac:dyDescent="0.25">
      <c r="A42" s="31" t="s">
        <v>19</v>
      </c>
      <c r="B42" s="37" t="s">
        <v>82</v>
      </c>
      <c r="C42" s="61" t="s">
        <v>313</v>
      </c>
      <c r="D42" s="55" t="s">
        <v>145</v>
      </c>
      <c r="E42" s="55">
        <v>0</v>
      </c>
      <c r="F42" s="2"/>
      <c r="G42" s="76">
        <f t="shared" si="0"/>
        <v>0</v>
      </c>
      <c r="H42" s="22"/>
      <c r="I42" s="22"/>
    </row>
    <row r="43" spans="1:9" s="4" customFormat="1" ht="27.6" customHeight="1" thickBot="1" x14ac:dyDescent="0.3">
      <c r="A43" s="31" t="s">
        <v>19</v>
      </c>
      <c r="B43" s="37" t="s">
        <v>83</v>
      </c>
      <c r="C43" s="61" t="s">
        <v>315</v>
      </c>
      <c r="D43" s="55" t="s">
        <v>145</v>
      </c>
      <c r="E43" s="55">
        <v>0</v>
      </c>
      <c r="F43" s="2"/>
      <c r="G43" s="76">
        <f t="shared" si="0"/>
        <v>0</v>
      </c>
      <c r="H43" s="22"/>
      <c r="I43" s="22"/>
    </row>
    <row r="44" spans="1:9" s="4" customFormat="1" ht="30.75" thickBot="1" x14ac:dyDescent="0.3">
      <c r="A44" s="32" t="s">
        <v>19</v>
      </c>
      <c r="B44" s="29" t="s">
        <v>84</v>
      </c>
      <c r="C44" s="63" t="s">
        <v>322</v>
      </c>
      <c r="D44" s="56" t="s">
        <v>145</v>
      </c>
      <c r="E44" s="56">
        <v>0</v>
      </c>
      <c r="F44" s="14"/>
      <c r="G44" s="75">
        <f t="shared" si="0"/>
        <v>0</v>
      </c>
      <c r="H44" s="72" t="s">
        <v>28</v>
      </c>
      <c r="I44" s="21">
        <f>ROUND(SUM(G30:G44),2)</f>
        <v>0</v>
      </c>
    </row>
    <row r="45" spans="1:9" s="4" customFormat="1" ht="30" x14ac:dyDescent="0.25">
      <c r="A45" s="53" t="s">
        <v>119</v>
      </c>
      <c r="B45" s="58" t="s">
        <v>29</v>
      </c>
      <c r="C45" s="64" t="s">
        <v>236</v>
      </c>
      <c r="D45" s="65" t="s">
        <v>118</v>
      </c>
      <c r="E45" s="65">
        <v>0</v>
      </c>
      <c r="F45" s="60"/>
      <c r="G45" s="76">
        <f t="shared" si="0"/>
        <v>0</v>
      </c>
      <c r="H45" s="66"/>
      <c r="I45" s="22"/>
    </row>
    <row r="46" spans="1:9" s="4" customFormat="1" ht="30" x14ac:dyDescent="0.25">
      <c r="A46" s="52" t="s">
        <v>119</v>
      </c>
      <c r="B46" s="50" t="s">
        <v>29</v>
      </c>
      <c r="C46" s="61" t="s">
        <v>342</v>
      </c>
      <c r="D46" s="62" t="s">
        <v>118</v>
      </c>
      <c r="E46" s="62">
        <v>0</v>
      </c>
      <c r="F46" s="2"/>
      <c r="G46" s="76">
        <f t="shared" si="0"/>
        <v>0</v>
      </c>
      <c r="H46" s="22"/>
      <c r="I46" s="22"/>
    </row>
    <row r="47" spans="1:9" s="4" customFormat="1" ht="30" x14ac:dyDescent="0.25">
      <c r="A47" s="52" t="s">
        <v>119</v>
      </c>
      <c r="B47" s="50" t="s">
        <v>29</v>
      </c>
      <c r="C47" s="61" t="s">
        <v>323</v>
      </c>
      <c r="D47" s="62" t="s">
        <v>118</v>
      </c>
      <c r="E47" s="62">
        <v>0</v>
      </c>
      <c r="F47" s="2"/>
      <c r="G47" s="76">
        <f t="shared" si="0"/>
        <v>0</v>
      </c>
      <c r="H47" s="22"/>
      <c r="I47" s="22"/>
    </row>
    <row r="48" spans="1:9" s="4" customFormat="1" ht="20.45" customHeight="1" x14ac:dyDescent="0.25">
      <c r="A48" s="52" t="s">
        <v>119</v>
      </c>
      <c r="B48" s="50" t="s">
        <v>29</v>
      </c>
      <c r="C48" s="61" t="s">
        <v>241</v>
      </c>
      <c r="D48" s="62" t="s">
        <v>118</v>
      </c>
      <c r="E48" s="62">
        <v>0</v>
      </c>
      <c r="F48" s="2"/>
      <c r="G48" s="76">
        <f t="shared" si="0"/>
        <v>0</v>
      </c>
      <c r="H48" s="22"/>
      <c r="I48" s="22"/>
    </row>
    <row r="49" spans="1:9" s="4" customFormat="1" ht="45" x14ac:dyDescent="0.25">
      <c r="A49" s="52" t="s">
        <v>119</v>
      </c>
      <c r="B49" s="50" t="s">
        <v>29</v>
      </c>
      <c r="C49" s="61" t="s">
        <v>242</v>
      </c>
      <c r="D49" s="62" t="s">
        <v>13</v>
      </c>
      <c r="E49" s="62">
        <v>0</v>
      </c>
      <c r="F49" s="2"/>
      <c r="G49" s="76">
        <f t="shared" si="0"/>
        <v>0</v>
      </c>
      <c r="H49" s="22"/>
      <c r="I49" s="22"/>
    </row>
    <row r="50" spans="1:9" s="4" customFormat="1" ht="24.6" customHeight="1" x14ac:dyDescent="0.25">
      <c r="A50" s="52" t="s">
        <v>119</v>
      </c>
      <c r="B50" s="50" t="s">
        <v>29</v>
      </c>
      <c r="C50" s="61" t="s">
        <v>243</v>
      </c>
      <c r="D50" s="62" t="s">
        <v>145</v>
      </c>
      <c r="E50" s="62">
        <v>0</v>
      </c>
      <c r="F50" s="2"/>
      <c r="G50" s="76">
        <f t="shared" si="0"/>
        <v>0</v>
      </c>
      <c r="H50" s="22"/>
      <c r="I50" s="22"/>
    </row>
    <row r="51" spans="1:9" s="4" customFormat="1" x14ac:dyDescent="0.25">
      <c r="A51" s="52" t="s">
        <v>119</v>
      </c>
      <c r="B51" s="50" t="s">
        <v>29</v>
      </c>
      <c r="C51" s="61" t="s">
        <v>244</v>
      </c>
      <c r="D51" s="62" t="s">
        <v>8</v>
      </c>
      <c r="E51" s="62">
        <v>0</v>
      </c>
      <c r="F51" s="2"/>
      <c r="G51" s="76">
        <f t="shared" si="0"/>
        <v>0</v>
      </c>
      <c r="H51" s="22"/>
      <c r="I51" s="22"/>
    </row>
    <row r="52" spans="1:9" s="4" customFormat="1" ht="30" x14ac:dyDescent="0.25">
      <c r="A52" s="52" t="s">
        <v>119</v>
      </c>
      <c r="B52" s="50" t="s">
        <v>29</v>
      </c>
      <c r="C52" s="61" t="s">
        <v>245</v>
      </c>
      <c r="D52" s="62" t="s">
        <v>8</v>
      </c>
      <c r="E52" s="62">
        <v>0</v>
      </c>
      <c r="F52" s="2"/>
      <c r="G52" s="76">
        <f t="shared" si="0"/>
        <v>0</v>
      </c>
      <c r="H52" s="22"/>
      <c r="I52" s="22"/>
    </row>
    <row r="53" spans="1:9" s="4" customFormat="1" ht="30" x14ac:dyDescent="0.25">
      <c r="A53" s="52" t="s">
        <v>119</v>
      </c>
      <c r="B53" s="50" t="s">
        <v>29</v>
      </c>
      <c r="C53" s="61" t="s">
        <v>246</v>
      </c>
      <c r="D53" s="62" t="s">
        <v>118</v>
      </c>
      <c r="E53" s="62">
        <v>0</v>
      </c>
      <c r="F53" s="2"/>
      <c r="G53" s="76">
        <f t="shared" si="0"/>
        <v>0</v>
      </c>
      <c r="H53" s="22"/>
      <c r="I53" s="22"/>
    </row>
    <row r="54" spans="1:9" s="4" customFormat="1" ht="30" x14ac:dyDescent="0.25">
      <c r="A54" s="52" t="s">
        <v>119</v>
      </c>
      <c r="B54" s="50" t="s">
        <v>29</v>
      </c>
      <c r="C54" s="61" t="s">
        <v>324</v>
      </c>
      <c r="D54" s="62" t="s">
        <v>13</v>
      </c>
      <c r="E54" s="62">
        <v>0</v>
      </c>
      <c r="F54" s="2"/>
      <c r="G54" s="76">
        <f t="shared" si="0"/>
        <v>0</v>
      </c>
      <c r="H54" s="22"/>
      <c r="I54" s="22"/>
    </row>
    <row r="55" spans="1:9" s="4" customFormat="1" ht="30" x14ac:dyDescent="0.25">
      <c r="A55" s="52" t="s">
        <v>119</v>
      </c>
      <c r="B55" s="50" t="s">
        <v>29</v>
      </c>
      <c r="C55" s="61" t="s">
        <v>247</v>
      </c>
      <c r="D55" s="62" t="s">
        <v>118</v>
      </c>
      <c r="E55" s="62">
        <v>2.7</v>
      </c>
      <c r="F55" s="2">
        <v>57.2</v>
      </c>
      <c r="G55" s="76">
        <f t="shared" si="0"/>
        <v>154.44</v>
      </c>
      <c r="H55" s="22"/>
      <c r="I55" s="22"/>
    </row>
    <row r="56" spans="1:9" s="4" customFormat="1" ht="30" x14ac:dyDescent="0.25">
      <c r="A56" s="52" t="s">
        <v>119</v>
      </c>
      <c r="B56" s="50" t="s">
        <v>29</v>
      </c>
      <c r="C56" s="61" t="s">
        <v>248</v>
      </c>
      <c r="D56" s="62" t="s">
        <v>13</v>
      </c>
      <c r="E56" s="62">
        <v>43</v>
      </c>
      <c r="F56" s="2">
        <v>40.04</v>
      </c>
      <c r="G56" s="76">
        <f t="shared" si="0"/>
        <v>1721.72</v>
      </c>
      <c r="H56" s="22"/>
      <c r="I56" s="22"/>
    </row>
    <row r="57" spans="1:9" s="4" customFormat="1" ht="30.75" thickBot="1" x14ac:dyDescent="0.3">
      <c r="A57" s="52" t="s">
        <v>119</v>
      </c>
      <c r="B57" s="50" t="s">
        <v>29</v>
      </c>
      <c r="C57" s="61" t="s">
        <v>249</v>
      </c>
      <c r="D57" s="62" t="s">
        <v>118</v>
      </c>
      <c r="E57" s="62">
        <v>2.7</v>
      </c>
      <c r="F57" s="2">
        <v>6.86</v>
      </c>
      <c r="G57" s="76">
        <f t="shared" si="0"/>
        <v>18.52</v>
      </c>
      <c r="H57" s="22"/>
      <c r="I57" s="22"/>
    </row>
    <row r="58" spans="1:9" s="4" customFormat="1" ht="30.75" thickBot="1" x14ac:dyDescent="0.3">
      <c r="A58" s="69" t="s">
        <v>119</v>
      </c>
      <c r="B58" s="51" t="s">
        <v>29</v>
      </c>
      <c r="C58" s="63" t="s">
        <v>250</v>
      </c>
      <c r="D58" s="56" t="s">
        <v>118</v>
      </c>
      <c r="E58" s="56">
        <v>16</v>
      </c>
      <c r="F58" s="14">
        <v>11.44</v>
      </c>
      <c r="G58" s="75">
        <f t="shared" si="0"/>
        <v>183.04</v>
      </c>
      <c r="H58" s="72" t="s">
        <v>36</v>
      </c>
      <c r="I58" s="21">
        <f>ROUND(SUM(G45:G58),2)</f>
        <v>2077.7199999999998</v>
      </c>
    </row>
    <row r="59" spans="1:9" s="4" customFormat="1" ht="30" x14ac:dyDescent="0.25">
      <c r="A59" s="53" t="s">
        <v>121</v>
      </c>
      <c r="B59" s="58" t="s">
        <v>37</v>
      </c>
      <c r="C59" s="64" t="s">
        <v>251</v>
      </c>
      <c r="D59" s="65" t="s">
        <v>13</v>
      </c>
      <c r="E59" s="129">
        <v>0</v>
      </c>
      <c r="F59" s="60"/>
      <c r="G59" s="76">
        <f t="shared" si="0"/>
        <v>0</v>
      </c>
      <c r="H59" s="22"/>
      <c r="I59" s="22"/>
    </row>
    <row r="60" spans="1:9" s="4" customFormat="1" ht="30.75" thickBot="1" x14ac:dyDescent="0.3">
      <c r="A60" s="52" t="s">
        <v>121</v>
      </c>
      <c r="B60" s="50" t="s">
        <v>38</v>
      </c>
      <c r="C60" s="61" t="s">
        <v>252</v>
      </c>
      <c r="D60" s="62" t="s">
        <v>13</v>
      </c>
      <c r="E60" s="62">
        <v>0</v>
      </c>
      <c r="F60" s="2"/>
      <c r="G60" s="76">
        <f t="shared" si="0"/>
        <v>0</v>
      </c>
      <c r="H60" s="22"/>
      <c r="I60" s="22"/>
    </row>
    <row r="61" spans="1:9" s="4" customFormat="1" ht="30.75" thickBot="1" x14ac:dyDescent="0.3">
      <c r="A61" s="69" t="s">
        <v>121</v>
      </c>
      <c r="B61" s="51" t="s">
        <v>39</v>
      </c>
      <c r="C61" s="63" t="s">
        <v>120</v>
      </c>
      <c r="D61" s="56" t="s">
        <v>13</v>
      </c>
      <c r="E61" s="56">
        <v>1088</v>
      </c>
      <c r="F61" s="14">
        <v>3.82</v>
      </c>
      <c r="G61" s="75">
        <f t="shared" si="0"/>
        <v>4156.16</v>
      </c>
      <c r="H61" s="72" t="s">
        <v>40</v>
      </c>
      <c r="I61" s="21">
        <f>ROUND(SUM(G59:G61),2)</f>
        <v>4156.16</v>
      </c>
    </row>
    <row r="62" spans="1:9" s="4" customFormat="1" ht="45" x14ac:dyDescent="0.25">
      <c r="A62" s="53" t="s">
        <v>122</v>
      </c>
      <c r="B62" s="58" t="s">
        <v>98</v>
      </c>
      <c r="C62" s="64" t="s">
        <v>325</v>
      </c>
      <c r="D62" s="65" t="s">
        <v>118</v>
      </c>
      <c r="E62" s="65">
        <v>0</v>
      </c>
      <c r="F62" s="60"/>
      <c r="G62" s="76">
        <f t="shared" si="0"/>
        <v>0</v>
      </c>
      <c r="H62" s="22"/>
      <c r="I62" s="22"/>
    </row>
    <row r="63" spans="1:9" s="4" customFormat="1" ht="30" x14ac:dyDescent="0.25">
      <c r="A63" s="52" t="s">
        <v>122</v>
      </c>
      <c r="B63" s="50" t="s">
        <v>99</v>
      </c>
      <c r="C63" s="61" t="s">
        <v>326</v>
      </c>
      <c r="D63" s="62" t="s">
        <v>145</v>
      </c>
      <c r="E63" s="62">
        <v>0</v>
      </c>
      <c r="F63" s="2"/>
      <c r="G63" s="76">
        <f t="shared" si="0"/>
        <v>0</v>
      </c>
      <c r="H63" s="22"/>
      <c r="I63" s="22"/>
    </row>
    <row r="64" spans="1:9" s="4" customFormat="1" ht="30" x14ac:dyDescent="0.25">
      <c r="A64" s="52" t="s">
        <v>122</v>
      </c>
      <c r="B64" s="50" t="s">
        <v>100</v>
      </c>
      <c r="C64" s="61" t="s">
        <v>253</v>
      </c>
      <c r="D64" s="62" t="s">
        <v>145</v>
      </c>
      <c r="E64" s="62">
        <v>0</v>
      </c>
      <c r="F64" s="2"/>
      <c r="G64" s="76">
        <f t="shared" si="0"/>
        <v>0</v>
      </c>
      <c r="H64" s="22"/>
      <c r="I64" s="22"/>
    </row>
    <row r="65" spans="1:9" s="4" customFormat="1" ht="30" x14ac:dyDescent="0.25">
      <c r="A65" s="52" t="s">
        <v>122</v>
      </c>
      <c r="B65" s="50" t="s">
        <v>101</v>
      </c>
      <c r="C65" s="61" t="s">
        <v>254</v>
      </c>
      <c r="D65" s="62" t="s">
        <v>145</v>
      </c>
      <c r="E65" s="62">
        <v>0</v>
      </c>
      <c r="F65" s="2"/>
      <c r="G65" s="76">
        <f t="shared" si="0"/>
        <v>0</v>
      </c>
      <c r="H65" s="22"/>
      <c r="I65" s="22"/>
    </row>
    <row r="66" spans="1:9" s="4" customFormat="1" ht="45" x14ac:dyDescent="0.25">
      <c r="A66" s="52" t="s">
        <v>122</v>
      </c>
      <c r="B66" s="50" t="s">
        <v>102</v>
      </c>
      <c r="C66" s="61" t="s">
        <v>255</v>
      </c>
      <c r="D66" s="62" t="s">
        <v>145</v>
      </c>
      <c r="E66" s="62">
        <v>0</v>
      </c>
      <c r="F66" s="2"/>
      <c r="G66" s="76">
        <f t="shared" si="0"/>
        <v>0</v>
      </c>
      <c r="H66" s="22"/>
      <c r="I66" s="22"/>
    </row>
    <row r="67" spans="1:9" s="4" customFormat="1" ht="30" x14ac:dyDescent="0.25">
      <c r="A67" s="52" t="s">
        <v>122</v>
      </c>
      <c r="B67" s="50" t="s">
        <v>103</v>
      </c>
      <c r="C67" s="61" t="s">
        <v>254</v>
      </c>
      <c r="D67" s="62" t="s">
        <v>145</v>
      </c>
      <c r="E67" s="62">
        <v>760</v>
      </c>
      <c r="F67" s="2">
        <v>0.83</v>
      </c>
      <c r="G67" s="76">
        <f t="shared" si="0"/>
        <v>630.79999999999995</v>
      </c>
      <c r="H67" s="22"/>
      <c r="I67" s="22"/>
    </row>
    <row r="68" spans="1:9" s="4" customFormat="1" ht="45" x14ac:dyDescent="0.25">
      <c r="A68" s="52" t="s">
        <v>122</v>
      </c>
      <c r="B68" s="50" t="s">
        <v>104</v>
      </c>
      <c r="C68" s="61" t="s">
        <v>256</v>
      </c>
      <c r="D68" s="62" t="s">
        <v>145</v>
      </c>
      <c r="E68" s="62">
        <v>760</v>
      </c>
      <c r="F68" s="2">
        <v>18.95</v>
      </c>
      <c r="G68" s="76">
        <f t="shared" ref="G68:G118" si="1">ROUND((E68*F68),2)</f>
        <v>14402</v>
      </c>
      <c r="H68" s="22"/>
      <c r="I68" s="22"/>
    </row>
    <row r="69" spans="1:9" s="4" customFormat="1" ht="30.75" thickBot="1" x14ac:dyDescent="0.3">
      <c r="A69" s="52" t="s">
        <v>122</v>
      </c>
      <c r="B69" s="50" t="s">
        <v>105</v>
      </c>
      <c r="C69" s="61" t="s">
        <v>257</v>
      </c>
      <c r="D69" s="62" t="s">
        <v>13</v>
      </c>
      <c r="E69" s="62">
        <v>1035</v>
      </c>
      <c r="F69" s="2">
        <v>1.75</v>
      </c>
      <c r="G69" s="76">
        <f t="shared" si="1"/>
        <v>1811.25</v>
      </c>
      <c r="H69" s="22"/>
      <c r="I69" s="22"/>
    </row>
    <row r="70" spans="1:9" s="4" customFormat="1" ht="30.75" thickBot="1" x14ac:dyDescent="0.3">
      <c r="A70" s="69" t="s">
        <v>122</v>
      </c>
      <c r="B70" s="51" t="s">
        <v>106</v>
      </c>
      <c r="C70" s="63" t="s">
        <v>258</v>
      </c>
      <c r="D70" s="56" t="s">
        <v>145</v>
      </c>
      <c r="E70" s="56">
        <v>520</v>
      </c>
      <c r="F70" s="14">
        <v>3.91</v>
      </c>
      <c r="G70" s="75">
        <f t="shared" si="1"/>
        <v>2033.2</v>
      </c>
      <c r="H70" s="72" t="s">
        <v>123</v>
      </c>
      <c r="I70" s="21">
        <f>ROUND(SUM(G62:G70),2)</f>
        <v>18877.25</v>
      </c>
    </row>
    <row r="71" spans="1:9" s="4" customFormat="1" ht="45" x14ac:dyDescent="0.25">
      <c r="A71" s="53" t="s">
        <v>124</v>
      </c>
      <c r="B71" s="58" t="s">
        <v>107</v>
      </c>
      <c r="C71" s="64" t="s">
        <v>327</v>
      </c>
      <c r="D71" s="62" t="s">
        <v>118</v>
      </c>
      <c r="E71" s="130">
        <v>0</v>
      </c>
      <c r="F71" s="60"/>
      <c r="G71" s="76">
        <f t="shared" si="1"/>
        <v>0</v>
      </c>
      <c r="H71" s="22"/>
      <c r="I71" s="22"/>
    </row>
    <row r="72" spans="1:9" s="4" customFormat="1" ht="22.15" customHeight="1" x14ac:dyDescent="0.25">
      <c r="A72" s="52" t="s">
        <v>124</v>
      </c>
      <c r="B72" s="50" t="s">
        <v>108</v>
      </c>
      <c r="C72" s="61" t="s">
        <v>259</v>
      </c>
      <c r="D72" s="62" t="s">
        <v>145</v>
      </c>
      <c r="E72" s="130">
        <v>0</v>
      </c>
      <c r="F72" s="2"/>
      <c r="G72" s="76">
        <f t="shared" si="1"/>
        <v>0</v>
      </c>
      <c r="H72" s="22"/>
      <c r="I72" s="22"/>
    </row>
    <row r="73" spans="1:9" s="4" customFormat="1" ht="45" x14ac:dyDescent="0.25">
      <c r="A73" s="52" t="s">
        <v>124</v>
      </c>
      <c r="B73" s="50" t="s">
        <v>109</v>
      </c>
      <c r="C73" s="61" t="s">
        <v>260</v>
      </c>
      <c r="D73" s="62" t="s">
        <v>145</v>
      </c>
      <c r="E73" s="130">
        <v>0</v>
      </c>
      <c r="F73" s="2"/>
      <c r="G73" s="76">
        <f t="shared" si="1"/>
        <v>0</v>
      </c>
      <c r="H73" s="22"/>
      <c r="I73" s="22"/>
    </row>
    <row r="74" spans="1:9" s="4" customFormat="1" ht="30.75" thickBot="1" x14ac:dyDescent="0.3">
      <c r="A74" s="52" t="s">
        <v>124</v>
      </c>
      <c r="B74" s="50" t="s">
        <v>110</v>
      </c>
      <c r="C74" s="61" t="s">
        <v>261</v>
      </c>
      <c r="D74" s="62" t="s">
        <v>145</v>
      </c>
      <c r="E74" s="62">
        <v>1955</v>
      </c>
      <c r="F74" s="2">
        <v>0.74</v>
      </c>
      <c r="G74" s="76">
        <f t="shared" si="1"/>
        <v>1446.7</v>
      </c>
      <c r="H74" s="22"/>
      <c r="I74" s="22"/>
    </row>
    <row r="75" spans="1:9" s="4" customFormat="1" ht="45.75" thickBot="1" x14ac:dyDescent="0.3">
      <c r="A75" s="69" t="s">
        <v>124</v>
      </c>
      <c r="B75" s="51" t="s">
        <v>111</v>
      </c>
      <c r="C75" s="63" t="s">
        <v>262</v>
      </c>
      <c r="D75" s="56" t="s">
        <v>145</v>
      </c>
      <c r="E75" s="56">
        <v>1955</v>
      </c>
      <c r="F75" s="14">
        <v>17.39</v>
      </c>
      <c r="G75" s="75">
        <f t="shared" si="1"/>
        <v>33997.449999999997</v>
      </c>
      <c r="H75" s="72" t="s">
        <v>112</v>
      </c>
      <c r="I75" s="21">
        <f>ROUND(SUM(G71:G75),2)</f>
        <v>35444.15</v>
      </c>
    </row>
    <row r="76" spans="1:9" s="4" customFormat="1" ht="45" x14ac:dyDescent="0.25">
      <c r="A76" s="53" t="s">
        <v>125</v>
      </c>
      <c r="B76" s="58" t="s">
        <v>126</v>
      </c>
      <c r="C76" s="68" t="s">
        <v>325</v>
      </c>
      <c r="D76" s="62" t="s">
        <v>118</v>
      </c>
      <c r="E76" s="62">
        <v>0</v>
      </c>
      <c r="F76" s="60"/>
      <c r="G76" s="76">
        <f t="shared" si="1"/>
        <v>0</v>
      </c>
      <c r="H76" s="22"/>
      <c r="I76" s="22"/>
    </row>
    <row r="77" spans="1:9" s="4" customFormat="1" ht="30" x14ac:dyDescent="0.25">
      <c r="A77" s="52" t="s">
        <v>125</v>
      </c>
      <c r="B77" s="50" t="s">
        <v>127</v>
      </c>
      <c r="C77" s="61" t="s">
        <v>259</v>
      </c>
      <c r="D77" s="55" t="s">
        <v>145</v>
      </c>
      <c r="E77" s="55">
        <v>0</v>
      </c>
      <c r="F77" s="2"/>
      <c r="G77" s="76">
        <f t="shared" si="1"/>
        <v>0</v>
      </c>
      <c r="H77" s="22"/>
      <c r="I77" s="22"/>
    </row>
    <row r="78" spans="1:9" s="4" customFormat="1" x14ac:dyDescent="0.25">
      <c r="A78" s="52" t="s">
        <v>125</v>
      </c>
      <c r="B78" s="50" t="s">
        <v>128</v>
      </c>
      <c r="C78" s="61" t="s">
        <v>263</v>
      </c>
      <c r="D78" s="55" t="s">
        <v>145</v>
      </c>
      <c r="E78" s="55">
        <v>0</v>
      </c>
      <c r="F78" s="2"/>
      <c r="G78" s="76">
        <f t="shared" si="1"/>
        <v>0</v>
      </c>
      <c r="H78" s="22"/>
      <c r="I78" s="22"/>
    </row>
    <row r="79" spans="1:9" s="4" customFormat="1" ht="30.75" thickBot="1" x14ac:dyDescent="0.3">
      <c r="A79" s="52" t="s">
        <v>125</v>
      </c>
      <c r="B79" s="50" t="s">
        <v>129</v>
      </c>
      <c r="C79" s="61" t="s">
        <v>264</v>
      </c>
      <c r="D79" s="55" t="s">
        <v>145</v>
      </c>
      <c r="E79" s="55">
        <v>0</v>
      </c>
      <c r="F79" s="2"/>
      <c r="G79" s="76">
        <f t="shared" si="1"/>
        <v>0</v>
      </c>
      <c r="H79" s="22"/>
      <c r="I79" s="22"/>
    </row>
    <row r="80" spans="1:9" s="4" customFormat="1" ht="30.75" thickBot="1" x14ac:dyDescent="0.3">
      <c r="A80" s="69" t="s">
        <v>125</v>
      </c>
      <c r="B80" s="51" t="s">
        <v>130</v>
      </c>
      <c r="C80" s="70" t="s">
        <v>265</v>
      </c>
      <c r="D80" s="71" t="s">
        <v>145</v>
      </c>
      <c r="E80" s="71">
        <v>0</v>
      </c>
      <c r="F80" s="14"/>
      <c r="G80" s="75">
        <f t="shared" si="1"/>
        <v>0</v>
      </c>
      <c r="H80" s="72" t="s">
        <v>131</v>
      </c>
      <c r="I80" s="21">
        <f>ROUND(SUM(G76:G80),2)</f>
        <v>0</v>
      </c>
    </row>
    <row r="81" spans="1:9" s="4" customFormat="1" ht="30" x14ac:dyDescent="0.25">
      <c r="A81" s="53" t="s">
        <v>132</v>
      </c>
      <c r="B81" s="58" t="s">
        <v>133</v>
      </c>
      <c r="C81" s="61" t="s">
        <v>266</v>
      </c>
      <c r="D81" s="55" t="s">
        <v>118</v>
      </c>
      <c r="E81" s="55">
        <v>0</v>
      </c>
      <c r="F81" s="60"/>
      <c r="G81" s="76">
        <f t="shared" si="1"/>
        <v>0</v>
      </c>
      <c r="H81" s="22"/>
      <c r="I81" s="22"/>
    </row>
    <row r="82" spans="1:9" s="4" customFormat="1" x14ac:dyDescent="0.25">
      <c r="A82" s="52" t="s">
        <v>132</v>
      </c>
      <c r="B82" s="50" t="s">
        <v>134</v>
      </c>
      <c r="C82" s="61" t="s">
        <v>267</v>
      </c>
      <c r="D82" s="55" t="s">
        <v>145</v>
      </c>
      <c r="E82" s="55">
        <v>0</v>
      </c>
      <c r="F82" s="2"/>
      <c r="G82" s="76">
        <f t="shared" si="1"/>
        <v>0</v>
      </c>
      <c r="H82" s="22"/>
      <c r="I82" s="22"/>
    </row>
    <row r="83" spans="1:9" s="4" customFormat="1" ht="30" x14ac:dyDescent="0.25">
      <c r="A83" s="52" t="s">
        <v>132</v>
      </c>
      <c r="B83" s="50" t="s">
        <v>135</v>
      </c>
      <c r="C83" s="61" t="s">
        <v>268</v>
      </c>
      <c r="D83" s="55" t="s">
        <v>145</v>
      </c>
      <c r="E83" s="55">
        <v>0</v>
      </c>
      <c r="F83" s="2"/>
      <c r="G83" s="76">
        <f t="shared" si="1"/>
        <v>0</v>
      </c>
      <c r="H83" s="22"/>
      <c r="I83" s="22"/>
    </row>
    <row r="84" spans="1:9" s="4" customFormat="1" ht="15.75" thickBot="1" x14ac:dyDescent="0.3">
      <c r="A84" s="52" t="s">
        <v>132</v>
      </c>
      <c r="B84" s="50" t="s">
        <v>136</v>
      </c>
      <c r="C84" s="61" t="s">
        <v>263</v>
      </c>
      <c r="D84" s="55" t="s">
        <v>145</v>
      </c>
      <c r="E84" s="55">
        <v>0</v>
      </c>
      <c r="F84" s="2"/>
      <c r="G84" s="76">
        <f t="shared" si="1"/>
        <v>0</v>
      </c>
      <c r="H84" s="22"/>
      <c r="I84" s="22"/>
    </row>
    <row r="85" spans="1:9" s="4" customFormat="1" ht="30.75" thickBot="1" x14ac:dyDescent="0.3">
      <c r="A85" s="69" t="s">
        <v>132</v>
      </c>
      <c r="B85" s="51" t="s">
        <v>137</v>
      </c>
      <c r="C85" s="63" t="s">
        <v>265</v>
      </c>
      <c r="D85" s="56" t="s">
        <v>145</v>
      </c>
      <c r="E85" s="56">
        <v>0</v>
      </c>
      <c r="F85" s="14"/>
      <c r="G85" s="75">
        <f t="shared" si="1"/>
        <v>0</v>
      </c>
      <c r="H85" s="72" t="s">
        <v>138</v>
      </c>
      <c r="I85" s="21">
        <f>ROUND(SUM(G81:G85),2)</f>
        <v>0</v>
      </c>
    </row>
    <row r="86" spans="1:9" s="4" customFormat="1" ht="45" x14ac:dyDescent="0.25">
      <c r="A86" s="53" t="s">
        <v>139</v>
      </c>
      <c r="B86" s="58" t="s">
        <v>140</v>
      </c>
      <c r="C86" s="64" t="s">
        <v>343</v>
      </c>
      <c r="D86" s="59" t="s">
        <v>118</v>
      </c>
      <c r="E86" s="59">
        <v>0</v>
      </c>
      <c r="F86" s="60"/>
      <c r="G86" s="76">
        <f t="shared" si="1"/>
        <v>0</v>
      </c>
      <c r="H86" s="22"/>
      <c r="I86" s="22"/>
    </row>
    <row r="87" spans="1:9" s="4" customFormat="1" ht="30" x14ac:dyDescent="0.25">
      <c r="A87" s="52" t="s">
        <v>139</v>
      </c>
      <c r="B87" s="57" t="s">
        <v>141</v>
      </c>
      <c r="C87" s="68" t="s">
        <v>269</v>
      </c>
      <c r="D87" s="62" t="s">
        <v>145</v>
      </c>
      <c r="E87" s="62">
        <v>0</v>
      </c>
      <c r="F87" s="67"/>
      <c r="G87" s="76">
        <f t="shared" si="1"/>
        <v>0</v>
      </c>
      <c r="H87" s="22"/>
      <c r="I87" s="22"/>
    </row>
    <row r="88" spans="1:9" s="4" customFormat="1" ht="30.75" thickBot="1" x14ac:dyDescent="0.3">
      <c r="A88" s="52" t="s">
        <v>139</v>
      </c>
      <c r="B88" s="50" t="s">
        <v>142</v>
      </c>
      <c r="C88" s="61" t="s">
        <v>270</v>
      </c>
      <c r="D88" s="55" t="s">
        <v>145</v>
      </c>
      <c r="E88" s="55">
        <v>0</v>
      </c>
      <c r="F88" s="2"/>
      <c r="G88" s="76">
        <f t="shared" si="1"/>
        <v>0</v>
      </c>
      <c r="H88" s="22"/>
      <c r="I88" s="22"/>
    </row>
    <row r="89" spans="1:9" s="4" customFormat="1" ht="29.25" thickBot="1" x14ac:dyDescent="0.3">
      <c r="A89" s="69" t="s">
        <v>139</v>
      </c>
      <c r="B89" s="51" t="s">
        <v>143</v>
      </c>
      <c r="C89" s="63" t="s">
        <v>271</v>
      </c>
      <c r="D89" s="56" t="s">
        <v>145</v>
      </c>
      <c r="E89" s="56">
        <v>0</v>
      </c>
      <c r="F89" s="14"/>
      <c r="G89" s="75">
        <f t="shared" si="1"/>
        <v>0</v>
      </c>
      <c r="H89" s="72" t="s">
        <v>144</v>
      </c>
      <c r="I89" s="21">
        <f>ROUND(SUM(G86:G89),2)</f>
        <v>0</v>
      </c>
    </row>
    <row r="90" spans="1:9" s="4" customFormat="1" ht="30" x14ac:dyDescent="0.25">
      <c r="A90" s="53" t="s">
        <v>147</v>
      </c>
      <c r="B90" s="58" t="s">
        <v>146</v>
      </c>
      <c r="C90" s="64" t="s">
        <v>272</v>
      </c>
      <c r="D90" s="59" t="s">
        <v>47</v>
      </c>
      <c r="E90" s="59">
        <v>0.85499999999999998</v>
      </c>
      <c r="F90" s="60">
        <v>3088.8</v>
      </c>
      <c r="G90" s="76">
        <f t="shared" si="1"/>
        <v>2640.92</v>
      </c>
      <c r="H90" s="22"/>
      <c r="I90" s="22"/>
    </row>
    <row r="91" spans="1:9" s="4" customFormat="1" ht="30" x14ac:dyDescent="0.25">
      <c r="A91" s="52" t="s">
        <v>147</v>
      </c>
      <c r="B91" s="50" t="s">
        <v>148</v>
      </c>
      <c r="C91" s="61" t="s">
        <v>273</v>
      </c>
      <c r="D91" s="55" t="s">
        <v>47</v>
      </c>
      <c r="E91" s="55">
        <v>4.3999999999999997E-2</v>
      </c>
      <c r="F91" s="2">
        <v>6435</v>
      </c>
      <c r="G91" s="76">
        <f t="shared" si="1"/>
        <v>283.14</v>
      </c>
      <c r="H91" s="22"/>
      <c r="I91" s="22"/>
    </row>
    <row r="92" spans="1:9" s="4" customFormat="1" ht="30" x14ac:dyDescent="0.25">
      <c r="A92" s="52" t="s">
        <v>147</v>
      </c>
      <c r="B92" s="50" t="s">
        <v>149</v>
      </c>
      <c r="C92" s="61" t="s">
        <v>274</v>
      </c>
      <c r="D92" s="55" t="s">
        <v>47</v>
      </c>
      <c r="E92" s="55">
        <v>0.04</v>
      </c>
      <c r="F92" s="2">
        <v>772.2</v>
      </c>
      <c r="G92" s="76">
        <f t="shared" si="1"/>
        <v>30.89</v>
      </c>
      <c r="H92" s="22"/>
      <c r="I92" s="22"/>
    </row>
    <row r="93" spans="1:9" s="4" customFormat="1" ht="30" x14ac:dyDescent="0.25">
      <c r="A93" s="52" t="s">
        <v>147</v>
      </c>
      <c r="B93" s="50" t="s">
        <v>150</v>
      </c>
      <c r="C93" s="61" t="s">
        <v>316</v>
      </c>
      <c r="D93" s="55" t="s">
        <v>47</v>
      </c>
      <c r="E93" s="55">
        <v>7.0000000000000007E-2</v>
      </c>
      <c r="F93" s="2">
        <v>1544.4</v>
      </c>
      <c r="G93" s="76">
        <f t="shared" si="1"/>
        <v>108.11</v>
      </c>
      <c r="H93" s="22"/>
      <c r="I93" s="22"/>
    </row>
    <row r="94" spans="1:9" s="4" customFormat="1" ht="30" x14ac:dyDescent="0.25">
      <c r="A94" s="52" t="s">
        <v>147</v>
      </c>
      <c r="B94" s="50" t="s">
        <v>151</v>
      </c>
      <c r="C94" s="61" t="s">
        <v>275</v>
      </c>
      <c r="D94" s="55" t="s">
        <v>47</v>
      </c>
      <c r="E94" s="55">
        <v>0.08</v>
      </c>
      <c r="F94" s="2">
        <v>3218.07</v>
      </c>
      <c r="G94" s="76">
        <f t="shared" si="1"/>
        <v>257.45</v>
      </c>
      <c r="H94" s="22"/>
      <c r="I94" s="22"/>
    </row>
    <row r="95" spans="1:9" s="4" customFormat="1" ht="30.75" thickBot="1" x14ac:dyDescent="0.3">
      <c r="A95" s="52" t="s">
        <v>147</v>
      </c>
      <c r="B95" s="50" t="s">
        <v>152</v>
      </c>
      <c r="C95" s="61" t="s">
        <v>328</v>
      </c>
      <c r="D95" s="55" t="s">
        <v>145</v>
      </c>
      <c r="E95" s="55">
        <v>62</v>
      </c>
      <c r="F95" s="2">
        <v>25.74</v>
      </c>
      <c r="G95" s="76">
        <f t="shared" si="1"/>
        <v>1595.88</v>
      </c>
      <c r="H95" s="22"/>
      <c r="I95" s="22"/>
    </row>
    <row r="96" spans="1:9" s="4" customFormat="1" ht="30.75" thickBot="1" x14ac:dyDescent="0.3">
      <c r="A96" s="69" t="s">
        <v>147</v>
      </c>
      <c r="B96" s="51" t="s">
        <v>153</v>
      </c>
      <c r="C96" s="63" t="s">
        <v>329</v>
      </c>
      <c r="D96" s="56" t="s">
        <v>145</v>
      </c>
      <c r="E96" s="56">
        <v>10</v>
      </c>
      <c r="F96" s="14">
        <v>25.74</v>
      </c>
      <c r="G96" s="75">
        <f t="shared" si="1"/>
        <v>257.39999999999998</v>
      </c>
      <c r="H96" s="72" t="s">
        <v>154</v>
      </c>
      <c r="I96" s="21">
        <f>ROUND(SUM(G90:G96),2)</f>
        <v>5173.79</v>
      </c>
    </row>
    <row r="97" spans="1:9" s="4" customFormat="1" ht="30" x14ac:dyDescent="0.25">
      <c r="A97" s="53" t="s">
        <v>155</v>
      </c>
      <c r="B97" s="58" t="s">
        <v>157</v>
      </c>
      <c r="C97" s="64" t="s">
        <v>276</v>
      </c>
      <c r="D97" s="59" t="s">
        <v>8</v>
      </c>
      <c r="E97" s="59">
        <v>4</v>
      </c>
      <c r="F97" s="60">
        <v>167.71</v>
      </c>
      <c r="G97" s="76">
        <f t="shared" si="1"/>
        <v>670.84</v>
      </c>
      <c r="H97" s="22"/>
      <c r="I97" s="22"/>
    </row>
    <row r="98" spans="1:9" s="4" customFormat="1" ht="30" x14ac:dyDescent="0.25">
      <c r="A98" s="52" t="s">
        <v>155</v>
      </c>
      <c r="B98" s="50" t="s">
        <v>158</v>
      </c>
      <c r="C98" s="61" t="s">
        <v>317</v>
      </c>
      <c r="D98" s="55" t="s">
        <v>8</v>
      </c>
      <c r="E98" s="55">
        <v>17</v>
      </c>
      <c r="F98" s="2">
        <v>288.17</v>
      </c>
      <c r="G98" s="76">
        <f t="shared" si="1"/>
        <v>4898.8900000000003</v>
      </c>
      <c r="H98" s="22"/>
      <c r="I98" s="22"/>
    </row>
    <row r="99" spans="1:9" s="4" customFormat="1" x14ac:dyDescent="0.25">
      <c r="A99" s="52" t="s">
        <v>155</v>
      </c>
      <c r="B99" s="50" t="s">
        <v>159</v>
      </c>
      <c r="C99" s="61" t="s">
        <v>156</v>
      </c>
      <c r="D99" s="55" t="s">
        <v>8</v>
      </c>
      <c r="E99" s="55">
        <v>22</v>
      </c>
      <c r="F99" s="2">
        <v>204.89</v>
      </c>
      <c r="G99" s="76">
        <f t="shared" si="1"/>
        <v>4507.58</v>
      </c>
      <c r="H99" s="22"/>
      <c r="I99" s="22"/>
    </row>
    <row r="100" spans="1:9" s="4" customFormat="1" ht="30" x14ac:dyDescent="0.25">
      <c r="A100" s="52" t="s">
        <v>155</v>
      </c>
      <c r="B100" s="50" t="s">
        <v>160</v>
      </c>
      <c r="C100" s="61" t="s">
        <v>277</v>
      </c>
      <c r="D100" s="55" t="s">
        <v>8</v>
      </c>
      <c r="E100" s="55">
        <v>4</v>
      </c>
      <c r="F100" s="2">
        <v>521.38</v>
      </c>
      <c r="G100" s="76">
        <f t="shared" si="1"/>
        <v>2085.52</v>
      </c>
      <c r="H100" s="22"/>
      <c r="I100" s="22"/>
    </row>
    <row r="101" spans="1:9" s="4" customFormat="1" ht="45.75" thickBot="1" x14ac:dyDescent="0.3">
      <c r="A101" s="52" t="s">
        <v>155</v>
      </c>
      <c r="B101" s="50" t="s">
        <v>161</v>
      </c>
      <c r="C101" s="61" t="s">
        <v>278</v>
      </c>
      <c r="D101" s="55" t="s">
        <v>8</v>
      </c>
      <c r="E101" s="55">
        <v>1</v>
      </c>
      <c r="F101" s="2">
        <v>286</v>
      </c>
      <c r="G101" s="76">
        <f t="shared" si="1"/>
        <v>286</v>
      </c>
      <c r="H101" s="22"/>
      <c r="I101" s="22"/>
    </row>
    <row r="102" spans="1:9" s="4" customFormat="1" ht="45.75" thickBot="1" x14ac:dyDescent="0.3">
      <c r="A102" s="69" t="s">
        <v>155</v>
      </c>
      <c r="B102" s="51" t="s">
        <v>162</v>
      </c>
      <c r="C102" s="63" t="s">
        <v>279</v>
      </c>
      <c r="D102" s="56" t="s">
        <v>8</v>
      </c>
      <c r="E102" s="56">
        <v>1</v>
      </c>
      <c r="F102" s="14">
        <v>286</v>
      </c>
      <c r="G102" s="75">
        <f t="shared" si="1"/>
        <v>286</v>
      </c>
      <c r="H102" s="72" t="s">
        <v>163</v>
      </c>
      <c r="I102" s="21">
        <f>ROUND(SUM(G97:G102),2)</f>
        <v>12734.83</v>
      </c>
    </row>
    <row r="103" spans="1:9" s="4" customFormat="1" ht="19.149999999999999" customHeight="1" x14ac:dyDescent="0.25">
      <c r="A103" s="53" t="s">
        <v>164</v>
      </c>
      <c r="B103" s="58" t="s">
        <v>166</v>
      </c>
      <c r="C103" s="64" t="s">
        <v>280</v>
      </c>
      <c r="D103" s="59" t="s">
        <v>118</v>
      </c>
      <c r="E103" s="59">
        <v>0</v>
      </c>
      <c r="F103" s="60"/>
      <c r="G103" s="76">
        <f t="shared" si="1"/>
        <v>0</v>
      </c>
      <c r="H103" s="22"/>
      <c r="I103" s="22"/>
    </row>
    <row r="104" spans="1:9" s="4" customFormat="1" ht="21" customHeight="1" x14ac:dyDescent="0.25">
      <c r="A104" s="52" t="s">
        <v>164</v>
      </c>
      <c r="B104" s="50" t="s">
        <v>167</v>
      </c>
      <c r="C104" s="61" t="s">
        <v>281</v>
      </c>
      <c r="D104" s="55" t="s">
        <v>118</v>
      </c>
      <c r="E104" s="55">
        <v>0</v>
      </c>
      <c r="F104" s="2"/>
      <c r="G104" s="76">
        <f t="shared" si="1"/>
        <v>0</v>
      </c>
      <c r="H104" s="22"/>
      <c r="I104" s="22"/>
    </row>
    <row r="105" spans="1:9" s="4" customFormat="1" x14ac:dyDescent="0.25">
      <c r="A105" s="52" t="s">
        <v>164</v>
      </c>
      <c r="B105" s="50" t="s">
        <v>168</v>
      </c>
      <c r="C105" s="61" t="s">
        <v>282</v>
      </c>
      <c r="D105" s="55" t="s">
        <v>8</v>
      </c>
      <c r="E105" s="55">
        <v>0</v>
      </c>
      <c r="F105" s="2"/>
      <c r="G105" s="76">
        <f t="shared" si="1"/>
        <v>0</v>
      </c>
      <c r="H105" s="22"/>
      <c r="I105" s="22"/>
    </row>
    <row r="106" spans="1:9" s="4" customFormat="1" x14ac:dyDescent="0.25">
      <c r="A106" s="52" t="s">
        <v>164</v>
      </c>
      <c r="B106" s="50" t="s">
        <v>169</v>
      </c>
      <c r="C106" s="61" t="s">
        <v>283</v>
      </c>
      <c r="D106" s="55" t="s">
        <v>8</v>
      </c>
      <c r="E106" s="55">
        <v>2</v>
      </c>
      <c r="F106" s="2">
        <v>102.96</v>
      </c>
      <c r="G106" s="76">
        <f t="shared" si="1"/>
        <v>205.92</v>
      </c>
      <c r="H106" s="22"/>
      <c r="I106" s="22"/>
    </row>
    <row r="107" spans="1:9" s="4" customFormat="1" ht="30.75" thickBot="1" x14ac:dyDescent="0.3">
      <c r="A107" s="52" t="s">
        <v>164</v>
      </c>
      <c r="B107" s="50" t="s">
        <v>170</v>
      </c>
      <c r="C107" s="61" t="s">
        <v>284</v>
      </c>
      <c r="D107" s="55" t="s">
        <v>13</v>
      </c>
      <c r="E107" s="55">
        <v>0</v>
      </c>
      <c r="F107" s="2"/>
      <c r="G107" s="76">
        <f t="shared" si="1"/>
        <v>0</v>
      </c>
      <c r="H107" s="22"/>
      <c r="I107" s="22"/>
    </row>
    <row r="108" spans="1:9" s="4" customFormat="1" ht="29.25" thickBot="1" x14ac:dyDescent="0.3">
      <c r="A108" s="69" t="s">
        <v>164</v>
      </c>
      <c r="B108" s="51" t="s">
        <v>171</v>
      </c>
      <c r="C108" s="63" t="s">
        <v>285</v>
      </c>
      <c r="D108" s="56" t="s">
        <v>8</v>
      </c>
      <c r="E108" s="56">
        <v>0</v>
      </c>
      <c r="F108" s="14"/>
      <c r="G108" s="75">
        <f t="shared" si="1"/>
        <v>0</v>
      </c>
      <c r="H108" s="72" t="s">
        <v>172</v>
      </c>
      <c r="I108" s="21">
        <f>ROUND(SUM(G103:G108),2)</f>
        <v>205.92</v>
      </c>
    </row>
    <row r="109" spans="1:9" s="4" customFormat="1" ht="19.899999999999999" customHeight="1" thickBot="1" x14ac:dyDescent="0.3">
      <c r="A109" s="53" t="s">
        <v>173</v>
      </c>
      <c r="B109" s="58" t="s">
        <v>174</v>
      </c>
      <c r="C109" s="64" t="s">
        <v>286</v>
      </c>
      <c r="D109" s="59" t="s">
        <v>8</v>
      </c>
      <c r="E109" s="59">
        <v>10</v>
      </c>
      <c r="F109" s="60">
        <v>71.790000000000006</v>
      </c>
      <c r="G109" s="76">
        <f t="shared" si="1"/>
        <v>717.9</v>
      </c>
      <c r="H109" s="22"/>
      <c r="I109" s="22"/>
    </row>
    <row r="110" spans="1:9" s="4" customFormat="1" ht="30.75" thickBot="1" x14ac:dyDescent="0.3">
      <c r="A110" s="69" t="s">
        <v>173</v>
      </c>
      <c r="B110" s="51" t="s">
        <v>175</v>
      </c>
      <c r="C110" s="63" t="s">
        <v>287</v>
      </c>
      <c r="D110" s="56" t="s">
        <v>8</v>
      </c>
      <c r="E110" s="56">
        <v>8</v>
      </c>
      <c r="F110" s="14">
        <v>86.37</v>
      </c>
      <c r="G110" s="75">
        <f t="shared" si="1"/>
        <v>690.96</v>
      </c>
      <c r="H110" s="72" t="s">
        <v>176</v>
      </c>
      <c r="I110" s="21">
        <f>ROUND(SUM(G109:G110),2)</f>
        <v>1408.86</v>
      </c>
    </row>
    <row r="111" spans="1:9" s="4" customFormat="1" ht="30.75" thickBot="1" x14ac:dyDescent="0.3">
      <c r="A111" s="53" t="s">
        <v>177</v>
      </c>
      <c r="B111" s="58" t="s">
        <v>178</v>
      </c>
      <c r="C111" s="64" t="s">
        <v>318</v>
      </c>
      <c r="D111" s="59" t="s">
        <v>13</v>
      </c>
      <c r="E111" s="59">
        <v>28</v>
      </c>
      <c r="F111" s="60">
        <v>148.38</v>
      </c>
      <c r="G111" s="76">
        <f t="shared" si="1"/>
        <v>4154.6400000000003</v>
      </c>
      <c r="H111" s="22"/>
      <c r="I111" s="22"/>
    </row>
    <row r="112" spans="1:9" s="4" customFormat="1" ht="29.25" thickBot="1" x14ac:dyDescent="0.3">
      <c r="A112" s="69" t="s">
        <v>177</v>
      </c>
      <c r="B112" s="51" t="s">
        <v>179</v>
      </c>
      <c r="C112" s="63" t="s">
        <v>319</v>
      </c>
      <c r="D112" s="56" t="s">
        <v>8</v>
      </c>
      <c r="E112" s="56">
        <v>2</v>
      </c>
      <c r="F112" s="14">
        <v>131.56</v>
      </c>
      <c r="G112" s="75">
        <f t="shared" si="1"/>
        <v>263.12</v>
      </c>
      <c r="H112" s="72" t="s">
        <v>180</v>
      </c>
      <c r="I112" s="21">
        <f>ROUND(SUM(G111:G112),2)</f>
        <v>4417.76</v>
      </c>
    </row>
    <row r="113" spans="1:9" s="4" customFormat="1" x14ac:dyDescent="0.25">
      <c r="A113" s="53" t="s">
        <v>181</v>
      </c>
      <c r="B113" s="58" t="s">
        <v>184</v>
      </c>
      <c r="C113" s="64" t="s">
        <v>320</v>
      </c>
      <c r="D113" s="59" t="s">
        <v>8</v>
      </c>
      <c r="E113" s="59">
        <v>8</v>
      </c>
      <c r="F113" s="60">
        <v>217.36</v>
      </c>
      <c r="G113" s="76">
        <f t="shared" si="1"/>
        <v>1738.88</v>
      </c>
      <c r="H113" s="22"/>
      <c r="I113" s="22"/>
    </row>
    <row r="114" spans="1:9" s="4" customFormat="1" x14ac:dyDescent="0.25">
      <c r="A114" s="52" t="s">
        <v>181</v>
      </c>
      <c r="B114" s="50" t="s">
        <v>185</v>
      </c>
      <c r="C114" s="61" t="s">
        <v>182</v>
      </c>
      <c r="D114" s="55" t="s">
        <v>8</v>
      </c>
      <c r="E114" s="55">
        <v>4</v>
      </c>
      <c r="F114" s="2">
        <v>514.79999999999995</v>
      </c>
      <c r="G114" s="76">
        <f t="shared" si="1"/>
        <v>2059.1999999999998</v>
      </c>
      <c r="H114" s="22"/>
      <c r="I114" s="22"/>
    </row>
    <row r="115" spans="1:9" s="4" customFormat="1" x14ac:dyDescent="0.25">
      <c r="A115" s="52" t="s">
        <v>181</v>
      </c>
      <c r="B115" s="50" t="s">
        <v>186</v>
      </c>
      <c r="C115" s="61" t="s">
        <v>288</v>
      </c>
      <c r="D115" s="55" t="s">
        <v>8</v>
      </c>
      <c r="E115" s="55">
        <v>6</v>
      </c>
      <c r="F115" s="2">
        <v>366.08</v>
      </c>
      <c r="G115" s="76">
        <f t="shared" si="1"/>
        <v>2196.48</v>
      </c>
      <c r="H115" s="22"/>
      <c r="I115" s="22"/>
    </row>
    <row r="116" spans="1:9" s="4" customFormat="1" x14ac:dyDescent="0.25">
      <c r="A116" s="52" t="s">
        <v>181</v>
      </c>
      <c r="B116" s="50" t="s">
        <v>187</v>
      </c>
      <c r="C116" s="61" t="s">
        <v>183</v>
      </c>
      <c r="D116" s="55" t="s">
        <v>8</v>
      </c>
      <c r="E116" s="55">
        <v>2</v>
      </c>
      <c r="F116" s="2">
        <v>4004</v>
      </c>
      <c r="G116" s="126">
        <f t="shared" si="1"/>
        <v>8008</v>
      </c>
      <c r="H116" s="22"/>
      <c r="I116" s="22"/>
    </row>
    <row r="117" spans="1:9" s="4" customFormat="1" ht="22.9" customHeight="1" thickBot="1" x14ac:dyDescent="0.3">
      <c r="A117" s="52" t="s">
        <v>181</v>
      </c>
      <c r="B117" s="50" t="s">
        <v>345</v>
      </c>
      <c r="C117" s="10" t="s">
        <v>344</v>
      </c>
      <c r="D117" s="50" t="s">
        <v>8</v>
      </c>
      <c r="E117" s="128">
        <v>0</v>
      </c>
      <c r="F117" s="2"/>
      <c r="G117" s="126">
        <f t="shared" si="1"/>
        <v>0</v>
      </c>
      <c r="H117" s="22"/>
      <c r="I117" s="22"/>
    </row>
    <row r="118" spans="1:9" s="4" customFormat="1" ht="58.15" customHeight="1" thickBot="1" x14ac:dyDescent="0.3">
      <c r="A118" s="121" t="s">
        <v>181</v>
      </c>
      <c r="B118" s="122" t="s">
        <v>346</v>
      </c>
      <c r="C118" s="127" t="s">
        <v>347</v>
      </c>
      <c r="D118" s="122" t="s">
        <v>77</v>
      </c>
      <c r="E118" s="123">
        <v>1</v>
      </c>
      <c r="F118" s="124">
        <v>2962.96</v>
      </c>
      <c r="G118" s="125">
        <f t="shared" si="1"/>
        <v>2962.96</v>
      </c>
      <c r="H118" s="72" t="s">
        <v>188</v>
      </c>
      <c r="I118" s="21">
        <f>ROUND(SUM(G113:G118),2)</f>
        <v>16965.52</v>
      </c>
    </row>
    <row r="119" spans="1:9" ht="44.25" customHeight="1" thickBot="1" x14ac:dyDescent="0.3">
      <c r="A119" s="24"/>
      <c r="B119" s="23"/>
      <c r="C119" s="24"/>
      <c r="D119" s="23"/>
      <c r="E119" s="23"/>
      <c r="F119" s="73" t="s">
        <v>41</v>
      </c>
      <c r="G119" s="74">
        <f>SUM(G4:G118)</f>
        <v>109388.68999999999</v>
      </c>
      <c r="H119" s="20"/>
      <c r="I119" s="22"/>
    </row>
    <row r="120" spans="1:9" ht="13.9" x14ac:dyDescent="0.25">
      <c r="A120" s="27"/>
      <c r="B120" s="26"/>
      <c r="C120" s="26"/>
      <c r="D120" s="26"/>
      <c r="E120" s="28"/>
      <c r="F120" s="26"/>
      <c r="G120" s="25"/>
    </row>
    <row r="121" spans="1:9" ht="14.45" customHeight="1" x14ac:dyDescent="0.25">
      <c r="A121" s="160"/>
      <c r="B121" s="160"/>
      <c r="C121" s="160"/>
      <c r="D121" s="160"/>
      <c r="E121" s="160"/>
      <c r="F121" s="160"/>
      <c r="G121" s="160"/>
    </row>
    <row r="122" spans="1:9" ht="13.9" x14ac:dyDescent="0.25">
      <c r="A122" s="85"/>
      <c r="B122" s="85"/>
      <c r="C122" s="85"/>
      <c r="D122" s="85"/>
      <c r="E122" s="86"/>
      <c r="F122" s="87"/>
      <c r="G122" s="87"/>
    </row>
    <row r="123" spans="1:9" ht="13.9" x14ac:dyDescent="0.25">
      <c r="A123" s="88"/>
      <c r="B123" s="89"/>
      <c r="C123" s="90"/>
      <c r="D123" s="91"/>
      <c r="E123" s="91"/>
      <c r="F123" s="92"/>
      <c r="G123" s="93"/>
    </row>
    <row r="124" spans="1:9" ht="13.9" x14ac:dyDescent="0.25">
      <c r="A124" s="88"/>
      <c r="B124" s="89"/>
      <c r="C124" s="90"/>
      <c r="D124" s="91"/>
      <c r="E124" s="91"/>
      <c r="F124" s="92"/>
      <c r="G124" s="93"/>
      <c r="H124" s="54"/>
      <c r="I124" s="22"/>
    </row>
    <row r="125" spans="1:9" ht="13.9" x14ac:dyDescent="0.25">
      <c r="A125" s="88"/>
      <c r="B125" s="89"/>
      <c r="C125" s="90"/>
      <c r="D125" s="91"/>
      <c r="E125" s="91"/>
      <c r="F125" s="92"/>
      <c r="G125" s="93"/>
    </row>
    <row r="126" spans="1:9" ht="13.9" x14ac:dyDescent="0.25">
      <c r="A126" s="88"/>
      <c r="B126" s="89"/>
      <c r="C126" s="90"/>
      <c r="D126" s="91"/>
      <c r="E126" s="91"/>
      <c r="F126" s="92"/>
      <c r="G126" s="93"/>
    </row>
    <row r="127" spans="1:9" ht="13.9" x14ac:dyDescent="0.25">
      <c r="A127" s="88"/>
      <c r="B127" s="89"/>
      <c r="C127" s="90"/>
      <c r="D127" s="91"/>
      <c r="E127" s="91"/>
      <c r="F127" s="92"/>
      <c r="G127" s="93"/>
    </row>
    <row r="128" spans="1:9" ht="13.9" x14ac:dyDescent="0.25">
      <c r="A128" s="88"/>
      <c r="B128" s="89"/>
      <c r="C128" s="90"/>
      <c r="D128" s="91"/>
      <c r="E128" s="91"/>
      <c r="F128" s="92"/>
      <c r="G128" s="93"/>
    </row>
    <row r="129" spans="1:9" ht="13.9" x14ac:dyDescent="0.25">
      <c r="A129" s="88"/>
      <c r="B129" s="89"/>
      <c r="C129" s="90"/>
      <c r="D129" s="91"/>
      <c r="E129" s="91"/>
      <c r="F129" s="92"/>
      <c r="G129" s="93"/>
    </row>
    <row r="130" spans="1:9" ht="13.9" x14ac:dyDescent="0.25">
      <c r="A130" s="88"/>
      <c r="B130" s="89"/>
      <c r="C130" s="90"/>
      <c r="D130" s="91"/>
      <c r="E130" s="91"/>
      <c r="F130" s="92"/>
      <c r="G130" s="93"/>
      <c r="H130" s="54"/>
      <c r="I130" s="22"/>
    </row>
    <row r="131" spans="1:9" ht="13.9" x14ac:dyDescent="0.25">
      <c r="A131" s="88"/>
      <c r="B131" s="89"/>
      <c r="C131" s="90"/>
      <c r="D131" s="91"/>
      <c r="E131" s="91"/>
      <c r="F131" s="92"/>
      <c r="G131" s="93"/>
      <c r="H131" s="54"/>
      <c r="I131" s="22"/>
    </row>
    <row r="132" spans="1:9" ht="13.9" x14ac:dyDescent="0.25">
      <c r="A132" s="88"/>
      <c r="B132" s="89"/>
      <c r="C132" s="90"/>
      <c r="D132" s="91"/>
      <c r="E132" s="91"/>
      <c r="F132" s="92"/>
      <c r="G132" s="93"/>
      <c r="H132" s="54"/>
      <c r="I132" s="22"/>
    </row>
    <row r="133" spans="1:9" ht="13.9" x14ac:dyDescent="0.25">
      <c r="A133" s="88"/>
      <c r="B133" s="89"/>
      <c r="C133" s="90"/>
      <c r="D133" s="91"/>
      <c r="E133" s="91"/>
      <c r="F133" s="92"/>
      <c r="G133" s="93"/>
      <c r="H133" s="54"/>
      <c r="I133" s="22"/>
    </row>
    <row r="134" spans="1:9" ht="13.9" x14ac:dyDescent="0.25">
      <c r="A134" s="88"/>
      <c r="B134" s="89"/>
      <c r="C134" s="90"/>
      <c r="D134" s="91"/>
      <c r="E134" s="91"/>
      <c r="F134" s="92"/>
      <c r="G134" s="93"/>
      <c r="H134" s="54"/>
      <c r="I134" s="22"/>
    </row>
    <row r="135" spans="1:9" ht="13.9" x14ac:dyDescent="0.25">
      <c r="A135" s="88"/>
      <c r="B135" s="89"/>
      <c r="C135" s="90"/>
      <c r="D135" s="91"/>
      <c r="E135" s="91"/>
      <c r="F135" s="92"/>
      <c r="G135" s="93"/>
      <c r="H135" s="54"/>
      <c r="I135" s="22"/>
    </row>
    <row r="136" spans="1:9" ht="13.9" x14ac:dyDescent="0.25">
      <c r="A136" s="88"/>
      <c r="B136" s="89"/>
      <c r="C136" s="90"/>
      <c r="D136" s="91"/>
      <c r="E136" s="91"/>
      <c r="F136" s="92"/>
      <c r="G136" s="93"/>
      <c r="H136" s="54"/>
      <c r="I136" s="22"/>
    </row>
    <row r="137" spans="1:9" ht="13.9" x14ac:dyDescent="0.25">
      <c r="A137" s="88"/>
      <c r="B137" s="89"/>
      <c r="C137" s="90"/>
      <c r="D137" s="91"/>
      <c r="E137" s="91"/>
      <c r="F137" s="92"/>
      <c r="G137" s="93"/>
      <c r="H137" s="54"/>
      <c r="I137" s="22"/>
    </row>
    <row r="138" spans="1:9" ht="13.9" x14ac:dyDescent="0.25">
      <c r="A138" s="88"/>
      <c r="B138" s="89"/>
      <c r="C138" s="90"/>
      <c r="D138" s="91"/>
      <c r="E138" s="91"/>
      <c r="F138" s="92"/>
      <c r="G138" s="93"/>
      <c r="H138" s="54"/>
      <c r="I138" s="22"/>
    </row>
    <row r="139" spans="1:9" x14ac:dyDescent="0.25">
      <c r="A139" s="88"/>
      <c r="B139" s="89"/>
      <c r="C139" s="90"/>
      <c r="D139" s="91"/>
      <c r="E139" s="91"/>
      <c r="F139" s="92"/>
      <c r="G139" s="93"/>
      <c r="H139" s="54"/>
      <c r="I139" s="22"/>
    </row>
    <row r="140" spans="1:9" x14ac:dyDescent="0.25">
      <c r="A140" s="88"/>
      <c r="B140" s="89"/>
      <c r="C140" s="90"/>
      <c r="D140" s="91"/>
      <c r="E140" s="91"/>
      <c r="F140" s="92"/>
      <c r="G140" s="93"/>
      <c r="H140" s="54"/>
      <c r="I140" s="22"/>
    </row>
    <row r="141" spans="1:9" x14ac:dyDescent="0.25">
      <c r="A141" s="88"/>
      <c r="B141" s="89"/>
      <c r="C141" s="90"/>
      <c r="D141" s="91"/>
      <c r="E141" s="91"/>
      <c r="F141" s="92"/>
      <c r="G141" s="93"/>
      <c r="H141" s="54"/>
      <c r="I141" s="22"/>
    </row>
    <row r="142" spans="1:9" x14ac:dyDescent="0.25">
      <c r="A142" s="88"/>
      <c r="B142" s="89"/>
      <c r="C142" s="90"/>
      <c r="D142" s="91"/>
      <c r="E142" s="91"/>
      <c r="F142" s="92"/>
      <c r="G142" s="93"/>
    </row>
    <row r="143" spans="1:9" x14ac:dyDescent="0.25">
      <c r="A143" s="88"/>
      <c r="B143" s="89"/>
      <c r="C143" s="90"/>
      <c r="D143" s="91"/>
      <c r="E143" s="91"/>
      <c r="F143" s="92"/>
      <c r="G143" s="93"/>
    </row>
    <row r="144" spans="1:9" x14ac:dyDescent="0.25">
      <c r="A144" s="88"/>
      <c r="B144" s="89"/>
      <c r="C144" s="90"/>
      <c r="D144" s="91"/>
      <c r="E144" s="91"/>
      <c r="F144" s="92"/>
      <c r="G144" s="93"/>
    </row>
    <row r="145" spans="1:9" x14ac:dyDescent="0.25">
      <c r="A145" s="88"/>
      <c r="B145" s="89"/>
      <c r="C145" s="90"/>
      <c r="D145" s="91"/>
      <c r="E145" s="91"/>
      <c r="F145" s="92"/>
      <c r="G145" s="93"/>
    </row>
    <row r="146" spans="1:9" x14ac:dyDescent="0.25">
      <c r="A146" s="88"/>
      <c r="B146" s="89"/>
      <c r="C146" s="90"/>
      <c r="D146" s="91"/>
      <c r="E146" s="91"/>
      <c r="F146" s="92"/>
      <c r="G146" s="93"/>
    </row>
    <row r="147" spans="1:9" x14ac:dyDescent="0.25">
      <c r="A147" s="88"/>
      <c r="B147" s="89"/>
      <c r="C147" s="90"/>
      <c r="D147" s="91"/>
      <c r="E147" s="91"/>
      <c r="F147" s="92"/>
      <c r="G147" s="93"/>
    </row>
    <row r="148" spans="1:9" x14ac:dyDescent="0.25">
      <c r="A148" s="88"/>
      <c r="B148" s="89"/>
      <c r="C148" s="90"/>
      <c r="D148" s="91"/>
      <c r="E148" s="91"/>
      <c r="F148" s="92"/>
      <c r="G148" s="93"/>
      <c r="H148" s="54"/>
      <c r="I148" s="22"/>
    </row>
    <row r="149" spans="1:9" x14ac:dyDescent="0.25">
      <c r="A149" s="88"/>
      <c r="B149" s="89"/>
      <c r="C149" s="90"/>
      <c r="D149" s="91"/>
      <c r="E149" s="91"/>
      <c r="F149" s="92"/>
      <c r="G149" s="93"/>
    </row>
    <row r="150" spans="1:9" x14ac:dyDescent="0.25">
      <c r="A150" s="88"/>
      <c r="B150" s="89"/>
      <c r="C150" s="90"/>
      <c r="D150" s="91"/>
      <c r="E150" s="91"/>
      <c r="F150" s="92"/>
      <c r="G150" s="93"/>
    </row>
    <row r="151" spans="1:9" x14ac:dyDescent="0.25">
      <c r="A151" s="88"/>
      <c r="B151" s="89"/>
      <c r="C151" s="90"/>
      <c r="D151" s="91"/>
      <c r="E151" s="91"/>
      <c r="F151" s="92"/>
      <c r="G151" s="93"/>
      <c r="H151" s="54"/>
      <c r="I151" s="22"/>
    </row>
    <row r="152" spans="1:9" ht="44.25" customHeight="1" x14ac:dyDescent="0.25">
      <c r="A152" s="24"/>
      <c r="B152" s="23"/>
      <c r="C152" s="24"/>
      <c r="D152" s="23"/>
      <c r="E152" s="23"/>
      <c r="F152" s="83"/>
      <c r="G152" s="25"/>
      <c r="H152" s="20"/>
      <c r="I152" s="22"/>
    </row>
    <row r="153" spans="1:9" x14ac:dyDescent="0.25">
      <c r="A153" s="24"/>
      <c r="B153" s="23"/>
      <c r="C153" s="24"/>
      <c r="D153" s="23"/>
      <c r="E153" s="23"/>
      <c r="F153" s="83"/>
      <c r="G153" s="20"/>
      <c r="H153" s="20"/>
      <c r="I153" s="22"/>
    </row>
  </sheetData>
  <sheetProtection algorithmName="SHA-512" hashValue="7Xv0jAeyGZ8PZ3Iin+xtwzNDgYIDroZoviE/mTFuntn/nmaO/q0vahFmXTFVS91/BNVJDc9ubd+AYg1yOkm34A==" saltValue="CuLAXEsc6F1m0uXL463EZA==" spinCount="100000" sheet="1" objects="1" scenarios="1"/>
  <mergeCells count="3">
    <mergeCell ref="A1:G1"/>
    <mergeCell ref="A2:G2"/>
    <mergeCell ref="A121:G121"/>
  </mergeCells>
  <phoneticPr fontId="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FAB50-66CC-4CFB-B074-47C93FB7EE79}">
  <dimension ref="A1:I32"/>
  <sheetViews>
    <sheetView topLeftCell="A13" workbookViewId="0">
      <selection activeCell="C35" sqref="C35"/>
    </sheetView>
  </sheetViews>
  <sheetFormatPr defaultRowHeight="15" x14ac:dyDescent="0.25"/>
  <cols>
    <col min="1" max="1" width="46.7109375" bestFit="1" customWidth="1"/>
    <col min="2" max="2" width="10.5703125" customWidth="1"/>
    <col min="3" max="3" width="71.7109375" customWidth="1"/>
    <col min="5" max="5" width="16.28515625" customWidth="1"/>
    <col min="6" max="6" width="20.7109375" customWidth="1"/>
    <col min="7" max="7" width="14.7109375" customWidth="1"/>
    <col min="8" max="8" width="21.5703125" customWidth="1"/>
    <col min="9" max="9" width="16.140625" customWidth="1"/>
  </cols>
  <sheetData>
    <row r="1" spans="1:9" ht="41.45" customHeight="1" x14ac:dyDescent="0.25">
      <c r="A1" s="157" t="s">
        <v>372</v>
      </c>
      <c r="B1" s="158"/>
      <c r="C1" s="158"/>
      <c r="D1" s="158"/>
      <c r="E1" s="158"/>
      <c r="F1" s="158"/>
      <c r="G1" s="159"/>
      <c r="H1" s="9"/>
      <c r="I1" s="3"/>
    </row>
    <row r="2" spans="1:9" ht="43.5" thickBot="1" x14ac:dyDescent="0.3">
      <c r="A2" s="15" t="s">
        <v>0</v>
      </c>
      <c r="B2" s="33" t="s">
        <v>1</v>
      </c>
      <c r="C2" s="16" t="s">
        <v>2</v>
      </c>
      <c r="D2" s="16" t="s">
        <v>3</v>
      </c>
      <c r="E2" s="17" t="s">
        <v>4</v>
      </c>
      <c r="F2" s="18" t="s">
        <v>49</v>
      </c>
      <c r="G2" s="19" t="s">
        <v>5</v>
      </c>
      <c r="H2" s="9"/>
      <c r="I2" s="3"/>
    </row>
    <row r="3" spans="1:9" ht="24.6" customHeight="1" thickBot="1" x14ac:dyDescent="0.3">
      <c r="A3" s="79" t="s">
        <v>189</v>
      </c>
      <c r="B3" s="58" t="s">
        <v>7</v>
      </c>
      <c r="C3" s="131" t="s">
        <v>321</v>
      </c>
      <c r="D3" s="132" t="s">
        <v>115</v>
      </c>
      <c r="E3" s="132">
        <v>0</v>
      </c>
      <c r="F3" s="77"/>
      <c r="G3" s="76">
        <f t="shared" ref="G3:G31" si="0">ROUND((E3*F3),2)</f>
        <v>0</v>
      </c>
      <c r="H3" s="9"/>
      <c r="I3" s="3"/>
    </row>
    <row r="4" spans="1:9" ht="45.75" thickBot="1" x14ac:dyDescent="0.3">
      <c r="A4" s="80" t="s">
        <v>189</v>
      </c>
      <c r="B4" s="51" t="s">
        <v>9</v>
      </c>
      <c r="C4" s="133" t="s">
        <v>116</v>
      </c>
      <c r="D4" s="134" t="s">
        <v>118</v>
      </c>
      <c r="E4" s="135">
        <v>0</v>
      </c>
      <c r="F4" s="13"/>
      <c r="G4" s="75">
        <f t="shared" si="0"/>
        <v>0</v>
      </c>
      <c r="H4" s="72" t="s">
        <v>18</v>
      </c>
      <c r="I4" s="21">
        <f>ROUND(SUM(G3:G4),2)</f>
        <v>0</v>
      </c>
    </row>
    <row r="5" spans="1:9" ht="30" x14ac:dyDescent="0.25">
      <c r="A5" s="79" t="s">
        <v>190</v>
      </c>
      <c r="B5" s="58" t="s">
        <v>20</v>
      </c>
      <c r="C5" s="131" t="s">
        <v>236</v>
      </c>
      <c r="D5" s="132" t="s">
        <v>118</v>
      </c>
      <c r="E5" s="132">
        <v>0</v>
      </c>
      <c r="F5" s="77"/>
      <c r="G5" s="76">
        <f t="shared" si="0"/>
        <v>0</v>
      </c>
      <c r="H5" s="9"/>
      <c r="I5" s="3"/>
    </row>
    <row r="6" spans="1:9" ht="45" x14ac:dyDescent="0.25">
      <c r="A6" s="78" t="s">
        <v>190</v>
      </c>
      <c r="B6" s="50" t="s">
        <v>21</v>
      </c>
      <c r="C6" s="136" t="s">
        <v>349</v>
      </c>
      <c r="D6" s="137" t="s">
        <v>118</v>
      </c>
      <c r="E6" s="137">
        <v>0</v>
      </c>
      <c r="F6" s="1"/>
      <c r="G6" s="76">
        <f t="shared" si="0"/>
        <v>0</v>
      </c>
      <c r="H6" s="9"/>
      <c r="I6" s="3"/>
    </row>
    <row r="7" spans="1:9" ht="30" x14ac:dyDescent="0.25">
      <c r="A7" s="78" t="s">
        <v>190</v>
      </c>
      <c r="B7" s="50" t="s">
        <v>22</v>
      </c>
      <c r="C7" s="136" t="s">
        <v>330</v>
      </c>
      <c r="D7" s="137" t="s">
        <v>191</v>
      </c>
      <c r="E7" s="137">
        <v>0</v>
      </c>
      <c r="F7" s="1"/>
      <c r="G7" s="76">
        <f t="shared" si="0"/>
        <v>0</v>
      </c>
      <c r="H7" s="9"/>
      <c r="I7" s="3"/>
    </row>
    <row r="8" spans="1:9" ht="30" x14ac:dyDescent="0.25">
      <c r="A8" s="78" t="s">
        <v>190</v>
      </c>
      <c r="B8" s="50" t="s">
        <v>23</v>
      </c>
      <c r="C8" s="136" t="s">
        <v>289</v>
      </c>
      <c r="D8" s="137" t="s">
        <v>118</v>
      </c>
      <c r="E8" s="137">
        <v>0</v>
      </c>
      <c r="F8" s="1"/>
      <c r="G8" s="76">
        <f t="shared" si="0"/>
        <v>0</v>
      </c>
      <c r="H8" s="9"/>
      <c r="I8" s="3"/>
    </row>
    <row r="9" spans="1:9" ht="20.45" customHeight="1" thickBot="1" x14ac:dyDescent="0.3">
      <c r="A9" s="78" t="s">
        <v>190</v>
      </c>
      <c r="B9" s="50" t="s">
        <v>24</v>
      </c>
      <c r="C9" s="136" t="s">
        <v>249</v>
      </c>
      <c r="D9" s="137" t="s">
        <v>118</v>
      </c>
      <c r="E9" s="137">
        <v>0</v>
      </c>
      <c r="F9" s="1"/>
      <c r="G9" s="76">
        <f t="shared" si="0"/>
        <v>0</v>
      </c>
      <c r="H9" s="9"/>
      <c r="I9" s="3"/>
    </row>
    <row r="10" spans="1:9" ht="29.25" thickBot="1" x14ac:dyDescent="0.3">
      <c r="A10" s="80" t="s">
        <v>190</v>
      </c>
      <c r="B10" s="51" t="s">
        <v>25</v>
      </c>
      <c r="C10" s="133" t="s">
        <v>290</v>
      </c>
      <c r="D10" s="134" t="s">
        <v>118</v>
      </c>
      <c r="E10" s="134">
        <v>0</v>
      </c>
      <c r="F10" s="13"/>
      <c r="G10" s="75">
        <f t="shared" si="0"/>
        <v>0</v>
      </c>
      <c r="H10" s="72" t="s">
        <v>28</v>
      </c>
      <c r="I10" s="21">
        <f>ROUND(SUM(G5:G10),2)</f>
        <v>0</v>
      </c>
    </row>
    <row r="11" spans="1:9" ht="30" x14ac:dyDescent="0.25">
      <c r="A11" s="79" t="s">
        <v>192</v>
      </c>
      <c r="B11" s="58" t="s">
        <v>29</v>
      </c>
      <c r="C11" s="136" t="s">
        <v>331</v>
      </c>
      <c r="D11" s="137" t="s">
        <v>118</v>
      </c>
      <c r="E11" s="137">
        <v>1.5</v>
      </c>
      <c r="F11" s="77">
        <v>2173.6</v>
      </c>
      <c r="G11" s="76">
        <f t="shared" si="0"/>
        <v>3260.4</v>
      </c>
      <c r="H11" s="54"/>
      <c r="I11" s="22"/>
    </row>
    <row r="12" spans="1:9" ht="30" x14ac:dyDescent="0.25">
      <c r="A12" s="79" t="s">
        <v>192</v>
      </c>
      <c r="B12" s="58" t="s">
        <v>30</v>
      </c>
      <c r="C12" s="136" t="s">
        <v>291</v>
      </c>
      <c r="D12" s="137" t="s">
        <v>118</v>
      </c>
      <c r="E12" s="137">
        <v>1.6</v>
      </c>
      <c r="F12" s="1">
        <v>2402.4</v>
      </c>
      <c r="G12" s="76">
        <f t="shared" si="0"/>
        <v>3843.84</v>
      </c>
      <c r="H12" s="54"/>
      <c r="I12" s="22"/>
    </row>
    <row r="13" spans="1:9" ht="30" x14ac:dyDescent="0.25">
      <c r="A13" s="79" t="s">
        <v>192</v>
      </c>
      <c r="B13" s="58" t="s">
        <v>31</v>
      </c>
      <c r="C13" s="136" t="s">
        <v>292</v>
      </c>
      <c r="D13" s="137" t="s">
        <v>118</v>
      </c>
      <c r="E13" s="137">
        <v>0.2</v>
      </c>
      <c r="F13" s="1">
        <v>2173.6</v>
      </c>
      <c r="G13" s="76">
        <f t="shared" si="0"/>
        <v>434.72</v>
      </c>
      <c r="H13" s="54"/>
      <c r="I13" s="22"/>
    </row>
    <row r="14" spans="1:9" x14ac:dyDescent="0.25">
      <c r="A14" s="79" t="s">
        <v>192</v>
      </c>
      <c r="B14" s="58" t="s">
        <v>32</v>
      </c>
      <c r="C14" s="136" t="s">
        <v>293</v>
      </c>
      <c r="D14" s="137" t="s">
        <v>8</v>
      </c>
      <c r="E14" s="138">
        <v>0</v>
      </c>
      <c r="F14" s="1"/>
      <c r="G14" s="76">
        <f t="shared" si="0"/>
        <v>0</v>
      </c>
      <c r="H14" s="54"/>
      <c r="I14" s="22"/>
    </row>
    <row r="15" spans="1:9" x14ac:dyDescent="0.25">
      <c r="A15" s="79" t="s">
        <v>192</v>
      </c>
      <c r="B15" s="58" t="s">
        <v>33</v>
      </c>
      <c r="C15" s="136" t="s">
        <v>294</v>
      </c>
      <c r="D15" s="137" t="s">
        <v>8</v>
      </c>
      <c r="E15" s="138">
        <v>0</v>
      </c>
      <c r="F15" s="1"/>
      <c r="G15" s="76">
        <f t="shared" si="0"/>
        <v>0</v>
      </c>
      <c r="H15" s="54"/>
      <c r="I15" s="22"/>
    </row>
    <row r="16" spans="1:9" ht="30" x14ac:dyDescent="0.25">
      <c r="A16" s="79" t="s">
        <v>192</v>
      </c>
      <c r="B16" s="58" t="s">
        <v>34</v>
      </c>
      <c r="C16" s="136" t="s">
        <v>295</v>
      </c>
      <c r="D16" s="137" t="s">
        <v>13</v>
      </c>
      <c r="E16" s="137">
        <v>7</v>
      </c>
      <c r="F16" s="1">
        <v>51.48</v>
      </c>
      <c r="G16" s="76">
        <f t="shared" si="0"/>
        <v>360.36</v>
      </c>
      <c r="H16" s="54"/>
      <c r="I16" s="22"/>
    </row>
    <row r="17" spans="1:9" ht="45" x14ac:dyDescent="0.25">
      <c r="A17" s="79" t="s">
        <v>192</v>
      </c>
      <c r="B17" s="58" t="s">
        <v>35</v>
      </c>
      <c r="C17" s="136" t="s">
        <v>332</v>
      </c>
      <c r="D17" s="137" t="s">
        <v>13</v>
      </c>
      <c r="E17" s="137">
        <v>0</v>
      </c>
      <c r="F17" s="1"/>
      <c r="G17" s="76">
        <f t="shared" si="0"/>
        <v>0</v>
      </c>
      <c r="H17" s="54"/>
      <c r="I17" s="22"/>
    </row>
    <row r="18" spans="1:9" ht="30" x14ac:dyDescent="0.25">
      <c r="A18" s="79" t="s">
        <v>192</v>
      </c>
      <c r="B18" s="58" t="s">
        <v>50</v>
      </c>
      <c r="C18" s="136" t="s">
        <v>296</v>
      </c>
      <c r="D18" s="137" t="s">
        <v>8</v>
      </c>
      <c r="E18" s="137">
        <v>0</v>
      </c>
      <c r="F18" s="1"/>
      <c r="G18" s="76">
        <f t="shared" si="0"/>
        <v>0</v>
      </c>
      <c r="H18" s="54"/>
      <c r="I18" s="22"/>
    </row>
    <row r="19" spans="1:9" ht="30" x14ac:dyDescent="0.25">
      <c r="A19" s="79" t="s">
        <v>192</v>
      </c>
      <c r="B19" s="58" t="s">
        <v>51</v>
      </c>
      <c r="C19" s="136" t="s">
        <v>297</v>
      </c>
      <c r="D19" s="137" t="s">
        <v>13</v>
      </c>
      <c r="E19" s="137">
        <v>1.28</v>
      </c>
      <c r="F19" s="1">
        <v>45.76</v>
      </c>
      <c r="G19" s="76">
        <f t="shared" si="0"/>
        <v>58.57</v>
      </c>
      <c r="H19" s="54"/>
      <c r="I19" s="22"/>
    </row>
    <row r="20" spans="1:9" ht="30" x14ac:dyDescent="0.25">
      <c r="A20" s="79" t="s">
        <v>192</v>
      </c>
      <c r="B20" s="58" t="s">
        <v>52</v>
      </c>
      <c r="C20" s="136" t="s">
        <v>298</v>
      </c>
      <c r="D20" s="137" t="s">
        <v>13</v>
      </c>
      <c r="E20" s="137">
        <v>2</v>
      </c>
      <c r="F20" s="1">
        <v>57.2</v>
      </c>
      <c r="G20" s="76">
        <f t="shared" si="0"/>
        <v>114.4</v>
      </c>
      <c r="H20" s="54"/>
      <c r="I20" s="22"/>
    </row>
    <row r="21" spans="1:9" ht="30" x14ac:dyDescent="0.25">
      <c r="A21" s="79" t="s">
        <v>192</v>
      </c>
      <c r="B21" s="58" t="s">
        <v>53</v>
      </c>
      <c r="C21" s="136" t="s">
        <v>299</v>
      </c>
      <c r="D21" s="137" t="s">
        <v>13</v>
      </c>
      <c r="E21" s="137">
        <v>0</v>
      </c>
      <c r="F21" s="1"/>
      <c r="G21" s="76">
        <f t="shared" si="0"/>
        <v>0</v>
      </c>
      <c r="H21" s="54"/>
      <c r="I21" s="22"/>
    </row>
    <row r="22" spans="1:9" x14ac:dyDescent="0.25">
      <c r="A22" s="79" t="s">
        <v>192</v>
      </c>
      <c r="B22" s="58" t="s">
        <v>54</v>
      </c>
      <c r="C22" s="136" t="s">
        <v>300</v>
      </c>
      <c r="D22" s="137" t="s">
        <v>8</v>
      </c>
      <c r="E22" s="137">
        <v>0</v>
      </c>
      <c r="F22" s="1"/>
      <c r="G22" s="76">
        <f t="shared" si="0"/>
        <v>0</v>
      </c>
      <c r="H22" s="9"/>
      <c r="I22" s="3"/>
    </row>
    <row r="23" spans="1:9" x14ac:dyDescent="0.25">
      <c r="A23" s="79" t="s">
        <v>192</v>
      </c>
      <c r="B23" s="58" t="s">
        <v>55</v>
      </c>
      <c r="C23" s="136" t="s">
        <v>301</v>
      </c>
      <c r="D23" s="137" t="s">
        <v>8</v>
      </c>
      <c r="E23" s="137">
        <v>2</v>
      </c>
      <c r="F23" s="77">
        <v>68.64</v>
      </c>
      <c r="G23" s="76">
        <f t="shared" si="0"/>
        <v>137.28</v>
      </c>
      <c r="H23" s="9"/>
      <c r="I23" s="3"/>
    </row>
    <row r="24" spans="1:9" x14ac:dyDescent="0.25">
      <c r="A24" s="79" t="s">
        <v>192</v>
      </c>
      <c r="B24" s="58" t="s">
        <v>56</v>
      </c>
      <c r="C24" s="136" t="s">
        <v>302</v>
      </c>
      <c r="D24" s="137" t="s">
        <v>8</v>
      </c>
      <c r="E24" s="137">
        <v>0</v>
      </c>
      <c r="F24" s="77"/>
      <c r="G24" s="76">
        <f t="shared" si="0"/>
        <v>0</v>
      </c>
      <c r="H24" s="9"/>
      <c r="I24" s="3"/>
    </row>
    <row r="25" spans="1:9" x14ac:dyDescent="0.25">
      <c r="A25" s="79" t="s">
        <v>192</v>
      </c>
      <c r="B25" s="58" t="s">
        <v>57</v>
      </c>
      <c r="C25" s="136" t="s">
        <v>303</v>
      </c>
      <c r="D25" s="137" t="s">
        <v>8</v>
      </c>
      <c r="E25" s="137">
        <v>1</v>
      </c>
      <c r="F25" s="77">
        <v>68.64</v>
      </c>
      <c r="G25" s="76">
        <f t="shared" si="0"/>
        <v>68.64</v>
      </c>
      <c r="H25" s="9"/>
      <c r="I25" s="3"/>
    </row>
    <row r="26" spans="1:9" x14ac:dyDescent="0.25">
      <c r="A26" s="79" t="s">
        <v>192</v>
      </c>
      <c r="B26" s="58" t="s">
        <v>58</v>
      </c>
      <c r="C26" s="136" t="s">
        <v>304</v>
      </c>
      <c r="D26" s="137" t="s">
        <v>13</v>
      </c>
      <c r="E26" s="137">
        <v>795</v>
      </c>
      <c r="F26" s="77">
        <v>3.43</v>
      </c>
      <c r="G26" s="76">
        <f t="shared" si="0"/>
        <v>2726.85</v>
      </c>
      <c r="H26" s="9"/>
      <c r="I26" s="3"/>
    </row>
    <row r="27" spans="1:9" ht="15.75" thickBot="1" x14ac:dyDescent="0.3">
      <c r="A27" s="79" t="s">
        <v>192</v>
      </c>
      <c r="B27" s="58" t="s">
        <v>59</v>
      </c>
      <c r="C27" s="136" t="s">
        <v>305</v>
      </c>
      <c r="D27" s="137" t="s">
        <v>13</v>
      </c>
      <c r="E27" s="137">
        <v>795</v>
      </c>
      <c r="F27" s="77">
        <v>3.66</v>
      </c>
      <c r="G27" s="76">
        <f t="shared" si="0"/>
        <v>2909.7</v>
      </c>
      <c r="H27" s="9"/>
      <c r="I27" s="3"/>
    </row>
    <row r="28" spans="1:9" ht="29.25" thickBot="1" x14ac:dyDescent="0.3">
      <c r="A28" s="80" t="s">
        <v>192</v>
      </c>
      <c r="B28" s="51" t="s">
        <v>60</v>
      </c>
      <c r="C28" s="133" t="s">
        <v>306</v>
      </c>
      <c r="D28" s="134" t="s">
        <v>8</v>
      </c>
      <c r="E28" s="134">
        <v>19</v>
      </c>
      <c r="F28" s="13">
        <v>102.96</v>
      </c>
      <c r="G28" s="75">
        <f t="shared" si="0"/>
        <v>1956.24</v>
      </c>
      <c r="H28" s="72" t="s">
        <v>36</v>
      </c>
      <c r="I28" s="21">
        <f>ROUND(SUM(G11:G28),2)</f>
        <v>15871</v>
      </c>
    </row>
    <row r="29" spans="1:9" ht="30" x14ac:dyDescent="0.25">
      <c r="A29" s="81" t="s">
        <v>193</v>
      </c>
      <c r="B29" s="37" t="s">
        <v>37</v>
      </c>
      <c r="C29" s="131" t="s">
        <v>307</v>
      </c>
      <c r="D29" s="132" t="s">
        <v>118</v>
      </c>
      <c r="E29" s="132">
        <v>0</v>
      </c>
      <c r="F29" s="77"/>
      <c r="G29" s="76">
        <f t="shared" si="0"/>
        <v>0</v>
      </c>
      <c r="H29" s="9"/>
      <c r="I29" s="3"/>
    </row>
    <row r="30" spans="1:9" ht="15.75" thickBot="1" x14ac:dyDescent="0.3">
      <c r="A30" s="81" t="s">
        <v>193</v>
      </c>
      <c r="B30" s="37" t="s">
        <v>38</v>
      </c>
      <c r="C30" s="136" t="s">
        <v>308</v>
      </c>
      <c r="D30" s="137" t="s">
        <v>13</v>
      </c>
      <c r="E30" s="137">
        <v>0</v>
      </c>
      <c r="F30" s="77"/>
      <c r="G30" s="76">
        <f t="shared" si="0"/>
        <v>0</v>
      </c>
      <c r="H30" s="9"/>
      <c r="I30" s="3"/>
    </row>
    <row r="31" spans="1:9" ht="29.25" thickBot="1" x14ac:dyDescent="0.3">
      <c r="A31" s="82" t="s">
        <v>193</v>
      </c>
      <c r="B31" s="29" t="s">
        <v>39</v>
      </c>
      <c r="C31" s="133" t="s">
        <v>309</v>
      </c>
      <c r="D31" s="134" t="s">
        <v>13</v>
      </c>
      <c r="E31" s="134">
        <v>0</v>
      </c>
      <c r="F31" s="13"/>
      <c r="G31" s="75">
        <f t="shared" si="0"/>
        <v>0</v>
      </c>
      <c r="H31" s="72" t="s">
        <v>40</v>
      </c>
      <c r="I31" s="21">
        <f>ROUND(SUM(G29:G31),2)</f>
        <v>0</v>
      </c>
    </row>
    <row r="32" spans="1:9" ht="43.5" thickBot="1" x14ac:dyDescent="0.3">
      <c r="A32" s="24"/>
      <c r="B32" s="23"/>
      <c r="C32" s="24"/>
      <c r="D32" s="23"/>
      <c r="E32" s="23"/>
      <c r="F32" s="73" t="s">
        <v>64</v>
      </c>
      <c r="G32" s="74">
        <f>SUM(G3:G31)</f>
        <v>15870.999999999998</v>
      </c>
      <c r="H32" s="20"/>
      <c r="I32" s="22"/>
    </row>
  </sheetData>
  <sheetProtection algorithmName="SHA-512" hashValue="YyS3za4sk0ON0CV8PHyBzC+bzjKAqZWUDSpZmRH+hv33bH1ioEuxE0UiG7gJmMla/7VQyp8oiAIlAPRpr5v8yg==" saltValue="BITSSr1jS9EfjxLVeuIpdQ==" spinCount="100000" sheet="1" objects="1" scenarios="1"/>
  <mergeCells count="1">
    <mergeCell ref="A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7F152-A04A-4AF4-AD2C-C474CEC743DD}">
  <dimension ref="A1:I40"/>
  <sheetViews>
    <sheetView topLeftCell="A15" workbookViewId="0">
      <selection activeCell="E41" sqref="E41"/>
    </sheetView>
  </sheetViews>
  <sheetFormatPr defaultColWidth="8.85546875" defaultRowHeight="15" x14ac:dyDescent="0.25"/>
  <cols>
    <col min="1" max="1" width="46.7109375" style="139" bestFit="1" customWidth="1"/>
    <col min="2" max="2" width="10.5703125" style="139" customWidth="1"/>
    <col min="3" max="3" width="71.7109375" style="139" customWidth="1"/>
    <col min="4" max="4" width="8.85546875" style="139"/>
    <col min="5" max="5" width="16.28515625" style="139" customWidth="1"/>
    <col min="6" max="6" width="20.7109375" style="139" customWidth="1"/>
    <col min="7" max="7" width="14.7109375" style="139" customWidth="1"/>
    <col min="8" max="8" width="21.5703125" style="139" customWidth="1"/>
    <col min="9" max="9" width="16.140625" style="139" customWidth="1"/>
    <col min="10" max="16384" width="8.85546875" style="139"/>
  </cols>
  <sheetData>
    <row r="1" spans="1:9" ht="33" customHeight="1" x14ac:dyDescent="0.25">
      <c r="A1" s="157" t="s">
        <v>374</v>
      </c>
      <c r="B1" s="158"/>
      <c r="C1" s="158"/>
      <c r="D1" s="158"/>
      <c r="E1" s="158"/>
      <c r="F1" s="158"/>
      <c r="G1" s="159"/>
      <c r="H1" s="9"/>
      <c r="I1" s="3"/>
    </row>
    <row r="2" spans="1:9" ht="43.5" thickBot="1" x14ac:dyDescent="0.3">
      <c r="A2" s="15" t="s">
        <v>0</v>
      </c>
      <c r="B2" s="96" t="s">
        <v>1</v>
      </c>
      <c r="C2" s="97" t="s">
        <v>2</v>
      </c>
      <c r="D2" s="97" t="s">
        <v>3</v>
      </c>
      <c r="E2" s="98" t="s">
        <v>4</v>
      </c>
      <c r="F2" s="99" t="s">
        <v>49</v>
      </c>
      <c r="G2" s="100" t="s">
        <v>5</v>
      </c>
      <c r="H2" s="9"/>
      <c r="I2" s="3"/>
    </row>
    <row r="3" spans="1:9" ht="25.15" customHeight="1" x14ac:dyDescent="0.25">
      <c r="A3" s="79" t="s">
        <v>97</v>
      </c>
      <c r="B3" s="95" t="s">
        <v>7</v>
      </c>
      <c r="C3" s="152" t="s">
        <v>350</v>
      </c>
      <c r="D3" s="153" t="s">
        <v>47</v>
      </c>
      <c r="E3" s="153">
        <v>3.5000000000000003E-2</v>
      </c>
      <c r="F3" s="12">
        <v>5184.46</v>
      </c>
      <c r="G3" s="154">
        <f t="shared" ref="G3:G39" si="0">ROUND((E3*F3),2)</f>
        <v>181.46</v>
      </c>
      <c r="H3" s="9"/>
      <c r="I3" s="3"/>
    </row>
    <row r="4" spans="1:9" x14ac:dyDescent="0.25">
      <c r="A4" s="79" t="s">
        <v>97</v>
      </c>
      <c r="B4" s="50" t="s">
        <v>9</v>
      </c>
      <c r="C4" s="136" t="s">
        <v>351</v>
      </c>
      <c r="D4" s="137" t="s">
        <v>118</v>
      </c>
      <c r="E4" s="137">
        <v>16.2</v>
      </c>
      <c r="F4" s="1">
        <v>3.26</v>
      </c>
      <c r="G4" s="101">
        <f t="shared" si="0"/>
        <v>52.81</v>
      </c>
      <c r="H4" s="54"/>
      <c r="I4" s="22"/>
    </row>
    <row r="5" spans="1:9" x14ac:dyDescent="0.25">
      <c r="A5" s="79" t="s">
        <v>97</v>
      </c>
      <c r="B5" s="50" t="s">
        <v>10</v>
      </c>
      <c r="C5" s="136" t="s">
        <v>352</v>
      </c>
      <c r="D5" s="137" t="s">
        <v>165</v>
      </c>
      <c r="E5" s="137">
        <v>38</v>
      </c>
      <c r="F5" s="1">
        <v>12.01</v>
      </c>
      <c r="G5" s="101">
        <f t="shared" si="0"/>
        <v>456.38</v>
      </c>
      <c r="H5" s="9"/>
      <c r="I5" s="3"/>
    </row>
    <row r="6" spans="1:9" x14ac:dyDescent="0.25">
      <c r="A6" s="79" t="s">
        <v>97</v>
      </c>
      <c r="B6" s="50" t="s">
        <v>11</v>
      </c>
      <c r="C6" s="136" t="s">
        <v>353</v>
      </c>
      <c r="D6" s="137" t="s">
        <v>165</v>
      </c>
      <c r="E6" s="137">
        <v>7</v>
      </c>
      <c r="F6" s="1">
        <v>52.05</v>
      </c>
      <c r="G6" s="101">
        <f t="shared" si="0"/>
        <v>364.35</v>
      </c>
      <c r="H6" s="9"/>
      <c r="I6" s="3"/>
    </row>
    <row r="7" spans="1:9" x14ac:dyDescent="0.25">
      <c r="A7" s="79" t="s">
        <v>97</v>
      </c>
      <c r="B7" s="50" t="s">
        <v>12</v>
      </c>
      <c r="C7" s="136" t="s">
        <v>206</v>
      </c>
      <c r="D7" s="137" t="s">
        <v>165</v>
      </c>
      <c r="E7" s="137">
        <v>38</v>
      </c>
      <c r="F7" s="1">
        <v>48.79</v>
      </c>
      <c r="G7" s="101">
        <f t="shared" si="0"/>
        <v>1854.02</v>
      </c>
      <c r="H7" s="9"/>
      <c r="I7" s="3"/>
    </row>
    <row r="8" spans="1:9" x14ac:dyDescent="0.25">
      <c r="A8" s="79" t="s">
        <v>97</v>
      </c>
      <c r="B8" s="50" t="s">
        <v>14</v>
      </c>
      <c r="C8" s="136" t="s">
        <v>354</v>
      </c>
      <c r="D8" s="137" t="s">
        <v>165</v>
      </c>
      <c r="E8" s="137">
        <v>38</v>
      </c>
      <c r="F8" s="1">
        <v>37.18</v>
      </c>
      <c r="G8" s="101">
        <f t="shared" si="0"/>
        <v>1412.84</v>
      </c>
      <c r="H8" s="9"/>
      <c r="I8" s="3"/>
    </row>
    <row r="9" spans="1:9" x14ac:dyDescent="0.25">
      <c r="A9" s="79" t="s">
        <v>97</v>
      </c>
      <c r="B9" s="50" t="s">
        <v>15</v>
      </c>
      <c r="C9" s="136" t="s">
        <v>207</v>
      </c>
      <c r="D9" s="137" t="s">
        <v>165</v>
      </c>
      <c r="E9" s="137">
        <v>38</v>
      </c>
      <c r="F9" s="1">
        <v>5.15</v>
      </c>
      <c r="G9" s="101">
        <f t="shared" si="0"/>
        <v>195.7</v>
      </c>
      <c r="H9" s="9"/>
      <c r="I9" s="3"/>
    </row>
    <row r="10" spans="1:9" x14ac:dyDescent="0.25">
      <c r="A10" s="79" t="s">
        <v>97</v>
      </c>
      <c r="B10" s="50" t="s">
        <v>16</v>
      </c>
      <c r="C10" s="136" t="s">
        <v>202</v>
      </c>
      <c r="D10" s="137" t="s">
        <v>165</v>
      </c>
      <c r="E10" s="137">
        <v>38</v>
      </c>
      <c r="F10" s="1">
        <v>21.16</v>
      </c>
      <c r="G10" s="101">
        <f t="shared" si="0"/>
        <v>804.08</v>
      </c>
      <c r="H10" s="54"/>
      <c r="I10" s="22"/>
    </row>
    <row r="11" spans="1:9" x14ac:dyDescent="0.25">
      <c r="A11" s="79" t="s">
        <v>97</v>
      </c>
      <c r="B11" s="50" t="s">
        <v>17</v>
      </c>
      <c r="C11" s="131" t="s">
        <v>355</v>
      </c>
      <c r="D11" s="132" t="s">
        <v>13</v>
      </c>
      <c r="E11" s="132">
        <v>35</v>
      </c>
      <c r="F11" s="77">
        <v>1.43</v>
      </c>
      <c r="G11" s="101">
        <f t="shared" si="0"/>
        <v>50.05</v>
      </c>
      <c r="H11" s="54"/>
      <c r="I11" s="22"/>
    </row>
    <row r="12" spans="1:9" ht="30" x14ac:dyDescent="0.25">
      <c r="A12" s="79" t="s">
        <v>97</v>
      </c>
      <c r="B12" s="50" t="s">
        <v>42</v>
      </c>
      <c r="C12" s="136" t="s">
        <v>356</v>
      </c>
      <c r="D12" s="137" t="s">
        <v>13</v>
      </c>
      <c r="E12" s="137">
        <v>0</v>
      </c>
      <c r="F12" s="1"/>
      <c r="G12" s="101">
        <f t="shared" si="0"/>
        <v>0</v>
      </c>
      <c r="H12" s="54"/>
      <c r="I12" s="22"/>
    </row>
    <row r="13" spans="1:9" ht="30" x14ac:dyDescent="0.25">
      <c r="A13" s="79" t="s">
        <v>97</v>
      </c>
      <c r="B13" s="50" t="s">
        <v>43</v>
      </c>
      <c r="C13" s="136" t="s">
        <v>357</v>
      </c>
      <c r="D13" s="137" t="s">
        <v>13</v>
      </c>
      <c r="E13" s="137">
        <v>45</v>
      </c>
      <c r="F13" s="1">
        <v>1.43</v>
      </c>
      <c r="G13" s="101">
        <f t="shared" si="0"/>
        <v>64.349999999999994</v>
      </c>
      <c r="H13" s="54"/>
      <c r="I13" s="22"/>
    </row>
    <row r="14" spans="1:9" x14ac:dyDescent="0.25">
      <c r="A14" s="79" t="s">
        <v>97</v>
      </c>
      <c r="B14" s="50" t="s">
        <v>44</v>
      </c>
      <c r="C14" s="136" t="s">
        <v>358</v>
      </c>
      <c r="D14" s="137" t="s">
        <v>47</v>
      </c>
      <c r="E14" s="137">
        <v>3.5000000000000003E-2</v>
      </c>
      <c r="F14" s="1">
        <v>120.53</v>
      </c>
      <c r="G14" s="101">
        <f t="shared" si="0"/>
        <v>4.22</v>
      </c>
      <c r="H14" s="54"/>
      <c r="I14" s="22"/>
    </row>
    <row r="15" spans="1:9" ht="30" x14ac:dyDescent="0.25">
      <c r="A15" s="79" t="s">
        <v>97</v>
      </c>
      <c r="B15" s="50" t="s">
        <v>45</v>
      </c>
      <c r="C15" s="136" t="s">
        <v>208</v>
      </c>
      <c r="D15" s="137" t="s">
        <v>13</v>
      </c>
      <c r="E15" s="137">
        <v>304</v>
      </c>
      <c r="F15" s="1">
        <v>1.01</v>
      </c>
      <c r="G15" s="101">
        <f t="shared" si="0"/>
        <v>307.04000000000002</v>
      </c>
      <c r="H15" s="54"/>
      <c r="I15" s="22"/>
    </row>
    <row r="16" spans="1:9" ht="30" x14ac:dyDescent="0.25">
      <c r="A16" s="79" t="s">
        <v>97</v>
      </c>
      <c r="B16" s="50" t="s">
        <v>61</v>
      </c>
      <c r="C16" s="136" t="s">
        <v>194</v>
      </c>
      <c r="D16" s="137" t="s">
        <v>8</v>
      </c>
      <c r="E16" s="137">
        <v>76</v>
      </c>
      <c r="F16" s="1">
        <v>7.88</v>
      </c>
      <c r="G16" s="101">
        <f t="shared" si="0"/>
        <v>598.88</v>
      </c>
      <c r="H16" s="54"/>
      <c r="I16" s="22"/>
    </row>
    <row r="17" spans="1:9" ht="30" x14ac:dyDescent="0.25">
      <c r="A17" s="79" t="s">
        <v>97</v>
      </c>
      <c r="B17" s="50" t="s">
        <v>62</v>
      </c>
      <c r="C17" s="136" t="s">
        <v>199</v>
      </c>
      <c r="D17" s="137" t="s">
        <v>77</v>
      </c>
      <c r="E17" s="137">
        <v>39</v>
      </c>
      <c r="F17" s="1">
        <v>40.61</v>
      </c>
      <c r="G17" s="101">
        <f t="shared" si="0"/>
        <v>1583.79</v>
      </c>
      <c r="H17" s="54"/>
      <c r="I17" s="22"/>
    </row>
    <row r="18" spans="1:9" ht="30" x14ac:dyDescent="0.25">
      <c r="A18" s="79" t="s">
        <v>97</v>
      </c>
      <c r="B18" s="50" t="s">
        <v>63</v>
      </c>
      <c r="C18" s="136" t="s">
        <v>200</v>
      </c>
      <c r="D18" s="137" t="s">
        <v>13</v>
      </c>
      <c r="E18" s="137">
        <v>78</v>
      </c>
      <c r="F18" s="1">
        <v>3.57</v>
      </c>
      <c r="G18" s="101">
        <f t="shared" si="0"/>
        <v>278.45999999999998</v>
      </c>
      <c r="H18" s="54"/>
      <c r="I18" s="22"/>
    </row>
    <row r="19" spans="1:9" x14ac:dyDescent="0.25">
      <c r="A19" s="79" t="s">
        <v>97</v>
      </c>
      <c r="B19" s="50" t="s">
        <v>86</v>
      </c>
      <c r="C19" s="136" t="s">
        <v>201</v>
      </c>
      <c r="D19" s="137" t="s">
        <v>165</v>
      </c>
      <c r="E19" s="137">
        <v>39</v>
      </c>
      <c r="F19" s="1">
        <v>7.78</v>
      </c>
      <c r="G19" s="101">
        <f t="shared" si="0"/>
        <v>303.42</v>
      </c>
      <c r="H19" s="54"/>
      <c r="I19" s="22"/>
    </row>
    <row r="20" spans="1:9" ht="30" x14ac:dyDescent="0.25">
      <c r="A20" s="79" t="s">
        <v>97</v>
      </c>
      <c r="B20" s="50" t="s">
        <v>87</v>
      </c>
      <c r="C20" s="136" t="s">
        <v>359</v>
      </c>
      <c r="D20" s="137" t="s">
        <v>47</v>
      </c>
      <c r="E20" s="137">
        <v>3.5000000000000003E-2</v>
      </c>
      <c r="F20" s="1">
        <v>744.34</v>
      </c>
      <c r="G20" s="101">
        <f t="shared" si="0"/>
        <v>26.05</v>
      </c>
      <c r="H20" s="54"/>
      <c r="I20" s="22"/>
    </row>
    <row r="21" spans="1:9" x14ac:dyDescent="0.25">
      <c r="A21" s="79" t="s">
        <v>97</v>
      </c>
      <c r="B21" s="50" t="s">
        <v>88</v>
      </c>
      <c r="C21" s="136" t="s">
        <v>209</v>
      </c>
      <c r="D21" s="137" t="s">
        <v>165</v>
      </c>
      <c r="E21" s="137">
        <v>1</v>
      </c>
      <c r="F21" s="1">
        <v>401.96</v>
      </c>
      <c r="G21" s="101">
        <f t="shared" si="0"/>
        <v>401.96</v>
      </c>
      <c r="H21" s="54"/>
      <c r="I21" s="22"/>
    </row>
    <row r="22" spans="1:9" ht="15.75" thickBot="1" x14ac:dyDescent="0.3">
      <c r="A22" s="79" t="s">
        <v>97</v>
      </c>
      <c r="B22" s="50" t="s">
        <v>89</v>
      </c>
      <c r="C22" s="136" t="s">
        <v>195</v>
      </c>
      <c r="D22" s="137" t="s">
        <v>8</v>
      </c>
      <c r="E22" s="137">
        <v>39</v>
      </c>
      <c r="F22" s="1">
        <v>8.2899999999999991</v>
      </c>
      <c r="G22" s="101">
        <f t="shared" si="0"/>
        <v>323.31</v>
      </c>
      <c r="H22" s="9"/>
      <c r="I22" s="3"/>
    </row>
    <row r="23" spans="1:9" ht="30.75" thickBot="1" x14ac:dyDescent="0.3">
      <c r="A23" s="80" t="s">
        <v>97</v>
      </c>
      <c r="B23" s="51" t="s">
        <v>90</v>
      </c>
      <c r="C23" s="133" t="s">
        <v>360</v>
      </c>
      <c r="D23" s="134" t="s">
        <v>145</v>
      </c>
      <c r="E23" s="134">
        <v>1495</v>
      </c>
      <c r="F23" s="13">
        <v>2.4</v>
      </c>
      <c r="G23" s="75">
        <f t="shared" si="0"/>
        <v>3588</v>
      </c>
      <c r="H23" s="72" t="s">
        <v>18</v>
      </c>
      <c r="I23" s="21">
        <f>ROUND(SUM(G3:G23),2)</f>
        <v>12851.17</v>
      </c>
    </row>
    <row r="24" spans="1:9" x14ac:dyDescent="0.25">
      <c r="A24" s="79" t="s">
        <v>96</v>
      </c>
      <c r="B24" s="58" t="s">
        <v>20</v>
      </c>
      <c r="C24" s="131" t="s">
        <v>210</v>
      </c>
      <c r="D24" s="132" t="s">
        <v>8</v>
      </c>
      <c r="E24" s="132">
        <v>30</v>
      </c>
      <c r="F24" s="77">
        <v>215.64</v>
      </c>
      <c r="G24" s="102">
        <f t="shared" si="0"/>
        <v>6469.2</v>
      </c>
      <c r="H24" s="54"/>
      <c r="I24" s="22"/>
    </row>
    <row r="25" spans="1:9" x14ac:dyDescent="0.25">
      <c r="A25" s="79" t="s">
        <v>96</v>
      </c>
      <c r="B25" s="58" t="s">
        <v>21</v>
      </c>
      <c r="C25" s="136" t="s">
        <v>211</v>
      </c>
      <c r="D25" s="137" t="s">
        <v>8</v>
      </c>
      <c r="E25" s="137">
        <v>8</v>
      </c>
      <c r="F25" s="77">
        <v>174.23</v>
      </c>
      <c r="G25" s="101">
        <f t="shared" si="0"/>
        <v>1393.84</v>
      </c>
      <c r="H25" s="54"/>
      <c r="I25" s="22"/>
    </row>
    <row r="26" spans="1:9" x14ac:dyDescent="0.25">
      <c r="A26" s="79" t="s">
        <v>96</v>
      </c>
      <c r="B26" s="58" t="s">
        <v>22</v>
      </c>
      <c r="C26" s="136" t="s">
        <v>212</v>
      </c>
      <c r="D26" s="137" t="s">
        <v>165</v>
      </c>
      <c r="E26" s="137">
        <v>7</v>
      </c>
      <c r="F26" s="77">
        <v>78.36</v>
      </c>
      <c r="G26" s="101">
        <f t="shared" si="0"/>
        <v>548.52</v>
      </c>
      <c r="H26" s="54"/>
      <c r="I26" s="22"/>
    </row>
    <row r="27" spans="1:9" x14ac:dyDescent="0.25">
      <c r="A27" s="79" t="s">
        <v>96</v>
      </c>
      <c r="B27" s="58" t="s">
        <v>23</v>
      </c>
      <c r="C27" s="136" t="s">
        <v>361</v>
      </c>
      <c r="D27" s="137" t="s">
        <v>165</v>
      </c>
      <c r="E27" s="137">
        <v>30</v>
      </c>
      <c r="F27" s="77">
        <v>255.73</v>
      </c>
      <c r="G27" s="101">
        <f t="shared" si="0"/>
        <v>7671.9</v>
      </c>
      <c r="H27" s="54"/>
      <c r="I27" s="22"/>
    </row>
    <row r="28" spans="1:9" x14ac:dyDescent="0.25">
      <c r="A28" s="79" t="s">
        <v>96</v>
      </c>
      <c r="B28" s="58" t="s">
        <v>24</v>
      </c>
      <c r="C28" s="136" t="s">
        <v>362</v>
      </c>
      <c r="D28" s="137" t="s">
        <v>165</v>
      </c>
      <c r="E28" s="137">
        <v>8</v>
      </c>
      <c r="F28" s="77">
        <v>264.55</v>
      </c>
      <c r="G28" s="101">
        <f t="shared" si="0"/>
        <v>2116.4</v>
      </c>
      <c r="H28" s="54"/>
      <c r="I28" s="22"/>
    </row>
    <row r="29" spans="1:9" x14ac:dyDescent="0.25">
      <c r="A29" s="79" t="s">
        <v>96</v>
      </c>
      <c r="B29" s="58" t="s">
        <v>25</v>
      </c>
      <c r="C29" s="136" t="s">
        <v>363</v>
      </c>
      <c r="D29" s="137" t="s">
        <v>13</v>
      </c>
      <c r="E29" s="137">
        <v>45</v>
      </c>
      <c r="F29" s="77">
        <v>4.0599999999999996</v>
      </c>
      <c r="G29" s="101">
        <f t="shared" si="0"/>
        <v>182.7</v>
      </c>
      <c r="H29" s="54"/>
      <c r="I29" s="22"/>
    </row>
    <row r="30" spans="1:9" x14ac:dyDescent="0.25">
      <c r="A30" s="79" t="s">
        <v>96</v>
      </c>
      <c r="B30" s="58" t="s">
        <v>26</v>
      </c>
      <c r="C30" s="136" t="s">
        <v>213</v>
      </c>
      <c r="D30" s="137" t="s">
        <v>13</v>
      </c>
      <c r="E30" s="137">
        <v>304</v>
      </c>
      <c r="F30" s="77">
        <v>0.88</v>
      </c>
      <c r="G30" s="101">
        <f t="shared" si="0"/>
        <v>267.52</v>
      </c>
      <c r="H30" s="54"/>
      <c r="I30" s="22"/>
    </row>
    <row r="31" spans="1:9" x14ac:dyDescent="0.25">
      <c r="A31" s="79" t="s">
        <v>96</v>
      </c>
      <c r="B31" s="58" t="s">
        <v>27</v>
      </c>
      <c r="C31" s="136" t="s">
        <v>214</v>
      </c>
      <c r="D31" s="137" t="s">
        <v>13</v>
      </c>
      <c r="E31" s="137">
        <v>5</v>
      </c>
      <c r="F31" s="77">
        <v>0.56999999999999995</v>
      </c>
      <c r="G31" s="101">
        <f t="shared" si="0"/>
        <v>2.85</v>
      </c>
      <c r="H31" s="54"/>
      <c r="I31" s="22"/>
    </row>
    <row r="32" spans="1:9" x14ac:dyDescent="0.25">
      <c r="A32" s="79" t="s">
        <v>96</v>
      </c>
      <c r="B32" s="58" t="s">
        <v>78</v>
      </c>
      <c r="C32" s="136" t="s">
        <v>215</v>
      </c>
      <c r="D32" s="137" t="s">
        <v>8</v>
      </c>
      <c r="E32" s="137">
        <v>38</v>
      </c>
      <c r="F32" s="77">
        <v>21.22</v>
      </c>
      <c r="G32" s="101">
        <f t="shared" si="0"/>
        <v>806.36</v>
      </c>
      <c r="H32" s="9"/>
      <c r="I32" s="3"/>
    </row>
    <row r="33" spans="1:9" x14ac:dyDescent="0.25">
      <c r="A33" s="79" t="s">
        <v>96</v>
      </c>
      <c r="B33" s="58" t="s">
        <v>79</v>
      </c>
      <c r="C33" s="136" t="s">
        <v>364</v>
      </c>
      <c r="D33" s="137" t="s">
        <v>13</v>
      </c>
      <c r="E33" s="137">
        <v>35</v>
      </c>
      <c r="F33" s="77">
        <v>2.12</v>
      </c>
      <c r="G33" s="101">
        <f t="shared" si="0"/>
        <v>74.2</v>
      </c>
      <c r="H33" s="9"/>
      <c r="I33" s="3"/>
    </row>
    <row r="34" spans="1:9" x14ac:dyDescent="0.25">
      <c r="A34" s="79" t="s">
        <v>96</v>
      </c>
      <c r="B34" s="58" t="s">
        <v>80</v>
      </c>
      <c r="C34" s="136" t="s">
        <v>196</v>
      </c>
      <c r="D34" s="137" t="s">
        <v>13</v>
      </c>
      <c r="E34" s="137">
        <v>0</v>
      </c>
      <c r="F34" s="77"/>
      <c r="G34" s="101">
        <f t="shared" si="0"/>
        <v>0</v>
      </c>
      <c r="H34" s="9"/>
      <c r="I34" s="3"/>
    </row>
    <row r="35" spans="1:9" x14ac:dyDescent="0.25">
      <c r="A35" s="79" t="s">
        <v>96</v>
      </c>
      <c r="B35" s="58" t="s">
        <v>81</v>
      </c>
      <c r="C35" s="136" t="s">
        <v>216</v>
      </c>
      <c r="D35" s="137" t="s">
        <v>165</v>
      </c>
      <c r="E35" s="137">
        <v>38</v>
      </c>
      <c r="F35" s="77">
        <v>4.0599999999999996</v>
      </c>
      <c r="G35" s="101">
        <f t="shared" si="0"/>
        <v>154.28</v>
      </c>
      <c r="H35" s="9"/>
      <c r="I35" s="3"/>
    </row>
    <row r="36" spans="1:9" x14ac:dyDescent="0.25">
      <c r="A36" s="79" t="s">
        <v>96</v>
      </c>
      <c r="B36" s="58" t="s">
        <v>82</v>
      </c>
      <c r="C36" s="136" t="s">
        <v>217</v>
      </c>
      <c r="D36" s="137" t="s">
        <v>77</v>
      </c>
      <c r="E36" s="137">
        <v>1</v>
      </c>
      <c r="F36" s="1">
        <v>1019.3</v>
      </c>
      <c r="G36" s="101">
        <f t="shared" si="0"/>
        <v>1019.3</v>
      </c>
      <c r="H36" s="119"/>
      <c r="I36" s="22"/>
    </row>
    <row r="37" spans="1:9" x14ac:dyDescent="0.25">
      <c r="A37" s="79" t="s">
        <v>96</v>
      </c>
      <c r="B37" s="58" t="s">
        <v>83</v>
      </c>
      <c r="C37" s="131" t="s">
        <v>198</v>
      </c>
      <c r="D37" s="132" t="s">
        <v>77</v>
      </c>
      <c r="E37" s="132">
        <v>76</v>
      </c>
      <c r="F37" s="77">
        <v>8.15</v>
      </c>
      <c r="G37" s="101">
        <f t="shared" si="0"/>
        <v>619.4</v>
      </c>
      <c r="H37" s="9"/>
      <c r="I37" s="3"/>
    </row>
    <row r="38" spans="1:9" ht="15.75" thickBot="1" x14ac:dyDescent="0.3">
      <c r="A38" s="79" t="s">
        <v>96</v>
      </c>
      <c r="B38" s="58" t="s">
        <v>84</v>
      </c>
      <c r="C38" s="136" t="s">
        <v>197</v>
      </c>
      <c r="D38" s="137" t="s">
        <v>13</v>
      </c>
      <c r="E38" s="137">
        <v>35</v>
      </c>
      <c r="F38" s="77">
        <v>0.34</v>
      </c>
      <c r="G38" s="101">
        <f t="shared" si="0"/>
        <v>11.9</v>
      </c>
      <c r="H38" s="9"/>
      <c r="I38" s="3"/>
    </row>
    <row r="39" spans="1:9" ht="29.25" thickBot="1" x14ac:dyDescent="0.3">
      <c r="A39" s="79" t="s">
        <v>96</v>
      </c>
      <c r="B39" s="58" t="s">
        <v>85</v>
      </c>
      <c r="C39" s="133" t="s">
        <v>203</v>
      </c>
      <c r="D39" s="134" t="s">
        <v>77</v>
      </c>
      <c r="E39" s="134">
        <v>39</v>
      </c>
      <c r="F39" s="13">
        <v>39.47</v>
      </c>
      <c r="G39" s="75">
        <f t="shared" si="0"/>
        <v>1539.33</v>
      </c>
      <c r="H39" s="72" t="s">
        <v>28</v>
      </c>
      <c r="I39" s="21">
        <f>ROUND(SUM(G24:G39),2)</f>
        <v>22877.7</v>
      </c>
    </row>
    <row r="40" spans="1:9" ht="43.5" thickBot="1" x14ac:dyDescent="0.3">
      <c r="A40" s="24"/>
      <c r="B40" s="23"/>
      <c r="C40" s="24"/>
      <c r="D40" s="23"/>
      <c r="E40" s="23"/>
      <c r="F40" s="73" t="s">
        <v>204</v>
      </c>
      <c r="G40" s="74">
        <f>SUM(G3:G39)</f>
        <v>35728.870000000003</v>
      </c>
      <c r="H40" s="20"/>
      <c r="I40" s="22"/>
    </row>
  </sheetData>
  <sheetProtection algorithmName="SHA-512" hashValue="TZpI+zsOk6ZbqGV3+BW/5ay0Hj4SBXM2v3IF8TPHlbPJWcU57o+AQ3SzbihdpzVx0cZ/id0OfwgqCJJ76dUQDw==" saltValue="fxEu3u/h1kSSWaeC48fhWw==" spinCount="100000" sheet="1" objects="1" scenarios="1"/>
  <mergeCells count="1">
    <mergeCell ref="A1:G1"/>
  </mergeCells>
  <phoneticPr fontId="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92D2C-DC2B-4174-AFB1-9888F5A298D4}">
  <dimension ref="A1:H8"/>
  <sheetViews>
    <sheetView workbookViewId="0">
      <selection activeCell="F20" sqref="F20"/>
    </sheetView>
  </sheetViews>
  <sheetFormatPr defaultColWidth="8.85546875" defaultRowHeight="15" x14ac:dyDescent="0.25"/>
  <cols>
    <col min="1" max="1" width="8.85546875" style="6"/>
    <col min="2" max="2" width="40.140625" style="6" customWidth="1"/>
    <col min="3" max="3" width="26.140625" style="6" customWidth="1"/>
    <col min="4" max="4" width="28" style="6" customWidth="1"/>
    <col min="5" max="5" width="23.7109375" style="6" customWidth="1"/>
    <col min="6" max="6" width="35.28515625" style="6" customWidth="1"/>
    <col min="7" max="7" width="18.28515625" style="6" customWidth="1"/>
    <col min="8" max="8" width="18.42578125" style="6" customWidth="1"/>
    <col min="9" max="16384" width="8.85546875" style="6"/>
  </cols>
  <sheetData>
    <row r="1" spans="1:8" ht="39" customHeight="1" thickBot="1" x14ac:dyDescent="0.3">
      <c r="A1" s="161" t="s">
        <v>375</v>
      </c>
      <c r="B1" s="161"/>
      <c r="C1" s="161"/>
      <c r="D1" s="161"/>
      <c r="E1" s="161"/>
      <c r="F1" s="161"/>
      <c r="G1" s="9"/>
      <c r="H1" s="3"/>
    </row>
    <row r="2" spans="1:8" ht="29.25" thickBot="1" x14ac:dyDescent="0.3">
      <c r="A2" s="103" t="s">
        <v>1</v>
      </c>
      <c r="B2" s="103" t="s">
        <v>2</v>
      </c>
      <c r="C2" s="103" t="s">
        <v>3</v>
      </c>
      <c r="D2" s="104" t="s">
        <v>4</v>
      </c>
      <c r="E2" s="105" t="s">
        <v>49</v>
      </c>
      <c r="F2" s="105" t="s">
        <v>5</v>
      </c>
      <c r="G2" s="9"/>
      <c r="H2" s="3"/>
    </row>
    <row r="3" spans="1:8" ht="45.75" thickBot="1" x14ac:dyDescent="0.3">
      <c r="A3" s="106" t="s">
        <v>7</v>
      </c>
      <c r="B3" s="141" t="s">
        <v>310</v>
      </c>
      <c r="C3" s="142" t="s">
        <v>118</v>
      </c>
      <c r="D3" s="143">
        <v>0.01</v>
      </c>
      <c r="E3" s="107">
        <v>3660.8</v>
      </c>
      <c r="F3" s="108">
        <f>ROUND((D3*E3),2)</f>
        <v>36.61</v>
      </c>
      <c r="G3" s="9"/>
      <c r="H3" s="3"/>
    </row>
    <row r="4" spans="1:8" ht="45.75" thickBot="1" x14ac:dyDescent="0.3">
      <c r="A4" s="109" t="s">
        <v>9</v>
      </c>
      <c r="B4" s="144" t="s">
        <v>234</v>
      </c>
      <c r="C4" s="145" t="s">
        <v>48</v>
      </c>
      <c r="D4" s="146">
        <v>0.02</v>
      </c>
      <c r="E4" s="110">
        <v>1029.5999999999999</v>
      </c>
      <c r="F4" s="111">
        <f>ROUND((D4*E4),2)</f>
        <v>20.59</v>
      </c>
      <c r="G4" s="72" t="s">
        <v>18</v>
      </c>
      <c r="H4" s="112">
        <f>ROUND(SUM(F3:F4),2)</f>
        <v>57.2</v>
      </c>
    </row>
    <row r="5" spans="1:8" ht="45" x14ac:dyDescent="0.25">
      <c r="A5" s="106" t="s">
        <v>20</v>
      </c>
      <c r="B5" s="141" t="s">
        <v>311</v>
      </c>
      <c r="C5" s="113" t="s">
        <v>8</v>
      </c>
      <c r="D5" s="147">
        <v>22</v>
      </c>
      <c r="E5" s="107">
        <v>125.84</v>
      </c>
      <c r="F5" s="108">
        <f>ROUND((D5*E5),2)</f>
        <v>2768.48</v>
      </c>
      <c r="G5" s="9"/>
      <c r="H5" s="114"/>
    </row>
    <row r="6" spans="1:8" ht="30.75" thickBot="1" x14ac:dyDescent="0.3">
      <c r="A6" s="109" t="s">
        <v>21</v>
      </c>
      <c r="B6" s="144" t="s">
        <v>312</v>
      </c>
      <c r="C6" s="145" t="s">
        <v>8</v>
      </c>
      <c r="D6" s="148">
        <v>13</v>
      </c>
      <c r="E6" s="110">
        <v>34.32</v>
      </c>
      <c r="F6" s="111">
        <f>ROUND((D6*E6),2)</f>
        <v>446.16</v>
      </c>
      <c r="H6" s="140"/>
    </row>
    <row r="7" spans="1:8" ht="30.75" thickBot="1" x14ac:dyDescent="0.3">
      <c r="A7" s="115" t="s">
        <v>22</v>
      </c>
      <c r="B7" s="149" t="s">
        <v>365</v>
      </c>
      <c r="C7" s="150" t="s">
        <v>8</v>
      </c>
      <c r="D7" s="151">
        <v>13</v>
      </c>
      <c r="E7" s="116">
        <v>68.64</v>
      </c>
      <c r="F7" s="117">
        <f>ROUND((D7*E7),2)</f>
        <v>892.32</v>
      </c>
      <c r="G7" s="72" t="s">
        <v>28</v>
      </c>
      <c r="H7" s="112">
        <f>ROUND(SUM(F5:F7),2)</f>
        <v>4106.96</v>
      </c>
    </row>
    <row r="8" spans="1:8" ht="43.5" thickBot="1" x14ac:dyDescent="0.3">
      <c r="B8" s="7"/>
      <c r="E8" s="73" t="s">
        <v>205</v>
      </c>
      <c r="F8" s="118">
        <f>SUM(F3:F7)</f>
        <v>4164.16</v>
      </c>
      <c r="G8" s="9"/>
      <c r="H8" s="3"/>
    </row>
  </sheetData>
  <sheetProtection algorithmName="SHA-512" hashValue="xoGb1rrk8sPijHyeNkTrBcluJyGCuk7faz0Uz0lMHcJsoTuvrdadKejv44utBezQWqGV7sHIQrbgBx/dCX7Oag==" saltValue="pPOiQ21qwlcRivxUqvBSrQ==" spinCount="100000" sheet="1" objects="1" scenarios="1"/>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68723-5308-4B79-952F-14967CDCFF7A}">
  <dimension ref="A1:E19"/>
  <sheetViews>
    <sheetView tabSelected="1" workbookViewId="0">
      <selection activeCell="H12" sqref="H12"/>
    </sheetView>
  </sheetViews>
  <sheetFormatPr defaultRowHeight="15" x14ac:dyDescent="0.25"/>
  <cols>
    <col min="1" max="1" width="11.7109375" customWidth="1"/>
    <col min="2" max="2" width="65.7109375" customWidth="1"/>
    <col min="3" max="3" width="15.7109375" customWidth="1"/>
  </cols>
  <sheetData>
    <row r="1" spans="1:5" x14ac:dyDescent="0.25">
      <c r="A1" s="164"/>
      <c r="B1" s="164"/>
      <c r="C1" s="164"/>
    </row>
    <row r="2" spans="1:5" x14ac:dyDescent="0.25">
      <c r="A2" s="165" t="s">
        <v>65</v>
      </c>
      <c r="B2" s="166"/>
      <c r="C2" s="167"/>
    </row>
    <row r="3" spans="1:5" ht="25.5" x14ac:dyDescent="0.25">
      <c r="A3" s="38" t="s">
        <v>66</v>
      </c>
      <c r="B3" s="38" t="s">
        <v>67</v>
      </c>
      <c r="C3" s="39" t="s">
        <v>68</v>
      </c>
    </row>
    <row r="4" spans="1:5" x14ac:dyDescent="0.25">
      <c r="A4" s="40" t="s">
        <v>69</v>
      </c>
      <c r="B4" s="41" t="s">
        <v>113</v>
      </c>
      <c r="C4" s="42">
        <f>DKŽ_1!G119</f>
        <v>109388.68999999999</v>
      </c>
    </row>
    <row r="5" spans="1:5" x14ac:dyDescent="0.25">
      <c r="A5" s="40" t="s">
        <v>70</v>
      </c>
      <c r="B5" s="41" t="s">
        <v>218</v>
      </c>
      <c r="C5" s="42">
        <f>DKŽ_2!G32</f>
        <v>15870.999999999998</v>
      </c>
    </row>
    <row r="6" spans="1:5" x14ac:dyDescent="0.25">
      <c r="A6" s="40" t="s">
        <v>368</v>
      </c>
      <c r="B6" s="41" t="s">
        <v>334</v>
      </c>
      <c r="C6" s="43">
        <v>5872.73</v>
      </c>
    </row>
    <row r="7" spans="1:5" x14ac:dyDescent="0.25">
      <c r="A7" s="40" t="s">
        <v>369</v>
      </c>
      <c r="B7" s="41" t="s">
        <v>219</v>
      </c>
      <c r="C7" s="43">
        <f>DKŽ_4!G40</f>
        <v>35728.870000000003</v>
      </c>
    </row>
    <row r="8" spans="1:5" x14ac:dyDescent="0.25">
      <c r="A8" s="40" t="s">
        <v>370</v>
      </c>
      <c r="B8" s="41" t="s">
        <v>371</v>
      </c>
      <c r="C8" s="43">
        <f>DKŽ_5!F8</f>
        <v>4164.16</v>
      </c>
    </row>
    <row r="9" spans="1:5" ht="38.25" x14ac:dyDescent="0.25">
      <c r="A9" s="38" t="s">
        <v>71</v>
      </c>
      <c r="B9" s="44" t="s">
        <v>72</v>
      </c>
      <c r="C9" s="45">
        <f>SUM(C4:C8)</f>
        <v>171025.44999999998</v>
      </c>
    </row>
    <row r="10" spans="1:5" x14ac:dyDescent="0.25">
      <c r="A10" s="46"/>
      <c r="B10" s="46"/>
      <c r="C10" s="46"/>
      <c r="E10" s="120"/>
    </row>
    <row r="11" spans="1:5" x14ac:dyDescent="0.25">
      <c r="A11" s="47"/>
      <c r="B11" s="47"/>
      <c r="C11" s="47"/>
    </row>
    <row r="12" spans="1:5" ht="75.599999999999994" customHeight="1" x14ac:dyDescent="0.25">
      <c r="A12" s="168" t="s">
        <v>73</v>
      </c>
      <c r="B12" s="168"/>
      <c r="C12" s="168"/>
    </row>
    <row r="13" spans="1:5" ht="53.45" customHeight="1" x14ac:dyDescent="0.25">
      <c r="A13" s="168" t="s">
        <v>366</v>
      </c>
      <c r="B13" s="168"/>
      <c r="C13" s="168"/>
    </row>
    <row r="14" spans="1:5" x14ac:dyDescent="0.25">
      <c r="A14" s="48"/>
      <c r="B14" s="48"/>
      <c r="C14" s="48"/>
    </row>
    <row r="15" spans="1:5" x14ac:dyDescent="0.25">
      <c r="A15" s="46"/>
      <c r="B15" s="46"/>
      <c r="C15" s="49" t="s">
        <v>74</v>
      </c>
    </row>
    <row r="16" spans="1:5" x14ac:dyDescent="0.25">
      <c r="A16" s="46"/>
      <c r="B16" s="46"/>
      <c r="C16" s="46"/>
    </row>
    <row r="17" spans="1:3" ht="220.9" customHeight="1" x14ac:dyDescent="0.25">
      <c r="A17" s="162" t="s">
        <v>367</v>
      </c>
      <c r="B17" s="163"/>
      <c r="C17" s="163"/>
    </row>
    <row r="18" spans="1:3" ht="156.6" customHeight="1" x14ac:dyDescent="0.25">
      <c r="A18" s="162" t="s">
        <v>75</v>
      </c>
      <c r="B18" s="162"/>
      <c r="C18" s="162"/>
    </row>
    <row r="19" spans="1:3" ht="72.599999999999994" customHeight="1" x14ac:dyDescent="0.25">
      <c r="A19" s="162" t="s">
        <v>76</v>
      </c>
      <c r="B19" s="163"/>
      <c r="C19" s="163"/>
    </row>
  </sheetData>
  <sheetProtection algorithmName="SHA-512" hashValue="+GcO3SO32O+6XAVTV4IgtME7Aq0pdVOBmlRuOI0nA/Hqlg96WF7n+hcIWFq94fDCeB7vGysmu/brwQ4kBRdxPw==" saltValue="w3LI+fNUdVic52THW6RG4w==" spinCount="100000" sheet="1" objects="1" scenarios="1"/>
  <mergeCells count="7">
    <mergeCell ref="A19:C19"/>
    <mergeCell ref="A1:C1"/>
    <mergeCell ref="A2:C2"/>
    <mergeCell ref="A12:C12"/>
    <mergeCell ref="A13:C13"/>
    <mergeCell ref="A17:C17"/>
    <mergeCell ref="A18:C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DKŽ_1</vt:lpstr>
      <vt:lpstr>DKŽ_2</vt:lpstr>
      <vt:lpstr>DKŽ_4</vt:lpstr>
      <vt:lpstr>DKŽ_5</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RAMANAUSKAS Vytautas</cp:lastModifiedBy>
  <cp:revision/>
  <dcterms:created xsi:type="dcterms:W3CDTF">2020-10-05T14:48:34Z</dcterms:created>
  <dcterms:modified xsi:type="dcterms:W3CDTF">2024-04-30T10:40:40Z</dcterms:modified>
  <cp:category/>
  <cp:contentStatus/>
</cp:coreProperties>
</file>