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GLE\Desktop\Viesieji pirkimai\Santa\2020 03 20 vienkartines\"/>
    </mc:Choice>
  </mc:AlternateContent>
  <xr:revisionPtr revIDLastSave="0" documentId="13_ncr:1_{C9F51004-1A75-4C1B-BD7E-87774EE8192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pecifikacij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  <c r="I14" i="1"/>
  <c r="K14" i="1" s="1"/>
  <c r="J15" i="1" l="1"/>
  <c r="K15" i="1" s="1"/>
  <c r="I15" i="1"/>
  <c r="J20" i="1" l="1"/>
  <c r="K20" i="1" s="1"/>
  <c r="J19" i="1"/>
  <c r="K19" i="1" s="1"/>
  <c r="J18" i="1"/>
  <c r="K18" i="1" s="1"/>
  <c r="J17" i="1"/>
  <c r="K17" i="1" s="1"/>
  <c r="I20" i="1"/>
  <c r="I19" i="1"/>
  <c r="I18" i="1"/>
  <c r="I17" i="1"/>
  <c r="J16" i="1"/>
  <c r="K16" i="1" s="1"/>
  <c r="I16" i="1"/>
  <c r="J24" i="1" l="1"/>
  <c r="J21" i="1"/>
</calcChain>
</file>

<file path=xl/sharedStrings.xml><?xml version="1.0" encoding="utf-8"?>
<sst xmlns="http://schemas.openxmlformats.org/spreadsheetml/2006/main" count="77" uniqueCount="55">
  <si>
    <t>Pirkimo dalies Nr.</t>
  </si>
  <si>
    <t>Odos susiuvimo aparatas</t>
  </si>
  <si>
    <t>1. Priemonių kokybė, žymėjimas, informacija vartotojui turi atitikti ES Tarybos Direktyvos 93/42/EEB reikalavimus</t>
  </si>
  <si>
    <t>Prekės pavadinimas</t>
  </si>
  <si>
    <t>Charakteristikos, reikalavimai</t>
  </si>
  <si>
    <t>Mato vienetas</t>
  </si>
  <si>
    <t>PVM tarifas ٪</t>
  </si>
  <si>
    <t>vnt.</t>
  </si>
  <si>
    <t>Preliminarus kiekis (36 mėn. poreikis)</t>
  </si>
  <si>
    <t>Monopolinis elektrodas-mikro lenktas</t>
  </si>
  <si>
    <t>Monopolinis elektrodas-mikro tiesus</t>
  </si>
  <si>
    <t>11.</t>
  </si>
  <si>
    <t>12.</t>
  </si>
  <si>
    <t>13.</t>
  </si>
  <si>
    <t>14.</t>
  </si>
  <si>
    <t>15.</t>
  </si>
  <si>
    <t>20.</t>
  </si>
  <si>
    <t>21.</t>
  </si>
  <si>
    <t>Pasyvus elektrodas suaugusiems, paviršiaus plotas iki  85 cm².</t>
  </si>
  <si>
    <t>Vienkartinis, neutralus elektrodas suaugusiems. Tinkantis ICC ir VIO elektrochirurginiams įrenginiams ir ERBE jungiamiesiems laidams, klijuojamas, padalintas ( tinkantis ERBE Nessy sistemai), su ekvipotencialiu žiedų, paviršiaus plotas ne didesnis kaip 85 cm².</t>
  </si>
  <si>
    <t>Vienkartinis, sterilus, "pistoleto" tipo rankena. Užtaisytas 35 kabutėmis. Kabutės pagrindo ilgis 6,4-6,6 mm, kabutės kojos ilgis ne mažiau kaip 4,1 mm.</t>
  </si>
  <si>
    <t>Mikrodisekcinis elektrodas, darbinis ilgis nuo distalinio galo ir suėmimo zonos 65 mm  ± 0,1 mm. Distalinio galo forma - lenktas 45°. Distalinio galo diametras 0,3 mm ± 0,1mm. Monopolinė jungtis prie rankenėlės 2,35 mm -2,45 mm. Adatos ilgis 9 mm -11 mm.</t>
  </si>
  <si>
    <t>Mikrodisekcinis elektrodas, darbinis ilgis nuo distalinio galo ir suėmimo zonos 65 mm  ± 0,1 mm, tiesus. Distalinio galo diametras 0,3mm ± 0,1mm. Monopolinė jungtis prie rankenėlės 2,35 mm-2,4 mm.</t>
  </si>
  <si>
    <t>2. Priemonių charakteristikoms patvirtinti privaloma pateikti techninių duomenų lapą arba lygiavertį gamintojo dokumentą, patvirtintą  tiekiančios įmonės vadovo ar jo įgalioto asmens parašu.</t>
  </si>
  <si>
    <t>3.  *Priemonės kodas gamintojo kataloge, jeigu gamintojas turi savo prekių katalogą.</t>
  </si>
  <si>
    <t xml:space="preserve">5. Visoms nurodytoms konkrečioms medžiagoms ir/ar konkretiems prekių pavadinimams taikoma „arba lygiavertis“. </t>
  </si>
  <si>
    <t>6. Tiekėjas, siūlantis lygiavertę prekę privalo patikimomis priemonėmis įrodyti, kad siūloma prekė yra lygiavertė ir visiškai atitinka techninėje specifikacijoje keliamus reikalavimus.</t>
  </si>
  <si>
    <t>4. Priemonės (pakuotės) turi būti ženklinamos brūkšniniais kodais , kurie turi atitikti prekių numeravimo sistemos GS1 reikalavimams.</t>
  </si>
  <si>
    <t>Vieneto įkainis EUR be PVM</t>
  </si>
  <si>
    <t>Vieneto įkainis EUR su PVM</t>
  </si>
  <si>
    <t>Suma Eur be PVM</t>
  </si>
  <si>
    <t>Suma Eur su PVM</t>
  </si>
  <si>
    <t>Perkančiosios organizacijos Planuojama pirkimo suma Eur su PVM</t>
  </si>
  <si>
    <t>SPS priedas Nr.1</t>
  </si>
  <si>
    <t>Vienkartinių medicinos pagalbos priemonių pirkimas Nr. 20763</t>
  </si>
  <si>
    <t>5 % PVM suma:</t>
  </si>
  <si>
    <t>21 % PVM suma:</t>
  </si>
  <si>
    <t>Bendra suma be PVM:</t>
  </si>
  <si>
    <t>Bendra suma su PVM:</t>
  </si>
  <si>
    <t>Techninė specifikacija</t>
  </si>
  <si>
    <t>Firminis priemonių pavadinimas, atitikimas reikalavimams, gamintojas, priemonės kodas gamintojo kataloge*</t>
  </si>
  <si>
    <t>Pjūklo geležtė konsolei "Core" Nr.1</t>
  </si>
  <si>
    <r>
      <t xml:space="preserve">Osciluojančio pjūklo geležtė, skirta naudoti su didelių apsukų elektrine jėgos konsole "Core" (Aesculap). Darbinis ilgis 18 ± 1,0 mm, plotis 5,5 ± 0,5 mm, storis 0,5 </t>
    </r>
    <r>
      <rPr>
        <sz val="11"/>
        <color theme="1"/>
        <rFont val="Calibri"/>
        <family val="2"/>
        <charset val="186"/>
      </rPr>
      <t>± 0,05</t>
    </r>
    <r>
      <rPr>
        <sz val="11"/>
        <color theme="1"/>
        <rFont val="Times New Roman"/>
        <family val="1"/>
        <charset val="186"/>
      </rPr>
      <t xml:space="preserve"> mm. Steriliai įpakuota po 1 vnt.</t>
    </r>
  </si>
  <si>
    <t>Pjuklo geležtė konsolei "Core" Nr.2</t>
  </si>
  <si>
    <t>Osciluojančio pjūklo geležtė, skirta naudoti su didelių apsukų elektrine jėgos konsole "Core" (Aesculap). Darbinis ilgis 15 ± 0,15 mm, plotis 7,0 ± 0,7 mm, storis 0,5 ± 0,05 mm. Steriliai įpakuota po 1 vnt.</t>
  </si>
  <si>
    <t>Pjuklo geležtė konsolei "Core" Nr.3</t>
  </si>
  <si>
    <t>Osciluojančio pjūklo geležtė, skirta naudoti su didelių apsukų elektrine jėgos konsole "Core" (Aesculap). Darbinis ilgis 25 ± 0,25 mm, plotis 9,0 ± 1,0 mm, storis 0,5 ± 0,05 mm. Steriliai įpakuota po 1 vnt.</t>
  </si>
  <si>
    <t>Osciluojančio pjūklo geležtė, skirta naudoti su didelių apsukų elektrine jėgos konsole "Core". Darbinis ilgis 18,5 mm, plotis 5,5 mm, storis 0,5 mm. Steriliai įpakuota po 1 vnt. Gebr.Brasseler&amp;Co.KG/  KM3.215STE</t>
  </si>
  <si>
    <t>Osciluojančio pjūklo geležtė, skirta naudoti su didelių apsukų elektrine jėgos konsole "Core". Darbinis ilgis 15 mm, plotis 6,8mm, storis 0,5 mm. Steriliai įpakuota po 1 vnt. Gebr.Brasseler&amp;Co.KG/ KM33.103STE</t>
  </si>
  <si>
    <t>Osciluojančio pjūklo geležtė, skirta naudoti su didelių apsukų elektrine jėgos konsole "Core". Darbinis ilgis 25 mm, plotis 9,8 mm, storis 0,4 mm. Steriliai įpakuota po 1 vnt.Gebr.Brasseler&amp;Co.KG/  KM3.111STE</t>
  </si>
  <si>
    <t>Mikrodisekcinis elektrodas, darbinis ilgis nuo distalinio galo ir suėmimo zonos 70 mm. Distalinio galo forma - lenktas 45°. Distalinio galo diametras 0,5mm. Monopolinė jungtis prie rankenėlės 2,4 mm. Adatos ilgis 10 mm. Reger Medizintechnik GmbH/ Needle electrodes/ 387-3</t>
  </si>
  <si>
    <t>Mikrodisekcinis elektrodas, darbinis ilgis nuo distalinio galo ir suėmimo zonos 70 mm, tiesus. Distalinio galo diametras 0,5mm. Monopolinė jungtis prie rankenėlės 2,4 mm. Reger Medizintechnik GmbH/Needle electrodes/ 387-4</t>
  </si>
  <si>
    <t>Vienkartinis, sterilus, "pistoleto" tipo rankena. Užtaisytas 35 kabutėmis. Kabutės pagrindo ilgis 6,6 mm, kabutės kojos ilgis 4,2 mm. Mani Inc./ Manipler AZ/ AZ35WS</t>
  </si>
  <si>
    <t>MB "Protingi medicinos sprendimai"</t>
  </si>
  <si>
    <t>Vienkartinis, neutralus elektrodas suaugusiems. Tinkantis ICC ir VIO elektrochirurginiams įrenginiams ir ERBE jungiamiesiems laidams, klijuojamas, padalintas ( tinkantis ERBE Nessy sistemai), su ekvipotencialiu žiedu, paviršiaus plotas 77 cm². Twin safe pad/ Vermed Nissha company/ REF 1283H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</si>
</sst>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vertical="top"/>
    </xf>
    <xf numFmtId="165" fontId="0" fillId="0" borderId="0" xfId="0" applyNumberFormat="1" applyAlignment="1">
      <alignment horizontal="left" vertical="top"/>
    </xf>
    <xf numFmtId="3" fontId="0" fillId="0" borderId="0" xfId="0" applyNumberFormat="1" applyAlignment="1">
      <alignment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164" fontId="0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top"/>
    </xf>
    <xf numFmtId="4" fontId="9" fillId="0" borderId="1" xfId="0" applyNumberFormat="1" applyFont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left" vertical="top"/>
    </xf>
    <xf numFmtId="4" fontId="9" fillId="0" borderId="1" xfId="0" applyNumberFormat="1" applyFont="1" applyBorder="1" applyAlignment="1">
      <alignment horizontal="left" vertical="top"/>
    </xf>
    <xf numFmtId="3" fontId="9" fillId="0" borderId="1" xfId="0" applyNumberFormat="1" applyFont="1" applyFill="1" applyBorder="1" applyAlignment="1">
      <alignment horizontal="center" vertical="top"/>
    </xf>
    <xf numFmtId="165" fontId="9" fillId="0" borderId="1" xfId="0" applyNumberFormat="1" applyFont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left" vertical="top"/>
    </xf>
    <xf numFmtId="164" fontId="9" fillId="0" borderId="1" xfId="0" applyNumberFormat="1" applyFont="1" applyBorder="1"/>
    <xf numFmtId="0" fontId="9" fillId="0" borderId="1" xfId="0" applyFont="1" applyBorder="1"/>
    <xf numFmtId="4" fontId="9" fillId="0" borderId="1" xfId="0" applyNumberFormat="1" applyFont="1" applyBorder="1" applyAlignment="1">
      <alignment horizontal="right" vertical="top"/>
    </xf>
    <xf numFmtId="165" fontId="0" fillId="0" borderId="0" xfId="0" applyNumberFormat="1" applyAlignment="1">
      <alignment horizontal="right" vertical="top"/>
    </xf>
    <xf numFmtId="165" fontId="10" fillId="0" borderId="1" xfId="0" applyNumberFormat="1" applyFont="1" applyBorder="1" applyAlignment="1">
      <alignment horizontal="right" vertical="top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vertical="top"/>
    </xf>
    <xf numFmtId="165" fontId="3" fillId="0" borderId="2" xfId="0" applyNumberFormat="1" applyFont="1" applyBorder="1" applyAlignment="1">
      <alignment horizontal="right" vertical="top"/>
    </xf>
    <xf numFmtId="165" fontId="3" fillId="0" borderId="3" xfId="0" applyNumberFormat="1" applyFont="1" applyBorder="1" applyAlignment="1">
      <alignment horizontal="right" vertical="top"/>
    </xf>
    <xf numFmtId="165" fontId="3" fillId="0" borderId="4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8" zoomScale="80" zoomScaleNormal="80" workbookViewId="0">
      <selection activeCell="G14" sqref="G14"/>
    </sheetView>
  </sheetViews>
  <sheetFormatPr defaultRowHeight="14.5" x14ac:dyDescent="0.35"/>
  <cols>
    <col min="1" max="1" width="8.26953125" style="13" customWidth="1"/>
    <col min="2" max="2" width="19.81640625" customWidth="1"/>
    <col min="3" max="3" width="39.08984375" customWidth="1"/>
    <col min="4" max="4" width="7.36328125" style="7" customWidth="1"/>
    <col min="5" max="5" width="11.81640625" style="5" customWidth="1"/>
    <col min="6" max="6" width="37.453125" style="3" customWidth="1"/>
    <col min="7" max="7" width="9.26953125" style="4" customWidth="1"/>
    <col min="8" max="8" width="6.36328125" style="6" customWidth="1"/>
    <col min="9" max="9" width="10.26953125" style="4" customWidth="1"/>
    <col min="10" max="10" width="12.26953125" style="4" customWidth="1"/>
    <col min="11" max="11" width="10.26953125" style="4" customWidth="1"/>
    <col min="12" max="12" width="12.81640625" customWidth="1"/>
  </cols>
  <sheetData>
    <row r="1" spans="1:12" x14ac:dyDescent="0.35">
      <c r="C1" t="s">
        <v>53</v>
      </c>
    </row>
    <row r="2" spans="1:12" s="1" customFormat="1" ht="15" customHeight="1" x14ac:dyDescent="0.3">
      <c r="A2" s="38" t="s">
        <v>33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s="1" customFormat="1" ht="14" x14ac:dyDescent="0.3">
      <c r="A3" s="39" t="s">
        <v>34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s="1" customFormat="1" ht="14" x14ac:dyDescent="0.3">
      <c r="A4" s="39" t="s">
        <v>39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s="1" customFormat="1" ht="14" x14ac:dyDescent="0.3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2" s="1" customFormat="1" ht="14" x14ac:dyDescent="0.3">
      <c r="A6" s="42" t="s">
        <v>23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2" s="1" customFormat="1" ht="14" x14ac:dyDescent="0.3">
      <c r="A7" s="42" t="s">
        <v>24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2" s="1" customFormat="1" ht="14" x14ac:dyDescent="0.3">
      <c r="A8" s="42" t="s">
        <v>27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2" s="2" customFormat="1" ht="15" customHeight="1" x14ac:dyDescent="0.3">
      <c r="A9" s="40" t="s">
        <v>25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2" s="2" customFormat="1" ht="14.25" customHeight="1" x14ac:dyDescent="0.3">
      <c r="A10" s="41" t="s">
        <v>26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3" spans="1:12" ht="65" x14ac:dyDescent="0.35">
      <c r="A13" s="14" t="s">
        <v>0</v>
      </c>
      <c r="B13" s="14" t="s">
        <v>3</v>
      </c>
      <c r="C13" s="14" t="s">
        <v>4</v>
      </c>
      <c r="D13" s="14" t="s">
        <v>5</v>
      </c>
      <c r="E13" s="15" t="s">
        <v>8</v>
      </c>
      <c r="F13" s="14" t="s">
        <v>40</v>
      </c>
      <c r="G13" s="16" t="s">
        <v>28</v>
      </c>
      <c r="H13" s="17" t="s">
        <v>6</v>
      </c>
      <c r="I13" s="16" t="s">
        <v>29</v>
      </c>
      <c r="J13" s="18" t="s">
        <v>30</v>
      </c>
      <c r="K13" s="18" t="s">
        <v>31</v>
      </c>
      <c r="L13" s="18" t="s">
        <v>32</v>
      </c>
    </row>
    <row r="14" spans="1:12" ht="124.5" customHeight="1" x14ac:dyDescent="0.35">
      <c r="A14" s="24" t="s">
        <v>11</v>
      </c>
      <c r="B14" s="24" t="s">
        <v>18</v>
      </c>
      <c r="C14" s="24" t="s">
        <v>19</v>
      </c>
      <c r="D14" s="25" t="s">
        <v>7</v>
      </c>
      <c r="E14" s="26">
        <v>15000</v>
      </c>
      <c r="F14" s="24" t="s">
        <v>54</v>
      </c>
      <c r="G14" s="20">
        <v>1</v>
      </c>
      <c r="H14" s="22">
        <v>5</v>
      </c>
      <c r="I14" s="20">
        <f t="shared" ref="I14:I18" si="0">G14*1.05</f>
        <v>1.05</v>
      </c>
      <c r="J14" s="20">
        <f>E14*G14</f>
        <v>15000</v>
      </c>
      <c r="K14" s="21">
        <f>E14*I14</f>
        <v>15750</v>
      </c>
      <c r="L14" s="23">
        <v>27090</v>
      </c>
    </row>
    <row r="15" spans="1:12" ht="79.5" customHeight="1" x14ac:dyDescent="0.35">
      <c r="A15" s="24" t="s">
        <v>12</v>
      </c>
      <c r="B15" s="24" t="s">
        <v>1</v>
      </c>
      <c r="C15" s="24" t="s">
        <v>20</v>
      </c>
      <c r="D15" s="25" t="s">
        <v>7</v>
      </c>
      <c r="E15" s="26">
        <v>1200</v>
      </c>
      <c r="F15" s="24" t="s">
        <v>52</v>
      </c>
      <c r="G15" s="19">
        <v>3.34</v>
      </c>
      <c r="H15" s="22">
        <v>5</v>
      </c>
      <c r="I15" s="19">
        <f t="shared" si="0"/>
        <v>3.5070000000000001</v>
      </c>
      <c r="J15" s="20">
        <f t="shared" ref="J15:J20" si="1">E15*G15</f>
        <v>4008</v>
      </c>
      <c r="K15" s="21">
        <f>J15*1.05</f>
        <v>4208.4000000000005</v>
      </c>
      <c r="L15" s="23">
        <v>4662</v>
      </c>
    </row>
    <row r="16" spans="1:12" ht="92" customHeight="1" x14ac:dyDescent="0.35">
      <c r="A16" s="24" t="s">
        <v>13</v>
      </c>
      <c r="B16" s="24" t="s">
        <v>41</v>
      </c>
      <c r="C16" s="24" t="s">
        <v>42</v>
      </c>
      <c r="D16" s="25" t="s">
        <v>7</v>
      </c>
      <c r="E16" s="30">
        <v>60</v>
      </c>
      <c r="F16" s="24" t="s">
        <v>47</v>
      </c>
      <c r="G16" s="27">
        <v>16</v>
      </c>
      <c r="H16" s="28">
        <v>5</v>
      </c>
      <c r="I16" s="27">
        <f t="shared" si="0"/>
        <v>16.8</v>
      </c>
      <c r="J16" s="27">
        <f t="shared" si="1"/>
        <v>960</v>
      </c>
      <c r="K16" s="29">
        <f>J16*1.05</f>
        <v>1008</v>
      </c>
      <c r="L16" s="23">
        <v>1548.558</v>
      </c>
    </row>
    <row r="17" spans="1:12" ht="76" customHeight="1" x14ac:dyDescent="0.35">
      <c r="A17" s="24" t="s">
        <v>14</v>
      </c>
      <c r="B17" s="24" t="s">
        <v>43</v>
      </c>
      <c r="C17" s="24" t="s">
        <v>44</v>
      </c>
      <c r="D17" s="25" t="s">
        <v>7</v>
      </c>
      <c r="E17" s="30">
        <v>60</v>
      </c>
      <c r="F17" s="24" t="s">
        <v>48</v>
      </c>
      <c r="G17" s="27">
        <v>16</v>
      </c>
      <c r="H17" s="28">
        <v>5</v>
      </c>
      <c r="I17" s="31">
        <f t="shared" si="0"/>
        <v>16.8</v>
      </c>
      <c r="J17" s="27">
        <f t="shared" si="1"/>
        <v>960</v>
      </c>
      <c r="K17" s="29">
        <f>J17*1.05</f>
        <v>1008</v>
      </c>
      <c r="L17" s="23">
        <v>1548.558</v>
      </c>
    </row>
    <row r="18" spans="1:12" ht="78.5" customHeight="1" x14ac:dyDescent="0.35">
      <c r="A18" s="24" t="s">
        <v>15</v>
      </c>
      <c r="B18" s="24" t="s">
        <v>45</v>
      </c>
      <c r="C18" s="24" t="s">
        <v>46</v>
      </c>
      <c r="D18" s="25" t="s">
        <v>7</v>
      </c>
      <c r="E18" s="30">
        <v>60</v>
      </c>
      <c r="F18" s="24" t="s">
        <v>49</v>
      </c>
      <c r="G18" s="27">
        <v>16</v>
      </c>
      <c r="H18" s="28">
        <v>5</v>
      </c>
      <c r="I18" s="27">
        <f t="shared" si="0"/>
        <v>16.8</v>
      </c>
      <c r="J18" s="27">
        <f t="shared" si="1"/>
        <v>960</v>
      </c>
      <c r="K18" s="29">
        <f>J18*1.05</f>
        <v>1008</v>
      </c>
      <c r="L18" s="23">
        <v>1548.5579999999998</v>
      </c>
    </row>
    <row r="19" spans="1:12" ht="107" customHeight="1" x14ac:dyDescent="0.35">
      <c r="A19" s="24" t="s">
        <v>16</v>
      </c>
      <c r="B19" s="24" t="s">
        <v>9</v>
      </c>
      <c r="C19" s="24" t="s">
        <v>21</v>
      </c>
      <c r="D19" s="25" t="s">
        <v>7</v>
      </c>
      <c r="E19" s="26">
        <v>30</v>
      </c>
      <c r="F19" s="24" t="s">
        <v>50</v>
      </c>
      <c r="G19" s="27">
        <v>39</v>
      </c>
      <c r="H19" s="22">
        <v>21</v>
      </c>
      <c r="I19" s="27">
        <f>G19*1.21</f>
        <v>47.19</v>
      </c>
      <c r="J19" s="20">
        <f t="shared" si="1"/>
        <v>1170</v>
      </c>
      <c r="K19" s="21">
        <f>J19*1.21</f>
        <v>1415.7</v>
      </c>
      <c r="L19" s="23">
        <v>2047.5</v>
      </c>
    </row>
    <row r="20" spans="1:12" ht="98.5" customHeight="1" x14ac:dyDescent="0.35">
      <c r="A20" s="24" t="s">
        <v>17</v>
      </c>
      <c r="B20" s="24" t="s">
        <v>10</v>
      </c>
      <c r="C20" s="24" t="s">
        <v>22</v>
      </c>
      <c r="D20" s="25" t="s">
        <v>7</v>
      </c>
      <c r="E20" s="26">
        <v>30</v>
      </c>
      <c r="F20" s="24" t="s">
        <v>51</v>
      </c>
      <c r="G20" s="27">
        <v>39</v>
      </c>
      <c r="H20" s="22">
        <v>21</v>
      </c>
      <c r="I20" s="27">
        <f>G20*1.21</f>
        <v>47.19</v>
      </c>
      <c r="J20" s="20">
        <f t="shared" si="1"/>
        <v>1170</v>
      </c>
      <c r="K20" s="21">
        <f>J20*1.21</f>
        <v>1415.7</v>
      </c>
      <c r="L20" s="23">
        <v>2047.5</v>
      </c>
    </row>
    <row r="21" spans="1:12" x14ac:dyDescent="0.35">
      <c r="A21" s="37" t="s">
        <v>37</v>
      </c>
      <c r="B21" s="37"/>
      <c r="C21" s="37"/>
      <c r="D21" s="37"/>
      <c r="E21" s="37"/>
      <c r="F21" s="37"/>
      <c r="G21" s="37"/>
      <c r="H21" s="37"/>
      <c r="I21" s="37"/>
      <c r="J21" s="35">
        <f>SUM(J14:J20)</f>
        <v>24228</v>
      </c>
      <c r="K21" s="32"/>
      <c r="L21" s="33"/>
    </row>
    <row r="22" spans="1:12" x14ac:dyDescent="0.35">
      <c r="A22" s="37" t="s">
        <v>35</v>
      </c>
      <c r="B22" s="37"/>
      <c r="C22" s="37"/>
      <c r="D22" s="37"/>
      <c r="E22" s="37"/>
      <c r="F22" s="37"/>
      <c r="G22" s="37"/>
      <c r="H22" s="37"/>
      <c r="I22" s="37"/>
      <c r="J22" s="35">
        <v>1094.4000000000001</v>
      </c>
      <c r="K22" s="32"/>
      <c r="L22" s="34"/>
    </row>
    <row r="23" spans="1:12" x14ac:dyDescent="0.35">
      <c r="A23" s="37" t="s">
        <v>36</v>
      </c>
      <c r="B23" s="37"/>
      <c r="C23" s="37"/>
      <c r="D23" s="37"/>
      <c r="E23" s="37"/>
      <c r="F23" s="37"/>
      <c r="G23" s="37"/>
      <c r="H23" s="37"/>
      <c r="I23" s="37"/>
      <c r="J23" s="35">
        <v>491.4</v>
      </c>
      <c r="K23" s="32"/>
      <c r="L23" s="34"/>
    </row>
    <row r="24" spans="1:12" x14ac:dyDescent="0.35">
      <c r="A24" s="37" t="s">
        <v>38</v>
      </c>
      <c r="B24" s="37"/>
      <c r="C24" s="37"/>
      <c r="D24" s="37"/>
      <c r="E24" s="37"/>
      <c r="F24" s="37"/>
      <c r="G24" s="37"/>
      <c r="H24" s="37"/>
      <c r="I24" s="37"/>
      <c r="J24" s="35">
        <f>SUM(K14:K20)</f>
        <v>25813.800000000003</v>
      </c>
      <c r="L24" s="34"/>
    </row>
    <row r="25" spans="1:12" x14ac:dyDescent="0.35">
      <c r="J25" s="36"/>
    </row>
  </sheetData>
  <mergeCells count="13">
    <mergeCell ref="A21:I21"/>
    <mergeCell ref="A22:I22"/>
    <mergeCell ref="A23:I23"/>
    <mergeCell ref="A24:I24"/>
    <mergeCell ref="A2:K2"/>
    <mergeCell ref="A4:K4"/>
    <mergeCell ref="A9:K9"/>
    <mergeCell ref="A10:K10"/>
    <mergeCell ref="A3:K3"/>
    <mergeCell ref="A5:K5"/>
    <mergeCell ref="A6:K6"/>
    <mergeCell ref="A7:K7"/>
    <mergeCell ref="A8:K8"/>
  </mergeCells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>
      <selection activeCell="A8" sqref="A5:I8"/>
    </sheetView>
  </sheetViews>
  <sheetFormatPr defaultRowHeight="14.5" x14ac:dyDescent="0.35"/>
  <sheetData>
    <row r="1" spans="1:12" ht="208" x14ac:dyDescent="0.35">
      <c r="A1" s="8" t="s">
        <v>0</v>
      </c>
      <c r="B1" s="8" t="s">
        <v>3</v>
      </c>
      <c r="C1" s="8" t="s">
        <v>4</v>
      </c>
      <c r="D1" s="8" t="s">
        <v>5</v>
      </c>
      <c r="E1" s="9" t="s">
        <v>8</v>
      </c>
      <c r="F1" s="8" t="s">
        <v>40</v>
      </c>
      <c r="G1" s="10" t="s">
        <v>28</v>
      </c>
      <c r="H1" s="11" t="s">
        <v>6</v>
      </c>
      <c r="I1" s="10" t="s">
        <v>29</v>
      </c>
      <c r="J1" s="10" t="s">
        <v>30</v>
      </c>
      <c r="K1" s="10" t="s">
        <v>31</v>
      </c>
      <c r="L1" s="12" t="s">
        <v>32</v>
      </c>
    </row>
    <row r="5" spans="1:12" x14ac:dyDescent="0.35">
      <c r="A5" s="43" t="s">
        <v>37</v>
      </c>
      <c r="B5" s="44"/>
      <c r="C5" s="44"/>
      <c r="D5" s="44"/>
      <c r="E5" s="44"/>
      <c r="F5" s="44"/>
      <c r="G5" s="44"/>
      <c r="H5" s="44"/>
      <c r="I5" s="45"/>
    </row>
    <row r="6" spans="1:12" x14ac:dyDescent="0.35">
      <c r="A6" s="43" t="s">
        <v>35</v>
      </c>
      <c r="B6" s="44"/>
      <c r="C6" s="44"/>
      <c r="D6" s="44"/>
      <c r="E6" s="44"/>
      <c r="F6" s="44"/>
      <c r="G6" s="44"/>
      <c r="H6" s="44"/>
      <c r="I6" s="45"/>
    </row>
    <row r="7" spans="1:12" x14ac:dyDescent="0.35">
      <c r="A7" s="43" t="s">
        <v>36</v>
      </c>
      <c r="B7" s="44"/>
      <c r="C7" s="44"/>
      <c r="D7" s="44"/>
      <c r="E7" s="44"/>
      <c r="F7" s="44"/>
      <c r="G7" s="44"/>
      <c r="H7" s="44"/>
      <c r="I7" s="45"/>
    </row>
    <row r="8" spans="1:12" x14ac:dyDescent="0.35">
      <c r="A8" s="43" t="s">
        <v>38</v>
      </c>
      <c r="B8" s="44"/>
      <c r="C8" s="44"/>
      <c r="D8" s="44"/>
      <c r="E8" s="44"/>
      <c r="F8" s="44"/>
      <c r="G8" s="44"/>
      <c r="H8" s="44"/>
      <c r="I8" s="45"/>
    </row>
  </sheetData>
  <mergeCells count="4">
    <mergeCell ref="A5:I5"/>
    <mergeCell ref="A6:I6"/>
    <mergeCell ref="A7:I7"/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specifikacija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EGLE</cp:lastModifiedBy>
  <cp:lastPrinted>2020-03-18T07:26:37Z</cp:lastPrinted>
  <dcterms:created xsi:type="dcterms:W3CDTF">2020-01-02T10:53:31Z</dcterms:created>
  <dcterms:modified xsi:type="dcterms:W3CDTF">2020-03-18T08:13:18Z</dcterms:modified>
</cp:coreProperties>
</file>