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227"/>
  <workbookPr filterPrivacy="1" defaultThemeVersion="166925"/>
  <xr:revisionPtr revIDLastSave="0" documentId="13_ncr:1_{F989821A-0F26-47AB-BAB4-0828BE9884E1}" xr6:coauthVersionLast="47" xr6:coauthVersionMax="47" xr10:uidLastSave="{00000000-0000-0000-0000-000000000000}"/>
  <bookViews>
    <workbookView xWindow="-120" yWindow="-120" windowWidth="29040" windowHeight="17640" xr2:uid="{E7932988-F5CB-4468-BE35-47F5A12DBF98}"/>
  </bookViews>
  <sheets>
    <sheet name="Technine specifikacija" sheetId="1" r:id="rId1"/>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20" i="1" l="1"/>
  <c r="K19" i="1"/>
  <c r="K18" i="1"/>
  <c r="K17" i="1"/>
  <c r="K16" i="1"/>
  <c r="K15" i="1"/>
  <c r="K14" i="1"/>
  <c r="K13" i="1"/>
  <c r="L20" i="1"/>
  <c r="L19" i="1"/>
  <c r="L18" i="1"/>
  <c r="L17" i="1"/>
  <c r="L16" i="1"/>
  <c r="L15" i="1"/>
  <c r="L14" i="1"/>
  <c r="L13" i="1"/>
  <c r="J20" i="1"/>
  <c r="J19" i="1"/>
  <c r="J18" i="1"/>
  <c r="J17" i="1"/>
  <c r="J16" i="1"/>
  <c r="J15" i="1"/>
  <c r="J14" i="1"/>
  <c r="J13" i="1"/>
</calcChain>
</file>

<file path=xl/sharedStrings.xml><?xml version="1.0" encoding="utf-8"?>
<sst xmlns="http://schemas.openxmlformats.org/spreadsheetml/2006/main" count="76" uniqueCount="62">
  <si>
    <r>
      <t>1 .</t>
    </r>
    <r>
      <rPr>
        <sz val="11"/>
        <color rgb="FF000000"/>
        <rFont val="Calibri"/>
        <family val="2"/>
        <charset val="186"/>
        <scheme val="minor"/>
      </rPr>
      <t xml:space="preserve"> Prekių  kokybė, žymėjimas, informacija vartotojui turi atitikti ES 2017/745 reglamento ar lygiaverčio dokumento   reikalavimus.                                                                                                                                                                                        </t>
    </r>
  </si>
  <si>
    <t xml:space="preserve">2. Visoms nurodytoms konkrečioms medžiagoms ir/ar konkretiems prekių pavadinimams taikoma „arba lygiavertis“.                </t>
  </si>
  <si>
    <t xml:space="preserve">3. Tiekėjas, siūlantis lygiavertę prekę privalo patikimomis priemonėmis įrodyti, kad siūloma prekė yra lygiavertė ir visiškai atitinka techninėje specifikacijoje keliamus reikalavimus.      </t>
  </si>
  <si>
    <t xml:space="preserve">4. Tiekėjas turi pateikti dokumentus, įrodančius siūlomų prekių atitikimą kokybės ir techniniams reikalavimams, nurodytiems pirkimo dokumentų techninėje specifikacijoje: tiekėjas turi pateikti gamintojo parengtus katalogus ir siūlomų prekių techninių charakteristikų aprašymus (jei gamintojo kataloge neišsamiai atsispindi siūlomos prekės atitikimas techninės specifikacijos reikalavimams) (pdf formatu). Prekių katalogai ir aprašymai gali būti pateikiami anglų kalba. Jei atitinkami dokumentai yra išduoti kita, nei reikalaujama, kalba (lietuvių ar anglų), kartu turi būti pateiktas vertimas į lietuvių kalbą. Šiuose dokumentuose tiekėjas turi grafiškai nurodyti (t. y. pastebimai pažymėti – spalvotai markiruoti, ir/ar nurodyti rodyklėmis, ir/ar pabraukti) konkrečias teikiamų dokumentų vietas, kur aprašomos reikalaujamų techninių charakteristikų reikšmės. Taip pat tiekėjas turi pateikti nuorodas į gamintojo interneto tinklalapį (jei toks yra), kuriame perkančiosios organizacijos vertintojai galėtų patikrinti teikiamų duomenų autentiškumą (nuorodos turi būti parašytos pateikiamuose kataloguose ar aprašymuose). Kiti gamintojo dokumentai, nenurodyti šiame punkte, nebus laikomi pakankama ir patikima informacija vertinimui atlikti.          </t>
  </si>
  <si>
    <t xml:space="preserve">5. Vienkartinėms, sterilioms prekėms taikomas galiojimo terminas ne trumpesnis nei 6 mėn. po prekių pristatymo. </t>
  </si>
  <si>
    <t>PO turi teisę reikalauti pateikti katalogų ir techninių aprašų originalus, o tiekėjui jų nepateikus – pasiūlymą atmesti.</t>
  </si>
  <si>
    <t>Priemonės pavadinimas</t>
  </si>
  <si>
    <t>Charakteristikos, reikalavimai</t>
  </si>
  <si>
    <t>Mato vienetas</t>
  </si>
  <si>
    <t>Preliminarus kiekis</t>
  </si>
  <si>
    <t>BVŽP kodas</t>
  </si>
  <si>
    <t>vnt.</t>
  </si>
  <si>
    <t>33141210-5</t>
  </si>
  <si>
    <t>Žemo profilio PTKA balionas kalcifikuotoms stenozėms</t>
  </si>
  <si>
    <t>PTKA dilatacinis kateteris. Naujos kartos hidrofilinė danga. Balininio kateterio ilgis 155 ± 5 cm. Naudojami su 0,014 colio PTKA vielomis. Proksimalinė dalis 1,8 ±0,1 F (balionų iki 3mm diametro), distalinė dalis 2,3 ± 0,1 F. PTFE dangalas. Baliono galuose platinos-iridžio žymekliai. Itin mažo profilio: galiuko diametras 0,017" ± 0,001". Galima rinktis "monorail" ir "over-the-wire" tipus. Mažiausias baliono diametras 1,2 ± 0,1mm, didžiausias diametras 4 ± 0,1mm. Trumpiausias ilgis 8 ± 0,1mm, ilgiausias ilgis 30 ± 0,1mm. RBP ≥ 18 atm. Du monorail tipo kateteriai telpa į 6F kateterį-nukreipėją, du over-the-wire tipo kateteriai telpa į 8F kateterį-nukreipėją.</t>
  </si>
  <si>
    <t>PTKA balionas rutininėms procedūroms (NC monorail tipo)</t>
  </si>
  <si>
    <t>Kateterio kūnas plieninis ar lygiavertės medžiagos. Dviguba danga – paties kateterio – hidrofobinė, balionėlio – hidrofilinė, užtikrina gerą valdymą ir praeinamumą. Diametras: žemas įėjimo profilis (Lesion entry profile) ne daugiau 0,017” ±0,002 Nominalus slėgis ≥ 12 atm, RBP - ≥18 atm, MBP - ≥ 27 atm. Balioninio kateterio išsitempimas turi būti tiksliai kontroliuojamas, baliono diametro kitimas ≤ 5 procentų. Įvairių diametrų: mažiausias ≤2 mm, didžiausias ≥ 6,0 mm (diametro žingsnis kas 0,25 mm iki 4mm diametro); ilgis - trumpiausias ≤6 mm, ilgiausias ≥ 30 mm (visiems balionų diametrams išskyrus 4,5- 6,0  mm diametro balionus). Bendras darbinis ilgis ≥ 140 cm. Pritaikyta 0,014 colio diametro vielai.</t>
  </si>
  <si>
    <t>PTA balioninis kateteris arterijoms</t>
  </si>
  <si>
    <t>Pritaikyta 0,035" diametro vielai. "Non-compliant" tipo balionas. Mažo profilio distalinis baliono galas: diametras ne daugiau 0,040". Labai aukšto slėgio RBP ≥ 14 atm., MBP ≥20 atm. 2 rentgeno kontrastiniai žymekliai. Kateterių ilgiai: 40 ± 5 cm, 75 ±5 cm, 130 ±5cm. Balionų diametrai: 3, 4, 5, 6, 7, 8, 9, 10 ir 12 mm. Balionų ilgiai: trumpiausias ≤ 20± 2mm, ilgiausias ≥ 200 ±5 mm. Suderinami su ≤ 7 F introdiuseriu.</t>
  </si>
  <si>
    <t>Indifliatorius (ultraaukšto slėgio)</t>
  </si>
  <si>
    <t xml:space="preserve">Aukšto slėgio PTKA rinkinys:  1.  PTKA manometras, kurio slėgis ne mažiau 40 atm; 2. Metalinis fiksatorius – suktukas 0,035 colio vielai;  3. „Y“ jungtukas su hemostaziniu vožtuvu; 4. PTKA vielos įvedimo adata.                                                                                                </t>
  </si>
  <si>
    <t>33141240-4</t>
  </si>
  <si>
    <t>Acist prietaiso valdymo ir švirkšto rinkinys</t>
  </si>
  <si>
    <t>Rinkinys turi tikti Acist aparatui. Sistema turi būti nedaloma, t.y. pagaminta vieno gamintojo ir sukomplektuota pilnai.</t>
  </si>
  <si>
    <t>33141620-2</t>
  </si>
  <si>
    <t>33141200-2</t>
  </si>
  <si>
    <t>Didelės raiškos intravaskulinio ultragarso (HD IVUS) kateteris, tinkantis iLAB IVUS sistemai</t>
  </si>
  <si>
    <t>Monorail,non-compliant tipo balionas. Kateterio kūnas plieninis ar lygiavertės medžiagos. Dviguba danga – paties kateterio – hidrofobinė, balionėlio – hidrofilinė, užtikrina gerą valdymą ir praeinamumą. Kateterio galiukas lankstus, trumpas, kūgio formos; Diametras: žemas įėjimo profilis (Lesion entry profile) ne daugiau 0,017” ±0,002 Nominalus slėgis ≥ 12 atm, RBP - ≥18 atm. Įvairių diametrų: mažiausias ≤2 mm, didžiausias ≥ 6,0 mm (diametro žingsnis kas 0,25 mm iki 4mm diametro); ilgis - trumpiausias ≤6 mm, ilgiausias ≥ 30 mm (visiems balionų diametrams išskyrus 4,5- 6,0  mm diametro balionus). Pritaikyta 0,014 colio diametro vielai.</t>
  </si>
  <si>
    <t xml:space="preserve"> Vaistus išskiriantis PTKA balionas</t>
  </si>
  <si>
    <t xml:space="preserve">Padengtas paklitakselio ar lygiaverčiu mišiniu. Vaisto dalelės dydis  ≤0,2µm, kiekis ≥3µm/mm2. Baliono diametras: proksimalinė dalis ≤1,8 F, distalinė dalis ≤2,6 F. Balionėlio ilgiai: trumpiausias ≤15 mm, ilgiausias ≥30mm, mažiausias diametras ≤2,0mm, didžiausias ≥4,0mm. Nominalus slėgis ≥6ATM, RBP ≥14ATM.  Pritaikytas 0,014 colio diametro vielai. Visų diametrų balionai pritaikyti 5F nukreipiančiajam kateteriui. </t>
  </si>
  <si>
    <t> </t>
  </si>
  <si>
    <r>
      <t>Kateteris suderinamas su 5F  kateteriu pravedėju. Aukštos skiriamosios gebos 60 MHz transdiuseris su signalo filtravimu. Kateterio įėjimo profilis ≤0.67mm, proximalinis ‘’shaftas’’ ≤1.00mm. Transduserio profilis ≤0.87mm. Veikimo principas - mechaninis sukimasis. Tinka aparatui  iLab (gamintojo patvirtinimas).</t>
    </r>
    <r>
      <rPr>
        <b/>
        <u/>
        <sz val="11"/>
        <rFont val="Calibri"/>
        <family val="2"/>
        <charset val="186"/>
        <scheme val="minor"/>
      </rPr>
      <t xml:space="preserve"> Šiai pirkimo daliai bus pasirašoma panaudos sutartis.</t>
    </r>
  </si>
  <si>
    <t xml:space="preserve">Pirkimo dalies Nr. </t>
  </si>
  <si>
    <t xml:space="preserve">SPS 1 priedas </t>
  </si>
  <si>
    <t>Vieno mato vnt. kaina, EUR be PVM</t>
  </si>
  <si>
    <t xml:space="preserve">PVM tarifas proc. </t>
  </si>
  <si>
    <t>PVM suma, Eur</t>
  </si>
  <si>
    <t>Maksimali  pirkimo daliai skirtų lėšų suma, Eur be PVM</t>
  </si>
  <si>
    <t>Maksimali  pirkimo daliai skirtų lėšų suma, Eur su PVM</t>
  </si>
  <si>
    <t>PVM tarifas proc.</t>
  </si>
  <si>
    <r>
      <t>Firminis priemonių pavadinimas, gamintojas, priemonės kodas gamintojo kataloge (jeigu gamintojas turi savo prekių katalogą)</t>
    </r>
    <r>
      <rPr>
        <b/>
        <sz val="11"/>
        <color rgb="FFFF0000"/>
        <rFont val="Calibri"/>
        <family val="2"/>
        <charset val="186"/>
        <scheme val="minor"/>
      </rPr>
      <t xml:space="preserve">
Pildo tiekėjas </t>
    </r>
  </si>
  <si>
    <r>
      <t xml:space="preserve">Siūloma parametro reikšmė 
(Failo, dokumento pavadinimas ir puslapio Nr., pažymintis vietą, kurioje yra siūlomus techninius parametrus patvirtinantys dokumentai, nuoroda į gamintojo interneto tinklalapį (jei toks yra), nuoroda turi būti tiksli į konkrečią prekę) 
</t>
    </r>
    <r>
      <rPr>
        <b/>
        <sz val="11"/>
        <color rgb="FFFF0000"/>
        <rFont val="Calibri"/>
        <family val="2"/>
        <charset val="186"/>
        <scheme val="minor"/>
      </rPr>
      <t xml:space="preserve">Pildo tiekėjas </t>
    </r>
  </si>
  <si>
    <t>Bendra pasiūlymo kaina EUR be PVM</t>
  </si>
  <si>
    <t>Bendra pasiūlymo kaina EUR su PVM</t>
  </si>
  <si>
    <t xml:space="preserve">PLANUOJAMA </t>
  </si>
  <si>
    <t xml:space="preserve">SIŪLOMA </t>
  </si>
  <si>
    <t>„PRIEMONĖS INTERVENCINEI KARDIOLOGIJAI II D. (KATETERIAI IR JŲ PRIEDAI), NR. 8774“</t>
  </si>
  <si>
    <t xml:space="preserve">TECHNINĖ SPECIFIKACIJA											</t>
  </si>
  <si>
    <t>Emerge, Boston Scientific, Katal. kodai: nuo H7493919308120 iki H7493919330400, nuo H7493919508120 iki H7493919530400</t>
  </si>
  <si>
    <t>NC Emerge, Boston Scientific, Katal. kodai: nuo H7493927606200 iki H7493927630400</t>
  </si>
  <si>
    <t>Mustang, Boston Scientific, Katal. kodai nuo: H74939171030240 iki H74939171120810</t>
  </si>
  <si>
    <t>Encore 40, Boston Scientific, Katal. kodas: M001394472540</t>
  </si>
  <si>
    <t>A-2000,AT-P54, BT-2000:  Acist Medical, Katal. kodai :  014612, 014613, 014644</t>
  </si>
  <si>
    <t>HD Opticross, Boston Scientific, Katal. kodas: H74939352020</t>
  </si>
  <si>
    <t>DEB AGENT, Boston Scientific, Katal. kodai: nuo H74939222201210 iki H74939222403010</t>
  </si>
  <si>
    <t>Katalogas Nr.2 , psl.10-11, 49-53</t>
  </si>
  <si>
    <t>Katalogas Nr.1 , psl.5-6, 22-32</t>
  </si>
  <si>
    <t>Katalogas Nr.1 , psl.7-8, 33-47</t>
  </si>
  <si>
    <t>Katalogas Nr.1 , psl.9, 48</t>
  </si>
  <si>
    <t>Katalogas Nr.1 , psl.12, 54-64</t>
  </si>
  <si>
    <t>Katalogas Nr.1 , psl.13, 65-70</t>
  </si>
  <si>
    <t>Katalogas Nr.1 , psl.2-4, 14-21, 71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</si>
</sst>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3" x14ac:knownFonts="1">
    <font>
      <sz val="11"/>
      <color theme="1"/>
      <name val="Calibri"/>
      <family val="2"/>
      <charset val="186"/>
      <scheme val="minor"/>
    </font>
    <font>
      <sz val="11"/>
      <color rgb="FFFF0000"/>
      <name val="Calibri"/>
      <family val="2"/>
      <charset val="186"/>
      <scheme val="minor"/>
    </font>
    <font>
      <b/>
      <sz val="11"/>
      <color theme="1"/>
      <name val="Calibri"/>
      <family val="2"/>
      <charset val="186"/>
      <scheme val="minor"/>
    </font>
    <font>
      <b/>
      <sz val="11"/>
      <name val="Calibri"/>
      <family val="2"/>
      <charset val="186"/>
      <scheme val="minor"/>
    </font>
    <font>
      <b/>
      <sz val="14"/>
      <name val="Calibri"/>
      <family val="2"/>
      <charset val="186"/>
      <scheme val="minor"/>
    </font>
    <font>
      <b/>
      <sz val="11"/>
      <color rgb="FF000000"/>
      <name val="Calibri"/>
      <family val="2"/>
      <charset val="186"/>
      <scheme val="minor"/>
    </font>
    <font>
      <sz val="11"/>
      <color rgb="FF000000"/>
      <name val="Calibri"/>
      <family val="2"/>
      <charset val="186"/>
      <scheme val="minor"/>
    </font>
    <font>
      <sz val="11"/>
      <name val="Calibri"/>
      <family val="2"/>
      <charset val="186"/>
      <scheme val="minor"/>
    </font>
    <font>
      <sz val="12"/>
      <color rgb="FF1D2228"/>
      <name val="Calibri"/>
      <family val="2"/>
      <charset val="186"/>
      <scheme val="minor"/>
    </font>
    <font>
      <sz val="11"/>
      <color rgb="FF0070C0"/>
      <name val="Calibri"/>
      <family val="2"/>
      <charset val="186"/>
      <scheme val="minor"/>
    </font>
    <font>
      <b/>
      <u/>
      <sz val="11"/>
      <name val="Calibri"/>
      <family val="2"/>
      <charset val="186"/>
      <scheme val="minor"/>
    </font>
    <font>
      <b/>
      <sz val="14"/>
      <color theme="1"/>
      <name val="Calibri"/>
      <family val="2"/>
      <charset val="186"/>
      <scheme val="minor"/>
    </font>
    <font>
      <b/>
      <sz val="11"/>
      <color rgb="FFFF0000"/>
      <name val="Calibri"/>
      <family val="2"/>
      <charset val="186"/>
      <scheme val="minor"/>
    </font>
  </fonts>
  <fills count="4">
    <fill>
      <patternFill patternType="none"/>
    </fill>
    <fill>
      <patternFill patternType="gray125"/>
    </fill>
    <fill>
      <patternFill patternType="solid">
        <fgColor theme="8" tint="0.79998168889431442"/>
        <bgColor indexed="64"/>
      </patternFill>
    </fill>
    <fill>
      <patternFill patternType="solid">
        <fgColor theme="0"/>
        <bgColor indexed="64"/>
      </patternFill>
    </fill>
  </fills>
  <borders count="8">
    <border>
      <left/>
      <right/>
      <top/>
      <bottom/>
      <diagonal/>
    </border>
    <border>
      <left style="medium">
        <color theme="4" tint="0.39994506668294322"/>
      </left>
      <right/>
      <top style="medium">
        <color theme="4" tint="0.39994506668294322"/>
      </top>
      <bottom/>
      <diagonal/>
    </border>
    <border>
      <left/>
      <right/>
      <top style="medium">
        <color theme="4" tint="0.39994506668294322"/>
      </top>
      <bottom/>
      <diagonal/>
    </border>
    <border>
      <left style="medium">
        <color theme="4" tint="0.39994506668294322"/>
      </left>
      <right/>
      <top/>
      <bottom/>
      <diagonal/>
    </border>
    <border>
      <left style="medium">
        <color theme="4" tint="0.39994506668294322"/>
      </left>
      <right/>
      <top/>
      <bottom style="medium">
        <color theme="4" tint="0.39991454817346722"/>
      </bottom>
      <diagonal/>
    </border>
    <border>
      <left/>
      <right/>
      <top/>
      <bottom style="medium">
        <color theme="4" tint="0.39991454817346722"/>
      </bottom>
      <diagonal/>
    </border>
    <border>
      <left style="thin">
        <color indexed="64"/>
      </left>
      <right style="thin">
        <color indexed="64"/>
      </right>
      <top style="thin">
        <color indexed="64"/>
      </top>
      <bottom style="thin">
        <color indexed="64"/>
      </bottom>
      <diagonal/>
    </border>
    <border>
      <left/>
      <right/>
      <top/>
      <bottom style="medium">
        <color theme="4" tint="0.39994506668294322"/>
      </bottom>
      <diagonal/>
    </border>
  </borders>
  <cellStyleXfs count="1">
    <xf numFmtId="0" fontId="0" fillId="0" borderId="0"/>
  </cellStyleXfs>
  <cellXfs count="39">
    <xf numFmtId="0" fontId="0" fillId="0" borderId="0" xfId="0"/>
    <xf numFmtId="1" fontId="0" fillId="0" borderId="0" xfId="0" applyNumberFormat="1" applyAlignment="1">
      <alignment horizontal="center" vertical="top"/>
    </xf>
    <xf numFmtId="0" fontId="0" fillId="0" borderId="0" xfId="0" applyProtection="1">
      <protection locked="0"/>
    </xf>
    <xf numFmtId="0" fontId="7" fillId="0" borderId="6" xfId="0" applyFont="1" applyBorder="1" applyAlignment="1" applyProtection="1">
      <alignment vertical="top" wrapText="1"/>
      <protection locked="0"/>
    </xf>
    <xf numFmtId="0" fontId="8" fillId="0" borderId="0" xfId="0" applyFont="1" applyAlignment="1">
      <alignment vertical="center"/>
    </xf>
    <xf numFmtId="0" fontId="7" fillId="0" borderId="0" xfId="0" applyFont="1"/>
    <xf numFmtId="1" fontId="0" fillId="0" borderId="0" xfId="0" applyNumberFormat="1"/>
    <xf numFmtId="1" fontId="1" fillId="0" borderId="0" xfId="0" applyNumberFormat="1" applyFont="1"/>
    <xf numFmtId="0" fontId="9" fillId="0" borderId="0" xfId="0" applyFont="1" applyAlignment="1">
      <alignment horizontal="right"/>
    </xf>
    <xf numFmtId="1" fontId="3" fillId="0" borderId="6" xfId="0" applyNumberFormat="1" applyFont="1" applyBorder="1" applyAlignment="1" applyProtection="1">
      <alignment horizontal="center" vertical="center" wrapText="1"/>
      <protection locked="0"/>
    </xf>
    <xf numFmtId="0" fontId="0" fillId="0" borderId="0" xfId="0" applyAlignment="1">
      <alignment horizontal="center" vertical="top"/>
    </xf>
    <xf numFmtId="0" fontId="0" fillId="0" borderId="0" xfId="0" applyAlignment="1" applyProtection="1">
      <alignment horizontal="center" vertical="top"/>
      <protection locked="0"/>
    </xf>
    <xf numFmtId="0" fontId="2" fillId="2" borderId="6" xfId="0" applyFont="1" applyFill="1" applyBorder="1" applyAlignment="1">
      <alignment horizontal="center" vertical="center" wrapText="1"/>
    </xf>
    <xf numFmtId="0" fontId="2" fillId="2" borderId="6" xfId="0" applyFont="1" applyFill="1" applyBorder="1" applyAlignment="1">
      <alignment horizontal="center" vertical="center"/>
    </xf>
    <xf numFmtId="2" fontId="0" fillId="2" borderId="6" xfId="0" applyNumberFormat="1" applyFill="1" applyBorder="1" applyAlignment="1">
      <alignment horizontal="center" vertical="top"/>
    </xf>
    <xf numFmtId="0" fontId="0" fillId="2" borderId="6" xfId="0" applyFill="1" applyBorder="1" applyAlignment="1">
      <alignment horizontal="center" vertical="top"/>
    </xf>
    <xf numFmtId="0" fontId="2" fillId="0" borderId="0" xfId="0" applyFont="1" applyAlignment="1" applyProtection="1">
      <alignment horizontal="left" vertical="top"/>
      <protection locked="0"/>
    </xf>
    <xf numFmtId="1" fontId="0" fillId="3" borderId="6" xfId="0" applyNumberFormat="1" applyFill="1" applyBorder="1" applyAlignment="1" applyProtection="1">
      <alignment horizontal="center" vertical="top"/>
      <protection locked="0"/>
    </xf>
    <xf numFmtId="1" fontId="7" fillId="0" borderId="6" xfId="0" applyNumberFormat="1" applyFont="1" applyBorder="1" applyAlignment="1" applyProtection="1">
      <alignment horizontal="center" vertical="center" wrapText="1"/>
      <protection locked="0"/>
    </xf>
    <xf numFmtId="2" fontId="7" fillId="0" borderId="6" xfId="0" applyNumberFormat="1" applyFont="1" applyBorder="1" applyAlignment="1" applyProtection="1">
      <alignment horizontal="center" vertical="center" wrapText="1"/>
      <protection locked="0"/>
    </xf>
    <xf numFmtId="0" fontId="2" fillId="2" borderId="6" xfId="0" applyFont="1" applyFill="1" applyBorder="1" applyAlignment="1" applyProtection="1">
      <alignment horizontal="center" vertical="center" wrapText="1"/>
      <protection locked="0"/>
    </xf>
    <xf numFmtId="0" fontId="2" fillId="2" borderId="6" xfId="0" applyFont="1" applyFill="1" applyBorder="1" applyAlignment="1">
      <alignment horizontal="center" vertical="center" wrapText="1"/>
    </xf>
    <xf numFmtId="0" fontId="2" fillId="0" borderId="6" xfId="0" applyFont="1" applyBorder="1" applyAlignment="1" applyProtection="1">
      <alignment horizontal="center" vertical="center" wrapText="1"/>
      <protection locked="0"/>
    </xf>
    <xf numFmtId="0" fontId="2" fillId="0" borderId="6" xfId="0" applyFont="1" applyBorder="1" applyAlignment="1">
      <alignment horizontal="center" vertical="center" wrapText="1"/>
    </xf>
    <xf numFmtId="0" fontId="0" fillId="0" borderId="6" xfId="0" applyBorder="1" applyAlignment="1">
      <alignment horizontal="center" vertical="center" wrapText="1"/>
    </xf>
    <xf numFmtId="0" fontId="7" fillId="0" borderId="0" xfId="0" applyFont="1" applyAlignment="1">
      <alignment horizontal="right" vertical="top" wrapText="1"/>
    </xf>
    <xf numFmtId="0" fontId="0" fillId="0" borderId="0" xfId="0" applyAlignment="1">
      <alignment horizontal="right" wrapText="1"/>
    </xf>
    <xf numFmtId="0" fontId="0" fillId="0" borderId="3" xfId="0" applyBorder="1" applyAlignment="1" applyProtection="1">
      <alignment horizontal="left" vertical="top" wrapText="1"/>
      <protection locked="0"/>
    </xf>
    <xf numFmtId="0" fontId="0" fillId="0" borderId="0" xfId="0" applyAlignment="1" applyProtection="1">
      <alignment horizontal="left" vertical="top" wrapText="1"/>
      <protection locked="0"/>
    </xf>
    <xf numFmtId="0" fontId="2" fillId="0" borderId="4" xfId="0" applyFont="1" applyBorder="1" applyAlignment="1" applyProtection="1">
      <alignment horizontal="left" vertical="top"/>
      <protection locked="0"/>
    </xf>
    <xf numFmtId="0" fontId="2" fillId="0" borderId="5" xfId="0" applyFont="1" applyBorder="1" applyAlignment="1" applyProtection="1">
      <alignment horizontal="left" vertical="top"/>
      <protection locked="0"/>
    </xf>
    <xf numFmtId="0" fontId="2" fillId="0" borderId="0" xfId="0" applyFont="1" applyAlignment="1" applyProtection="1">
      <alignment horizontal="left" vertical="top"/>
      <protection locked="0"/>
    </xf>
    <xf numFmtId="0" fontId="4" fillId="0" borderId="0" xfId="0" applyFont="1" applyAlignment="1">
      <alignment horizontal="center" vertical="top"/>
    </xf>
    <xf numFmtId="0" fontId="5" fillId="0" borderId="1" xfId="0" applyFont="1" applyBorder="1" applyAlignment="1" applyProtection="1">
      <alignment horizontal="left" vertical="top"/>
      <protection locked="0"/>
    </xf>
    <xf numFmtId="0" fontId="5" fillId="0" borderId="2" xfId="0" applyFont="1" applyBorder="1" applyAlignment="1" applyProtection="1">
      <alignment horizontal="left" vertical="top"/>
      <protection locked="0"/>
    </xf>
    <xf numFmtId="0" fontId="0" fillId="0" borderId="3" xfId="0" applyBorder="1" applyAlignment="1" applyProtection="1">
      <alignment horizontal="left" vertical="top"/>
      <protection locked="0"/>
    </xf>
    <xf numFmtId="0" fontId="0" fillId="0" borderId="0" xfId="0" applyAlignment="1" applyProtection="1">
      <alignment horizontal="left" vertical="top"/>
      <protection locked="0"/>
    </xf>
    <xf numFmtId="1" fontId="11" fillId="0" borderId="7" xfId="0" applyNumberFormat="1" applyFont="1" applyBorder="1" applyAlignment="1">
      <alignment horizontal="center" vertical="top" wrapText="1"/>
    </xf>
    <xf numFmtId="0" fontId="11" fillId="0" borderId="7" xfId="0" applyFont="1" applyBorder="1" applyAlignment="1">
      <alignment wrapText="1"/>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69C10F5-76A0-44FB-9BD8-3F493CC7E390}">
  <sheetPr>
    <pageSetUpPr fitToPage="1"/>
  </sheetPr>
  <dimension ref="A1:P27"/>
  <sheetViews>
    <sheetView tabSelected="1" topLeftCell="C1" zoomScale="90" zoomScaleNormal="90" workbookViewId="0">
      <selection activeCell="I21" sqref="I21"/>
    </sheetView>
  </sheetViews>
  <sheetFormatPr defaultColWidth="8.85546875" defaultRowHeight="15" x14ac:dyDescent="0.25"/>
  <cols>
    <col min="1" max="1" width="7.85546875" customWidth="1"/>
    <col min="2" max="2" width="41.28515625" customWidth="1"/>
    <col min="3" max="3" width="116.42578125" customWidth="1"/>
    <col min="4" max="4" width="19.85546875" customWidth="1"/>
    <col min="5" max="5" width="24.7109375" customWidth="1"/>
    <col min="6" max="6" width="9.140625" customWidth="1"/>
    <col min="7" max="7" width="14" style="5" customWidth="1"/>
    <col min="8" max="10" width="14.42578125" style="5" customWidth="1"/>
    <col min="11" max="11" width="12.7109375" style="5" customWidth="1"/>
    <col min="12" max="12" width="14.42578125" style="5" customWidth="1"/>
    <col min="13" max="13" width="14.5703125" style="10" customWidth="1"/>
    <col min="14" max="14" width="8.85546875" style="10"/>
    <col min="15" max="15" width="14.140625" style="10" customWidth="1"/>
    <col min="16" max="16" width="20.42578125" style="10" customWidth="1"/>
  </cols>
  <sheetData>
    <row r="1" spans="1:16" x14ac:dyDescent="0.25">
      <c r="A1" s="25" t="s">
        <v>33</v>
      </c>
      <c r="B1" s="26"/>
      <c r="C1" s="26"/>
      <c r="D1" s="26"/>
      <c r="E1" s="26"/>
      <c r="F1" s="26"/>
      <c r="G1" s="26"/>
      <c r="H1" s="26"/>
      <c r="I1" s="26"/>
      <c r="J1" s="26"/>
      <c r="K1" s="26"/>
      <c r="L1" s="26"/>
    </row>
    <row r="2" spans="1:16" ht="18.75" x14ac:dyDescent="0.25">
      <c r="A2" s="1"/>
      <c r="B2" s="32" t="s">
        <v>47</v>
      </c>
      <c r="C2" s="32"/>
      <c r="D2" s="32"/>
      <c r="E2" s="32"/>
      <c r="F2" s="32"/>
      <c r="G2" s="32"/>
      <c r="H2" s="32"/>
      <c r="I2" s="32"/>
      <c r="J2" s="32"/>
      <c r="K2" s="32"/>
      <c r="L2" s="32"/>
    </row>
    <row r="3" spans="1:16" ht="19.5" thickBot="1" x14ac:dyDescent="0.35">
      <c r="A3" s="37" t="s">
        <v>46</v>
      </c>
      <c r="B3" s="38"/>
      <c r="C3" s="38"/>
      <c r="D3" s="38"/>
      <c r="E3" s="38"/>
      <c r="F3" s="38"/>
      <c r="G3" s="38"/>
      <c r="H3" s="38"/>
      <c r="I3" s="38"/>
      <c r="J3" s="38"/>
      <c r="K3" s="38"/>
      <c r="L3" s="38"/>
    </row>
    <row r="4" spans="1:16" s="2" customFormat="1" x14ac:dyDescent="0.25">
      <c r="A4" s="33" t="s">
        <v>0</v>
      </c>
      <c r="B4" s="34"/>
      <c r="C4" s="34"/>
      <c r="D4" s="34"/>
      <c r="E4" s="34"/>
      <c r="F4" s="34"/>
      <c r="G4" s="34"/>
      <c r="H4" s="34"/>
      <c r="I4" s="34"/>
      <c r="J4" s="34"/>
      <c r="K4" s="34"/>
      <c r="L4" s="34"/>
      <c r="M4" s="11"/>
      <c r="N4" s="11"/>
      <c r="O4" s="11"/>
      <c r="P4" s="11"/>
    </row>
    <row r="5" spans="1:16" s="2" customFormat="1" x14ac:dyDescent="0.25">
      <c r="A5" s="35" t="s">
        <v>1</v>
      </c>
      <c r="B5" s="36"/>
      <c r="C5" s="36"/>
      <c r="D5" s="36"/>
      <c r="E5" s="36"/>
      <c r="F5" s="36"/>
      <c r="G5" s="36"/>
      <c r="H5" s="36"/>
      <c r="I5" s="36"/>
      <c r="J5" s="36"/>
      <c r="K5" s="36"/>
      <c r="L5" s="36"/>
      <c r="M5" s="11"/>
      <c r="N5" s="11"/>
      <c r="O5" s="11"/>
      <c r="P5" s="11"/>
    </row>
    <row r="6" spans="1:16" s="2" customFormat="1" x14ac:dyDescent="0.25">
      <c r="A6" s="35" t="s">
        <v>2</v>
      </c>
      <c r="B6" s="36"/>
      <c r="C6" s="36"/>
      <c r="D6" s="36"/>
      <c r="E6" s="36"/>
      <c r="F6" s="36"/>
      <c r="G6" s="36"/>
      <c r="H6" s="36"/>
      <c r="I6" s="36"/>
      <c r="J6" s="36"/>
      <c r="K6" s="36"/>
      <c r="L6" s="36"/>
      <c r="M6" s="11"/>
      <c r="N6" s="11"/>
      <c r="O6" s="11"/>
      <c r="P6" s="11"/>
    </row>
    <row r="7" spans="1:16" s="2" customFormat="1" ht="63" customHeight="1" x14ac:dyDescent="0.25">
      <c r="A7" s="27" t="s">
        <v>3</v>
      </c>
      <c r="B7" s="28"/>
      <c r="C7" s="28"/>
      <c r="D7" s="28"/>
      <c r="E7" s="28"/>
      <c r="F7" s="28"/>
      <c r="G7" s="28"/>
      <c r="H7" s="28"/>
      <c r="I7" s="28"/>
      <c r="J7" s="28"/>
      <c r="K7" s="28"/>
      <c r="L7" s="28"/>
      <c r="M7" s="11"/>
      <c r="N7" s="11"/>
      <c r="O7" s="11"/>
      <c r="P7" s="11"/>
    </row>
    <row r="8" spans="1:16" s="2" customFormat="1" ht="16.5" customHeight="1" x14ac:dyDescent="0.25">
      <c r="A8" s="27" t="s">
        <v>4</v>
      </c>
      <c r="B8" s="28"/>
      <c r="C8" s="28"/>
      <c r="D8" s="28"/>
      <c r="E8" s="28"/>
      <c r="F8" s="28"/>
      <c r="G8" s="28"/>
      <c r="H8" s="28"/>
      <c r="I8" s="28"/>
      <c r="J8" s="28"/>
      <c r="K8" s="28"/>
      <c r="L8" s="28"/>
      <c r="M8" s="11"/>
      <c r="N8" s="11"/>
      <c r="O8" s="11"/>
      <c r="P8" s="11"/>
    </row>
    <row r="9" spans="1:16" s="2" customFormat="1" ht="15.75" thickBot="1" x14ac:dyDescent="0.3">
      <c r="A9" s="29" t="s">
        <v>5</v>
      </c>
      <c r="B9" s="30"/>
      <c r="C9" s="30"/>
      <c r="D9" s="30"/>
      <c r="E9" s="30"/>
      <c r="F9" s="30"/>
      <c r="G9" s="30"/>
      <c r="H9" s="31"/>
      <c r="I9" s="31"/>
      <c r="J9" s="31"/>
      <c r="K9" s="31"/>
      <c r="L9" s="31"/>
      <c r="M9" s="11"/>
      <c r="N9" s="11"/>
      <c r="O9" s="11"/>
      <c r="P9" s="11"/>
    </row>
    <row r="10" spans="1:16" s="2" customFormat="1" x14ac:dyDescent="0.25">
      <c r="A10" s="16"/>
      <c r="B10" s="16"/>
      <c r="C10" s="16"/>
      <c r="D10" s="16"/>
      <c r="E10" s="16"/>
      <c r="F10" s="16"/>
      <c r="G10" s="16"/>
      <c r="H10" s="16"/>
      <c r="I10" s="16"/>
      <c r="J10" s="16"/>
      <c r="K10" s="16"/>
      <c r="L10" s="16"/>
      <c r="M10" s="11"/>
      <c r="N10" s="11"/>
      <c r="O10" s="11"/>
      <c r="P10" s="11"/>
    </row>
    <row r="11" spans="1:16" s="2" customFormat="1" ht="25.5" customHeight="1" x14ac:dyDescent="0.25">
      <c r="A11" s="22" t="s">
        <v>32</v>
      </c>
      <c r="B11" s="22" t="s">
        <v>6</v>
      </c>
      <c r="C11" s="22" t="s">
        <v>7</v>
      </c>
      <c r="D11" s="22" t="s">
        <v>40</v>
      </c>
      <c r="E11" s="22" t="s">
        <v>41</v>
      </c>
      <c r="F11" s="22" t="s">
        <v>8</v>
      </c>
      <c r="G11" s="22" t="s">
        <v>9</v>
      </c>
      <c r="H11" s="22" t="s">
        <v>45</v>
      </c>
      <c r="I11" s="23"/>
      <c r="J11" s="23"/>
      <c r="K11" s="23"/>
      <c r="L11" s="23"/>
      <c r="M11" s="20" t="s">
        <v>44</v>
      </c>
      <c r="N11" s="21"/>
      <c r="O11" s="21"/>
      <c r="P11" s="21"/>
    </row>
    <row r="12" spans="1:16" ht="132" customHeight="1" x14ac:dyDescent="0.25">
      <c r="A12" s="24"/>
      <c r="B12" s="24"/>
      <c r="C12" s="24"/>
      <c r="D12" s="24"/>
      <c r="E12" s="24"/>
      <c r="F12" s="24"/>
      <c r="G12" s="24"/>
      <c r="H12" s="9" t="s">
        <v>34</v>
      </c>
      <c r="I12" s="9" t="s">
        <v>35</v>
      </c>
      <c r="J12" s="9" t="s">
        <v>42</v>
      </c>
      <c r="K12" s="9" t="s">
        <v>36</v>
      </c>
      <c r="L12" s="9" t="s">
        <v>43</v>
      </c>
      <c r="M12" s="12" t="s">
        <v>37</v>
      </c>
      <c r="N12" s="12" t="s">
        <v>39</v>
      </c>
      <c r="O12" s="12" t="s">
        <v>38</v>
      </c>
      <c r="P12" s="13" t="s">
        <v>10</v>
      </c>
    </row>
    <row r="13" spans="1:16" ht="131.25" customHeight="1" x14ac:dyDescent="0.25">
      <c r="A13" s="17">
        <v>2</v>
      </c>
      <c r="B13" s="3" t="s">
        <v>13</v>
      </c>
      <c r="C13" s="3" t="s">
        <v>14</v>
      </c>
      <c r="D13" s="3" t="s">
        <v>48</v>
      </c>
      <c r="E13" s="3" t="s">
        <v>61</v>
      </c>
      <c r="F13" s="3" t="s">
        <v>11</v>
      </c>
      <c r="G13" s="18">
        <v>2400</v>
      </c>
      <c r="H13" s="19">
        <v>67.75</v>
      </c>
      <c r="I13" s="18">
        <v>5</v>
      </c>
      <c r="J13" s="19">
        <f t="shared" ref="J13:J20" si="0">H13*G13</f>
        <v>162600</v>
      </c>
      <c r="K13" s="19">
        <f t="shared" ref="K13:K20" si="1">L13-J13</f>
        <v>8130</v>
      </c>
      <c r="L13" s="19">
        <f t="shared" ref="L13:L20" si="2">J13*1.05</f>
        <v>170730</v>
      </c>
      <c r="M13" s="14">
        <v>165600</v>
      </c>
      <c r="N13" s="15">
        <v>5</v>
      </c>
      <c r="O13" s="14">
        <v>173880</v>
      </c>
      <c r="P13" s="15" t="s">
        <v>12</v>
      </c>
    </row>
    <row r="14" spans="1:16" ht="101.25" customHeight="1" x14ac:dyDescent="0.25">
      <c r="A14" s="17">
        <v>4</v>
      </c>
      <c r="B14" s="3" t="s">
        <v>15</v>
      </c>
      <c r="C14" s="3" t="s">
        <v>16</v>
      </c>
      <c r="D14" s="3" t="s">
        <v>49</v>
      </c>
      <c r="E14" s="3" t="s">
        <v>56</v>
      </c>
      <c r="F14" s="3" t="s">
        <v>11</v>
      </c>
      <c r="G14" s="18">
        <v>6000</v>
      </c>
      <c r="H14" s="19">
        <v>60</v>
      </c>
      <c r="I14" s="18">
        <v>5</v>
      </c>
      <c r="J14" s="19">
        <f t="shared" si="0"/>
        <v>360000</v>
      </c>
      <c r="K14" s="19">
        <f t="shared" si="1"/>
        <v>18000</v>
      </c>
      <c r="L14" s="19">
        <f t="shared" si="2"/>
        <v>378000</v>
      </c>
      <c r="M14" s="14">
        <v>360000</v>
      </c>
      <c r="N14" s="15">
        <v>5</v>
      </c>
      <c r="O14" s="14">
        <v>378000</v>
      </c>
      <c r="P14" s="15" t="s">
        <v>12</v>
      </c>
    </row>
    <row r="15" spans="1:16" ht="79.5" customHeight="1" x14ac:dyDescent="0.25">
      <c r="A15" s="17">
        <v>7</v>
      </c>
      <c r="B15" s="3" t="s">
        <v>17</v>
      </c>
      <c r="C15" s="3" t="s">
        <v>18</v>
      </c>
      <c r="D15" s="3" t="s">
        <v>50</v>
      </c>
      <c r="E15" s="3" t="s">
        <v>57</v>
      </c>
      <c r="F15" s="3" t="s">
        <v>11</v>
      </c>
      <c r="G15" s="18">
        <v>100</v>
      </c>
      <c r="H15" s="19">
        <v>92</v>
      </c>
      <c r="I15" s="18">
        <v>5</v>
      </c>
      <c r="J15" s="19">
        <f t="shared" si="0"/>
        <v>9200</v>
      </c>
      <c r="K15" s="19">
        <f t="shared" si="1"/>
        <v>460</v>
      </c>
      <c r="L15" s="19">
        <f t="shared" si="2"/>
        <v>9660</v>
      </c>
      <c r="M15" s="14">
        <v>9200</v>
      </c>
      <c r="N15" s="15">
        <v>5</v>
      </c>
      <c r="O15" s="14">
        <v>9660</v>
      </c>
      <c r="P15" s="15" t="s">
        <v>12</v>
      </c>
    </row>
    <row r="16" spans="1:16" ht="66.75" customHeight="1" x14ac:dyDescent="0.25">
      <c r="A16" s="17">
        <v>9</v>
      </c>
      <c r="B16" s="3" t="s">
        <v>19</v>
      </c>
      <c r="C16" s="3" t="s">
        <v>20</v>
      </c>
      <c r="D16" s="3" t="s">
        <v>51</v>
      </c>
      <c r="E16" s="3" t="s">
        <v>58</v>
      </c>
      <c r="F16" s="3" t="s">
        <v>11</v>
      </c>
      <c r="G16" s="18">
        <v>500</v>
      </c>
      <c r="H16" s="19">
        <v>42</v>
      </c>
      <c r="I16" s="18">
        <v>5</v>
      </c>
      <c r="J16" s="19">
        <f t="shared" si="0"/>
        <v>21000</v>
      </c>
      <c r="K16" s="19">
        <f t="shared" si="1"/>
        <v>1050</v>
      </c>
      <c r="L16" s="19">
        <f t="shared" si="2"/>
        <v>22050</v>
      </c>
      <c r="M16" s="14">
        <v>21000</v>
      </c>
      <c r="N16" s="15">
        <v>5</v>
      </c>
      <c r="O16" s="14">
        <v>22050</v>
      </c>
      <c r="P16" s="15" t="s">
        <v>21</v>
      </c>
    </row>
    <row r="17" spans="1:16" ht="87.75" customHeight="1" x14ac:dyDescent="0.25">
      <c r="A17" s="17">
        <v>19</v>
      </c>
      <c r="B17" s="3" t="s">
        <v>22</v>
      </c>
      <c r="C17" s="3" t="s">
        <v>23</v>
      </c>
      <c r="D17" s="3" t="s">
        <v>52</v>
      </c>
      <c r="E17" s="3" t="s">
        <v>55</v>
      </c>
      <c r="F17" s="3" t="s">
        <v>11</v>
      </c>
      <c r="G17" s="18">
        <v>1200</v>
      </c>
      <c r="H17" s="19">
        <v>93</v>
      </c>
      <c r="I17" s="18">
        <v>5</v>
      </c>
      <c r="J17" s="19">
        <f t="shared" si="0"/>
        <v>111600</v>
      </c>
      <c r="K17" s="19">
        <f t="shared" si="1"/>
        <v>5580</v>
      </c>
      <c r="L17" s="19">
        <f t="shared" si="2"/>
        <v>117180</v>
      </c>
      <c r="M17" s="14">
        <v>111600</v>
      </c>
      <c r="N17" s="15">
        <v>5</v>
      </c>
      <c r="O17" s="14">
        <v>117180</v>
      </c>
      <c r="P17" s="15" t="s">
        <v>24</v>
      </c>
    </row>
    <row r="18" spans="1:16" ht="70.5" customHeight="1" x14ac:dyDescent="0.25">
      <c r="A18" s="17">
        <v>39</v>
      </c>
      <c r="B18" s="3" t="s">
        <v>26</v>
      </c>
      <c r="C18" s="3" t="s">
        <v>31</v>
      </c>
      <c r="D18" s="3" t="s">
        <v>53</v>
      </c>
      <c r="E18" s="3" t="s">
        <v>59</v>
      </c>
      <c r="F18" s="3" t="s">
        <v>11</v>
      </c>
      <c r="G18" s="18">
        <v>300</v>
      </c>
      <c r="H18" s="19">
        <v>775</v>
      </c>
      <c r="I18" s="18">
        <v>5</v>
      </c>
      <c r="J18" s="19">
        <f t="shared" si="0"/>
        <v>232500</v>
      </c>
      <c r="K18" s="19">
        <f t="shared" si="1"/>
        <v>11625</v>
      </c>
      <c r="L18" s="19">
        <f t="shared" si="2"/>
        <v>244125</v>
      </c>
      <c r="M18" s="14">
        <v>232500</v>
      </c>
      <c r="N18" s="15">
        <v>5</v>
      </c>
      <c r="O18" s="14">
        <v>244125</v>
      </c>
      <c r="P18" s="15" t="s">
        <v>25</v>
      </c>
    </row>
    <row r="19" spans="1:16" ht="81.75" customHeight="1" x14ac:dyDescent="0.25">
      <c r="A19" s="17">
        <v>44</v>
      </c>
      <c r="B19" s="3" t="s">
        <v>15</v>
      </c>
      <c r="C19" s="3" t="s">
        <v>27</v>
      </c>
      <c r="D19" s="3" t="s">
        <v>49</v>
      </c>
      <c r="E19" s="3" t="s">
        <v>56</v>
      </c>
      <c r="F19" s="3" t="s">
        <v>11</v>
      </c>
      <c r="G19" s="18">
        <v>2000</v>
      </c>
      <c r="H19" s="19">
        <v>60</v>
      </c>
      <c r="I19" s="18">
        <v>5</v>
      </c>
      <c r="J19" s="19">
        <f t="shared" si="0"/>
        <v>120000</v>
      </c>
      <c r="K19" s="19">
        <f t="shared" si="1"/>
        <v>6000</v>
      </c>
      <c r="L19" s="19">
        <f t="shared" si="2"/>
        <v>126000</v>
      </c>
      <c r="M19" s="14">
        <v>120000</v>
      </c>
      <c r="N19" s="15">
        <v>5</v>
      </c>
      <c r="O19" s="14">
        <v>126000</v>
      </c>
      <c r="P19" s="15" t="s">
        <v>12</v>
      </c>
    </row>
    <row r="20" spans="1:16" ht="101.25" customHeight="1" x14ac:dyDescent="0.25">
      <c r="A20" s="17">
        <v>45</v>
      </c>
      <c r="B20" s="3" t="s">
        <v>28</v>
      </c>
      <c r="C20" s="3" t="s">
        <v>29</v>
      </c>
      <c r="D20" s="3" t="s">
        <v>54</v>
      </c>
      <c r="E20" s="3" t="s">
        <v>60</v>
      </c>
      <c r="F20" s="3" t="s">
        <v>11</v>
      </c>
      <c r="G20" s="18">
        <v>400</v>
      </c>
      <c r="H20" s="19">
        <v>345</v>
      </c>
      <c r="I20" s="18">
        <v>5</v>
      </c>
      <c r="J20" s="19">
        <f t="shared" si="0"/>
        <v>138000</v>
      </c>
      <c r="K20" s="19">
        <f t="shared" si="1"/>
        <v>6900</v>
      </c>
      <c r="L20" s="19">
        <f t="shared" si="2"/>
        <v>144900</v>
      </c>
      <c r="M20" s="14">
        <v>138000</v>
      </c>
      <c r="N20" s="15">
        <v>5</v>
      </c>
      <c r="O20" s="14">
        <v>144900</v>
      </c>
      <c r="P20" s="15" t="s">
        <v>12</v>
      </c>
    </row>
    <row r="21" spans="1:16" ht="15.75" x14ac:dyDescent="0.25">
      <c r="C21" s="4"/>
      <c r="D21" s="4"/>
      <c r="E21" s="4"/>
    </row>
    <row r="22" spans="1:16" ht="15.75" x14ac:dyDescent="0.25">
      <c r="C22" s="4"/>
      <c r="D22" s="4"/>
      <c r="E22" s="4"/>
      <c r="F22" s="6"/>
    </row>
    <row r="23" spans="1:16" ht="15.75" x14ac:dyDescent="0.25">
      <c r="C23" s="4"/>
      <c r="D23" s="4"/>
      <c r="E23" s="4"/>
      <c r="F23" s="7"/>
      <c r="G23" s="7"/>
      <c r="H23" s="7"/>
      <c r="I23" s="7"/>
      <c r="J23" s="7"/>
      <c r="K23" s="7"/>
      <c r="L23" s="7"/>
    </row>
    <row r="24" spans="1:16" ht="15.75" x14ac:dyDescent="0.25">
      <c r="C24" s="4" t="s">
        <v>30</v>
      </c>
      <c r="D24" s="4"/>
      <c r="E24" s="4"/>
      <c r="G24" s="8"/>
      <c r="H24" s="8"/>
      <c r="I24" s="8"/>
      <c r="J24" s="8"/>
      <c r="K24" s="8"/>
      <c r="L24" s="8"/>
    </row>
    <row r="25" spans="1:16" ht="15.75" x14ac:dyDescent="0.25">
      <c r="C25" s="4"/>
      <c r="D25" s="4"/>
      <c r="E25" s="4"/>
    </row>
    <row r="26" spans="1:16" ht="15.75" x14ac:dyDescent="0.25">
      <c r="C26" s="4"/>
      <c r="D26" s="4"/>
      <c r="E26" s="4"/>
    </row>
    <row r="27" spans="1:16" ht="15.75" x14ac:dyDescent="0.25">
      <c r="C27" s="4"/>
      <c r="D27" s="4"/>
      <c r="E27" s="4"/>
    </row>
  </sheetData>
  <mergeCells count="18">
    <mergeCell ref="A1:L1"/>
    <mergeCell ref="A8:L8"/>
    <mergeCell ref="A9:L9"/>
    <mergeCell ref="B2:L2"/>
    <mergeCell ref="A4:L4"/>
    <mergeCell ref="A5:L5"/>
    <mergeCell ref="A6:L6"/>
    <mergeCell ref="A7:L7"/>
    <mergeCell ref="A3:L3"/>
    <mergeCell ref="M11:P11"/>
    <mergeCell ref="H11:L11"/>
    <mergeCell ref="A11:A12"/>
    <mergeCell ref="B11:B12"/>
    <mergeCell ref="C11:C12"/>
    <mergeCell ref="D11:D12"/>
    <mergeCell ref="E11:E12"/>
    <mergeCell ref="F11:F12"/>
    <mergeCell ref="G11:G12"/>
  </mergeCells>
  <pageMargins left="0.7" right="0.7" top="0.75" bottom="0.75" header="0.3" footer="0.3"/>
  <pageSetup paperSize="9" scale="35" fitToHeight="0"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Technine specifikacija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2025-01-07T07:39:09Z</dcterms:created>
  <dcterms:modified xsi:type="dcterms:W3CDTF">2025-01-07T07:39:14Z</dcterms:modified>
</cp:coreProperties>
</file>