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erpel\Desktop\SUTARTYS\SPALIS\SUT-25-3550\"/>
    </mc:Choice>
  </mc:AlternateContent>
  <bookViews>
    <workbookView xWindow="0" yWindow="0" windowWidth="28800" windowHeight="11055"/>
  </bookViews>
  <sheets>
    <sheet name="Lapas1" sheetId="1" r:id="rId1"/>
    <sheet name="Lapas2" sheetId="2" r:id="rId2"/>
    <sheet name="Lapas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2" i="1" l="1"/>
  <c r="F62" i="1"/>
  <c r="F56" i="1"/>
  <c r="G56" i="1" s="1"/>
  <c r="F57" i="1"/>
  <c r="G57" i="1"/>
  <c r="F58" i="1"/>
  <c r="G58" i="1"/>
  <c r="F59" i="1"/>
  <c r="G59" i="1"/>
  <c r="F60" i="1"/>
  <c r="G60" i="1"/>
  <c r="F61" i="1"/>
  <c r="G61" i="1"/>
  <c r="G55" i="1"/>
  <c r="F55" i="1"/>
  <c r="G52" i="1"/>
  <c r="F52" i="1"/>
  <c r="F47" i="1"/>
  <c r="G47" i="1" s="1"/>
  <c r="F48" i="1"/>
  <c r="G48" i="1" s="1"/>
  <c r="F49" i="1"/>
  <c r="G49" i="1" s="1"/>
  <c r="F50" i="1"/>
  <c r="G50" i="1"/>
  <c r="F51" i="1"/>
  <c r="G51" i="1"/>
  <c r="G46" i="1"/>
  <c r="F46" i="1"/>
  <c r="F43" i="1"/>
  <c r="F37" i="1"/>
  <c r="G37" i="1"/>
  <c r="F38" i="1"/>
  <c r="G38" i="1"/>
  <c r="F39" i="1"/>
  <c r="G39" i="1"/>
  <c r="F40" i="1"/>
  <c r="G40" i="1"/>
  <c r="F41" i="1"/>
  <c r="G41" i="1"/>
  <c r="F42" i="1"/>
  <c r="G42" i="1" s="1"/>
  <c r="G36" i="1"/>
  <c r="F36" i="1"/>
  <c r="F33" i="1"/>
  <c r="G33" i="1" s="1"/>
  <c r="G43" i="1" s="1"/>
  <c r="F28" i="1"/>
  <c r="G28" i="1" s="1"/>
  <c r="F29" i="1"/>
  <c r="G29" i="1"/>
  <c r="F30" i="1"/>
  <c r="G30" i="1"/>
  <c r="F31" i="1"/>
  <c r="G31" i="1" s="1"/>
  <c r="F32" i="1"/>
  <c r="G32" i="1" s="1"/>
  <c r="G27" i="1"/>
  <c r="F27" i="1"/>
  <c r="F19" i="1"/>
  <c r="G19" i="1" s="1"/>
  <c r="F20" i="1"/>
  <c r="G20" i="1" s="1"/>
  <c r="F21" i="1"/>
  <c r="G21" i="1" s="1"/>
  <c r="F22" i="1"/>
  <c r="G22" i="1" s="1"/>
  <c r="F23" i="1"/>
  <c r="G23" i="1"/>
  <c r="G18" i="1"/>
  <c r="F18" i="1"/>
  <c r="F14" i="1"/>
  <c r="G14" i="1" s="1"/>
  <c r="F4" i="1"/>
  <c r="G4" i="1" s="1"/>
  <c r="F5" i="1"/>
  <c r="G5" i="1" s="1"/>
  <c r="F6" i="1"/>
  <c r="G6" i="1" s="1"/>
  <c r="F7" i="1"/>
  <c r="G7" i="1" s="1"/>
  <c r="F8" i="1"/>
  <c r="G8" i="1" s="1"/>
  <c r="F9" i="1"/>
  <c r="G9" i="1" s="1"/>
  <c r="F10" i="1"/>
  <c r="G10" i="1" s="1"/>
  <c r="F11" i="1"/>
  <c r="G11" i="1" s="1"/>
  <c r="F12" i="1"/>
  <c r="G12" i="1" s="1"/>
  <c r="F13" i="1"/>
  <c r="G13" i="1" s="1"/>
  <c r="F3" i="1"/>
  <c r="G3" i="1" s="1"/>
  <c r="G63" i="1" l="1"/>
  <c r="F24" i="1"/>
  <c r="G24" i="1"/>
  <c r="F63" i="1"/>
</calcChain>
</file>

<file path=xl/sharedStrings.xml><?xml version="1.0" encoding="utf-8"?>
<sst xmlns="http://schemas.openxmlformats.org/spreadsheetml/2006/main" count="360" uniqueCount="111">
  <si>
    <t>Eil. Nr.</t>
  </si>
  <si>
    <t>1. Darbai, LSMU LIGONINĖS KAUNO KLINIKŲ KATILINĖ (Eivenių g. 2, Kaunas)</t>
  </si>
  <si>
    <t>Viso kaina Eur be PVM</t>
  </si>
  <si>
    <t>Viso kaina Eur su PVM</t>
  </si>
  <si>
    <t>Vasaris</t>
  </si>
  <si>
    <t>Kovas</t>
  </si>
  <si>
    <t>Balandis</t>
  </si>
  <si>
    <t>Gegužė</t>
  </si>
  <si>
    <t>Birželis</t>
  </si>
  <si>
    <t>Liepa</t>
  </si>
  <si>
    <t>Rugpjūtis</t>
  </si>
  <si>
    <t>Rugsėjis</t>
  </si>
  <si>
    <t>Spalis</t>
  </si>
  <si>
    <t>Lapkritis</t>
  </si>
  <si>
    <t>Gruodis</t>
  </si>
  <si>
    <t>Sausis</t>
  </si>
  <si>
    <t>1.1</t>
  </si>
  <si>
    <t>Katilinės priežiūros ir profilaktikos darbai</t>
  </si>
  <si>
    <t>1.1.1</t>
  </si>
  <si>
    <t>Katilų ir katilinės įrenginių techninės būklės patikrinimas (kartą per ketvirtį)</t>
  </si>
  <si>
    <t>X</t>
  </si>
  <si>
    <t>1.1.2</t>
  </si>
  <si>
    <t>Katilų ir katilinės saugumo automatikos veikimo patikrinimas (kartą per ketvirtį)</t>
  </si>
  <si>
    <t>1.1.3</t>
  </si>
  <si>
    <t>Katilų ir katilinės reguliuojamosios automatikos veikimo patikrinimas pagal nustatytus darbo rėžimus (kartą per ketvirtį)</t>
  </si>
  <si>
    <t>1.1.4</t>
  </si>
  <si>
    <t>Garo katilo profilaktikos darbai (kartą metuose)</t>
  </si>
  <si>
    <t>1.1.5</t>
  </si>
  <si>
    <t>Katilų degiklių profilaktikos darbai (1 kartą metuose)</t>
  </si>
  <si>
    <t>1.1.6</t>
  </si>
  <si>
    <t>Vandens šildymo katilo profilaktikos darbai (1 kartą metuose)</t>
  </si>
  <si>
    <t>1.1.7</t>
  </si>
  <si>
    <t>Chemiškai valyto vandens , maitinimo vandens, garo, kondensato kokybės patikrinimas (kartą per ketvirtį)</t>
  </si>
  <si>
    <t>1.1.8</t>
  </si>
  <si>
    <t>Rėžiminių kortelių sudarymas (1 kartus metuose)</t>
  </si>
  <si>
    <t>1.1.9</t>
  </si>
  <si>
    <t>Katilų dūmų dujų emisijų garo katilui patikrinimas (kartą per ketvirtį)</t>
  </si>
  <si>
    <t>1.1.10</t>
  </si>
  <si>
    <t>Atlikti metrologinę manometrų patikrą (nuėmimas, patikra, sumontavimas) - 25vnt. (kartą metuose)</t>
  </si>
  <si>
    <t>1.1.11</t>
  </si>
  <si>
    <t>Vandens paruošimo įrangos veikimo patikrinimas (2 kartus metuose)</t>
  </si>
  <si>
    <t>1.1.12</t>
  </si>
  <si>
    <t xml:space="preserve">Atlikti pagrindinių įrenginių smulkų remontą (pagal poreikį): </t>
  </si>
  <si>
    <t>-garo ir kondensato armatūros keitimas ir remontas, vamzdyno nesandarumų šalinimas;                                                                -atskirų katilinės automatikos komponentų remontas, elektros pavarų remontas, degiklio smulkių detalių remontas.</t>
  </si>
  <si>
    <t>- maitinimo siurblių profilaktinė priežiūra(kartą metuose)</t>
  </si>
  <si>
    <t>1.2</t>
  </si>
  <si>
    <t>Katilinės vidaus dujotiekio apžiūros ir profilaktikos darbai</t>
  </si>
  <si>
    <t>1.2.1</t>
  </si>
  <si>
    <t>Patikrinamas uždaromųjų prietaisų veikimas, apsaugos išmetimo vožtuvo veikimas bei jų uždarymo sandarumas(Kartą per ketvirtį)</t>
  </si>
  <si>
    <t>1.2.2</t>
  </si>
  <si>
    <t>Patikrinamas jungčių ir prietaisų sandarumas, nesandarumai pašalinami (kartą per ketvirtį)</t>
  </si>
  <si>
    <t>1.2.3</t>
  </si>
  <si>
    <t>Patikrinamas dujinių filtrų užsinešimas, jei būtina, jie pravalomi (kartą per ketvirtį)</t>
  </si>
  <si>
    <t>1.2.4</t>
  </si>
  <si>
    <t>Patikrinamas dujų slėgio reguliatoriaus veikimas, apsauginių vožtuvų techninė būklė, jų veikimo atitikimas rėžiminei kortelei, jei būtina - suderinamas (kartą per metus)</t>
  </si>
  <si>
    <t>1.2.5</t>
  </si>
  <si>
    <t>Dujų slėgio reguliatoriaus, apsauginių vožtuvų metinis patikrinimas pagal gaminio gamintojų reikalavimus (kartą per metus)</t>
  </si>
  <si>
    <t>1.2.6</t>
  </si>
  <si>
    <t>Patikrinamas neardomų konstrukcijų mazgų tvirtinimas, atliekama vidaus dujotiekio vamzdyno vizualinė apžiūra, patikrinama armatūros numeracija pagal schemas, trūkumai pašalinami (kartą per ketvirtį)</t>
  </si>
  <si>
    <t>Viso už 1 skyrių:</t>
  </si>
  <si>
    <t>Eil. Nr</t>
  </si>
  <si>
    <t>2. Darbai, LSMU KAUNO KLINIKŲ FILIALO ROMAINIŲ LIGONINĖS KATILINĖ (Šilainių pl. 21, Kaunas)</t>
  </si>
  <si>
    <t>2.1</t>
  </si>
  <si>
    <t>2.1.1</t>
  </si>
  <si>
    <t>Katilų ir katilinės įrenginių techninės būklės patikrinimas (kartą per mėnesį)</t>
  </si>
  <si>
    <t>2.1.2</t>
  </si>
  <si>
    <t>Katilų ir katilinės saugumo automatikos veikimo patikrinimas (kartą per mėnesį)</t>
  </si>
  <si>
    <t>2.1.3</t>
  </si>
  <si>
    <t>Katilų ir katilinės reguliuojamosios automatikos veikimo patikrinimas pagal nustatytus darbo rėžimus (kartą per mėnesį)</t>
  </si>
  <si>
    <t>2.1.4</t>
  </si>
  <si>
    <t>Katilų profilaktikos darbai (kartą metuose)</t>
  </si>
  <si>
    <t>2.1.5</t>
  </si>
  <si>
    <t>Katilų degiklių profilaktikos darbai (kartą metuose)</t>
  </si>
  <si>
    <t>2.1.6</t>
  </si>
  <si>
    <t>Atlikti metrologinę manometrų patikrą (nuėmimas, patikra, sumontavimas) - 20vnt.  (kartą metuose)</t>
  </si>
  <si>
    <t>2.1.7</t>
  </si>
  <si>
    <t>2.2</t>
  </si>
  <si>
    <t>2.2.1</t>
  </si>
  <si>
    <t>Patikrinamas uždaromųjų prietaisų veikimas, apsaugos išmetimo vožtuvo veikimas bei jų uždarymo sandarumas (kartą per ketvirtį)</t>
  </si>
  <si>
    <t>2.2.2</t>
  </si>
  <si>
    <t>2.2.3</t>
  </si>
  <si>
    <t>2.2.4</t>
  </si>
  <si>
    <t>2.2.5</t>
  </si>
  <si>
    <t>2.2.6</t>
  </si>
  <si>
    <t>2.2.7</t>
  </si>
  <si>
    <t>Patalpos uždujinimo kontrolės ir perspėjimo prietaisų profilaktinis patikrinimas sertifikuotoje įstaigoje (2 kartus metuose)</t>
  </si>
  <si>
    <t>Viso už 2 skyrių:</t>
  </si>
  <si>
    <t>3. Darbai, LSMU LIGONINĖS KAUNO KLINIKŲ FILIALO - KULAUTUVOS REABILITACIJOS LIGONINĖ KATILINĖ (Akacijų al.18, Kulautuva)</t>
  </si>
  <si>
    <t>3.1</t>
  </si>
  <si>
    <t>3.1.1</t>
  </si>
  <si>
    <t>3.1.2</t>
  </si>
  <si>
    <t>3.1.3</t>
  </si>
  <si>
    <t>3.1.4</t>
  </si>
  <si>
    <t>3.1.5</t>
  </si>
  <si>
    <t>3.1.6</t>
  </si>
  <si>
    <t>3.1.7</t>
  </si>
  <si>
    <t>3.2</t>
  </si>
  <si>
    <t>3.2.1</t>
  </si>
  <si>
    <t>3.2.2</t>
  </si>
  <si>
    <t>3.2.3</t>
  </si>
  <si>
    <t>3.2.4</t>
  </si>
  <si>
    <t>3.2.5</t>
  </si>
  <si>
    <t>3.2.6</t>
  </si>
  <si>
    <t>3.2.7</t>
  </si>
  <si>
    <t>Viso už 3 skyrių:</t>
  </si>
  <si>
    <t>Viso už 1, 2, 3 skyrius:</t>
  </si>
  <si>
    <t xml:space="preserve">Liepa </t>
  </si>
  <si>
    <t>-</t>
  </si>
  <si>
    <t>Kaina už mato vienetą,  Eur be PVM</t>
  </si>
  <si>
    <t>Preliminarus kiekis sutarties galiojimo laikotarpiu</t>
  </si>
  <si>
    <t>Preliminarus darbo valandų kiekissutarties galiojimo laikotarpiu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</si>
</sst>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A6A6A6"/>
        <bgColor indexed="64"/>
      </patternFill>
    </fill>
    <fill>
      <patternFill patternType="solid">
        <fgColor rgb="FFFFFF00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40">
    <xf numFmtId="0" fontId="0" fillId="0" borderId="0" xfId="0"/>
    <xf numFmtId="0" fontId="2" fillId="0" borderId="1" xfId="0" applyFont="1" applyBorder="1" applyAlignment="1">
      <alignment horizontal="center"/>
    </xf>
    <xf numFmtId="0" fontId="0" fillId="0" borderId="3" xfId="0" applyBorder="1"/>
    <xf numFmtId="0" fontId="2" fillId="2" borderId="1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0" fontId="2" fillId="2" borderId="11" xfId="0" applyFont="1" applyFill="1" applyBorder="1" applyAlignment="1">
      <alignment vertical="top" wrapText="1"/>
    </xf>
    <xf numFmtId="0" fontId="3" fillId="0" borderId="11" xfId="0" applyFont="1" applyBorder="1" applyAlignment="1">
      <alignment vertical="top" wrapText="1"/>
    </xf>
    <xf numFmtId="0" fontId="2" fillId="2" borderId="12" xfId="0" applyFont="1" applyFill="1" applyBorder="1" applyAlignment="1">
      <alignment vertical="top" wrapText="1"/>
    </xf>
    <xf numFmtId="0" fontId="3" fillId="0" borderId="12" xfId="0" applyFont="1" applyBorder="1" applyAlignment="1">
      <alignment vertical="top" wrapText="1"/>
    </xf>
    <xf numFmtId="0" fontId="4" fillId="0" borderId="12" xfId="0" applyFont="1" applyBorder="1" applyAlignment="1">
      <alignment vertical="top" wrapText="1"/>
    </xf>
    <xf numFmtId="0" fontId="2" fillId="2" borderId="6" xfId="0" applyFont="1" applyFill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textRotation="90" wrapText="1"/>
    </xf>
    <xf numFmtId="0" fontId="2" fillId="0" borderId="14" xfId="0" applyFont="1" applyBorder="1" applyAlignment="1">
      <alignment horizontal="center" vertical="center" textRotation="90"/>
    </xf>
    <xf numFmtId="0" fontId="0" fillId="0" borderId="13" xfId="0" applyBorder="1"/>
    <xf numFmtId="0" fontId="0" fillId="0" borderId="17" xfId="0" applyBorder="1"/>
    <xf numFmtId="0" fontId="3" fillId="0" borderId="13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3" xfId="0" applyBorder="1" applyAlignment="1">
      <alignment vertical="center"/>
    </xf>
    <xf numFmtId="0" fontId="3" fillId="0" borderId="17" xfId="0" applyFont="1" applyBorder="1" applyAlignment="1">
      <alignment horizontal="center" vertical="center"/>
    </xf>
    <xf numFmtId="0" fontId="0" fillId="0" borderId="17" xfId="0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2" fillId="2" borderId="26" xfId="0" applyFont="1" applyFill="1" applyBorder="1" applyAlignment="1">
      <alignment vertical="top" wrapText="1"/>
    </xf>
    <xf numFmtId="0" fontId="0" fillId="0" borderId="29" xfId="0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textRotation="90" wrapText="1"/>
    </xf>
    <xf numFmtId="0" fontId="2" fillId="0" borderId="33" xfId="0" applyFont="1" applyBorder="1" applyAlignment="1">
      <alignment horizontal="center" vertical="center" textRotation="90"/>
    </xf>
    <xf numFmtId="0" fontId="2" fillId="0" borderId="34" xfId="0" applyFont="1" applyBorder="1" applyAlignment="1">
      <alignment horizontal="center" vertical="center" textRotation="90"/>
    </xf>
    <xf numFmtId="0" fontId="2" fillId="0" borderId="5" xfId="0" applyFont="1" applyBorder="1" applyAlignment="1">
      <alignment horizontal="center" vertical="center" textRotation="90"/>
    </xf>
    <xf numFmtId="0" fontId="2" fillId="0" borderId="23" xfId="0" applyFont="1" applyBorder="1" applyAlignment="1">
      <alignment horizontal="center" vertical="center" wrapText="1"/>
    </xf>
    <xf numFmtId="0" fontId="2" fillId="2" borderId="28" xfId="0" applyFont="1" applyFill="1" applyBorder="1" applyAlignment="1">
      <alignment vertical="top" wrapText="1"/>
    </xf>
    <xf numFmtId="0" fontId="2" fillId="0" borderId="16" xfId="0" applyFont="1" applyBorder="1" applyAlignment="1">
      <alignment horizontal="center" vertical="center" wrapText="1"/>
    </xf>
    <xf numFmtId="0" fontId="3" fillId="0" borderId="37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0" fillId="0" borderId="24" xfId="0" applyBorder="1" applyAlignment="1">
      <alignment horizontal="center" vertical="center"/>
    </xf>
    <xf numFmtId="0" fontId="1" fillId="0" borderId="0" xfId="0" applyFont="1" applyAlignment="1">
      <alignment wrapText="1"/>
    </xf>
    <xf numFmtId="0" fontId="0" fillId="0" borderId="18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0" fillId="0" borderId="18" xfId="0" applyBorder="1" applyAlignment="1">
      <alignment vertical="center"/>
    </xf>
    <xf numFmtId="2" fontId="0" fillId="0" borderId="17" xfId="0" applyNumberFormat="1" applyBorder="1" applyAlignment="1">
      <alignment horizontal="center" vertical="center"/>
    </xf>
    <xf numFmtId="2" fontId="0" fillId="0" borderId="19" xfId="0" applyNumberFormat="1" applyBorder="1" applyAlignment="1">
      <alignment horizontal="center" vertical="center"/>
    </xf>
    <xf numFmtId="0" fontId="2" fillId="0" borderId="36" xfId="0" applyFont="1" applyBorder="1" applyAlignment="1">
      <alignment horizontal="center" vertical="center" textRotation="90" wrapText="1"/>
    </xf>
    <xf numFmtId="2" fontId="5" fillId="3" borderId="1" xfId="0" applyNumberFormat="1" applyFont="1" applyFill="1" applyBorder="1" applyAlignment="1">
      <alignment wrapText="1"/>
    </xf>
    <xf numFmtId="2" fontId="5" fillId="3" borderId="6" xfId="0" applyNumberFormat="1" applyFont="1" applyFill="1" applyBorder="1" applyAlignment="1">
      <alignment horizontal="center"/>
    </xf>
    <xf numFmtId="2" fontId="5" fillId="3" borderId="1" xfId="0" applyNumberFormat="1" applyFont="1" applyFill="1" applyBorder="1" applyAlignment="1">
      <alignment horizontal="center" wrapText="1"/>
    </xf>
    <xf numFmtId="0" fontId="2" fillId="0" borderId="16" xfId="0" applyFont="1" applyBorder="1" applyAlignment="1">
      <alignment horizontal="center" vertical="center" textRotation="90" wrapText="1"/>
    </xf>
    <xf numFmtId="2" fontId="0" fillId="0" borderId="13" xfId="0" applyNumberFormat="1" applyBorder="1" applyAlignment="1">
      <alignment horizontal="center" vertical="center"/>
    </xf>
    <xf numFmtId="2" fontId="0" fillId="0" borderId="18" xfId="0" applyNumberFormat="1" applyBorder="1" applyAlignment="1">
      <alignment horizontal="center" vertical="center"/>
    </xf>
    <xf numFmtId="0" fontId="2" fillId="0" borderId="35" xfId="0" applyFont="1" applyBorder="1" applyAlignment="1">
      <alignment horizontal="center" vertical="center" textRotation="90" wrapText="1"/>
    </xf>
    <xf numFmtId="0" fontId="3" fillId="0" borderId="39" xfId="0" applyFont="1" applyBorder="1" applyAlignment="1">
      <alignment vertical="top" wrapText="1"/>
    </xf>
    <xf numFmtId="0" fontId="3" fillId="0" borderId="27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center" textRotation="90" wrapText="1"/>
    </xf>
    <xf numFmtId="2" fontId="5" fillId="3" borderId="6" xfId="0" applyNumberFormat="1" applyFont="1" applyFill="1" applyBorder="1" applyAlignment="1">
      <alignment horizontal="center" vertical="top" wrapText="1"/>
    </xf>
    <xf numFmtId="0" fontId="0" fillId="0" borderId="18" xfId="0" applyBorder="1"/>
    <xf numFmtId="0" fontId="2" fillId="0" borderId="3" xfId="0" applyFont="1" applyBorder="1" applyAlignment="1">
      <alignment horizontal="center" vertical="center" textRotation="90"/>
    </xf>
    <xf numFmtId="0" fontId="2" fillId="0" borderId="35" xfId="0" applyFont="1" applyBorder="1" applyAlignment="1">
      <alignment horizontal="center" vertical="center" textRotation="90"/>
    </xf>
    <xf numFmtId="0" fontId="2" fillId="0" borderId="23" xfId="0" applyFont="1" applyBorder="1" applyAlignment="1">
      <alignment horizontal="center" vertical="center" textRotation="90"/>
    </xf>
    <xf numFmtId="0" fontId="2" fillId="0" borderId="28" xfId="0" applyFont="1" applyBorder="1" applyAlignment="1">
      <alignment horizontal="center" vertical="center" textRotation="90"/>
    </xf>
    <xf numFmtId="2" fontId="0" fillId="0" borderId="15" xfId="0" applyNumberFormat="1" applyBorder="1" applyAlignment="1">
      <alignment horizontal="center" vertical="center"/>
    </xf>
    <xf numFmtId="2" fontId="6" fillId="3" borderId="1" xfId="0" applyNumberFormat="1" applyFont="1" applyFill="1" applyBorder="1" applyAlignment="1">
      <alignment horizontal="center" wrapText="1"/>
    </xf>
    <xf numFmtId="0" fontId="3" fillId="0" borderId="22" xfId="0" applyFont="1" applyBorder="1" applyAlignment="1">
      <alignment vertical="top" wrapText="1"/>
    </xf>
    <xf numFmtId="0" fontId="2" fillId="0" borderId="27" xfId="0" applyFont="1" applyBorder="1" applyAlignment="1">
      <alignment horizontal="center" vertical="center" wrapText="1"/>
    </xf>
    <xf numFmtId="2" fontId="0" fillId="0" borderId="20" xfId="0" applyNumberFormat="1" applyBorder="1" applyAlignment="1">
      <alignment horizontal="center" vertical="center"/>
    </xf>
    <xf numFmtId="0" fontId="2" fillId="0" borderId="24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45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center" vertical="center" wrapText="1"/>
    </xf>
    <xf numFmtId="0" fontId="3" fillId="0" borderId="47" xfId="0" applyFont="1" applyBorder="1" applyAlignment="1">
      <alignment horizontal="center" vertical="center" wrapText="1"/>
    </xf>
    <xf numFmtId="2" fontId="0" fillId="0" borderId="21" xfId="0" applyNumberFormat="1" applyBorder="1" applyAlignment="1">
      <alignment horizontal="center" vertical="center"/>
    </xf>
    <xf numFmtId="2" fontId="0" fillId="0" borderId="32" xfId="0" applyNumberFormat="1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 wrapText="1"/>
    </xf>
    <xf numFmtId="0" fontId="4" fillId="0" borderId="4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13" xfId="0" applyBorder="1" applyAlignment="1">
      <alignment horizontal="center" vertical="center"/>
    </xf>
    <xf numFmtId="0" fontId="2" fillId="0" borderId="16" xfId="0" applyFont="1" applyBorder="1" applyAlignment="1">
      <alignment horizontal="center" vertical="center" wrapText="1"/>
    </xf>
    <xf numFmtId="0" fontId="0" fillId="0" borderId="29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2" fontId="0" fillId="0" borderId="15" xfId="0" applyNumberFormat="1" applyBorder="1" applyAlignment="1">
      <alignment horizontal="center" vertical="center"/>
    </xf>
    <xf numFmtId="2" fontId="0" fillId="0" borderId="13" xfId="0" applyNumberFormat="1" applyBorder="1" applyAlignment="1">
      <alignment horizontal="center" vertical="center"/>
    </xf>
    <xf numFmtId="0" fontId="3" fillId="0" borderId="24" xfId="0" applyFont="1" applyBorder="1" applyAlignment="1">
      <alignment vertical="top" wrapText="1"/>
    </xf>
    <xf numFmtId="0" fontId="3" fillId="0" borderId="25" xfId="0" applyFont="1" applyBorder="1" applyAlignment="1">
      <alignment vertical="top" wrapText="1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11" xfId="0" applyFont="1" applyBorder="1" applyAlignment="1">
      <alignment vertical="top" wrapText="1"/>
    </xf>
    <xf numFmtId="0" fontId="0" fillId="0" borderId="13" xfId="0" applyBorder="1" applyAlignment="1">
      <alignment vertical="center"/>
    </xf>
    <xf numFmtId="0" fontId="0" fillId="0" borderId="18" xfId="0" applyBorder="1" applyAlignment="1">
      <alignment vertical="center"/>
    </xf>
    <xf numFmtId="4" fontId="0" fillId="0" borderId="18" xfId="0" applyNumberFormat="1" applyBorder="1" applyAlignment="1">
      <alignment horizontal="center" vertical="center"/>
    </xf>
    <xf numFmtId="4" fontId="0" fillId="0" borderId="19" xfId="0" applyNumberFormat="1" applyBorder="1" applyAlignment="1">
      <alignment horizontal="center" vertical="center"/>
    </xf>
    <xf numFmtId="4" fontId="0" fillId="0" borderId="38" xfId="0" applyNumberFormat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4" fontId="0" fillId="0" borderId="20" xfId="0" applyNumberFormat="1" applyBorder="1" applyAlignment="1">
      <alignment horizontal="center" vertical="center"/>
    </xf>
    <xf numFmtId="4" fontId="0" fillId="0" borderId="32" xfId="0" applyNumberFormat="1" applyBorder="1" applyAlignment="1">
      <alignment horizontal="center" vertical="center"/>
    </xf>
    <xf numFmtId="4" fontId="0" fillId="0" borderId="50" xfId="0" applyNumberFormat="1" applyBorder="1" applyAlignment="1">
      <alignment horizontal="center" vertical="center"/>
    </xf>
    <xf numFmtId="0" fontId="0" fillId="2" borderId="31" xfId="0" applyFill="1" applyBorder="1" applyAlignment="1">
      <alignment horizontal="center" vertical="top" wrapText="1"/>
    </xf>
    <xf numFmtId="0" fontId="0" fillId="2" borderId="0" xfId="0" applyFill="1" applyAlignment="1">
      <alignment horizontal="center" vertical="top" wrapText="1"/>
    </xf>
    <xf numFmtId="0" fontId="0" fillId="2" borderId="32" xfId="0" applyFill="1" applyBorder="1" applyAlignment="1">
      <alignment horizontal="center" vertical="top" wrapText="1"/>
    </xf>
    <xf numFmtId="0" fontId="0" fillId="2" borderId="6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41" xfId="0" applyFill="1" applyBorder="1" applyAlignment="1">
      <alignment horizontal="center" vertical="top" wrapText="1"/>
    </xf>
    <xf numFmtId="0" fontId="0" fillId="2" borderId="40" xfId="0" applyFill="1" applyBorder="1" applyAlignment="1">
      <alignment horizontal="center" vertical="top" wrapText="1"/>
    </xf>
    <xf numFmtId="0" fontId="0" fillId="0" borderId="17" xfId="0" applyBorder="1" applyAlignment="1">
      <alignment horizontal="center"/>
    </xf>
    <xf numFmtId="0" fontId="0" fillId="2" borderId="31" xfId="0" applyFill="1" applyBorder="1" applyAlignment="1">
      <alignment horizontal="center" vertical="top"/>
    </xf>
    <xf numFmtId="0" fontId="0" fillId="2" borderId="0" xfId="0" applyFill="1" applyAlignment="1">
      <alignment horizontal="center" vertical="top"/>
    </xf>
    <xf numFmtId="0" fontId="0" fillId="2" borderId="32" xfId="0" applyFill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3"/>
  <sheetViews>
    <sheetView tabSelected="1" topLeftCell="A55" workbookViewId="0">
      <selection activeCell="I60" sqref="I60"/>
    </sheetView>
  </sheetViews>
  <sheetFormatPr defaultRowHeight="15" x14ac:dyDescent="0.25"/>
  <cols>
    <col min="2" max="2" width="30.85546875" customWidth="1"/>
    <col min="5" max="5" width="8.85546875" bestFit="1" customWidth="1"/>
    <col min="6" max="6" width="9.85546875" customWidth="1"/>
    <col min="7" max="7" width="10.28515625" customWidth="1"/>
  </cols>
  <sheetData>
    <row r="1" spans="1:19" ht="213.75" customHeight="1" thickBot="1" x14ac:dyDescent="0.3">
      <c r="A1" s="1" t="s">
        <v>0</v>
      </c>
      <c r="B1" s="13" t="s">
        <v>1</v>
      </c>
      <c r="C1" s="14" t="s">
        <v>109</v>
      </c>
      <c r="D1" s="14" t="s">
        <v>110</v>
      </c>
      <c r="E1" s="14" t="s">
        <v>108</v>
      </c>
      <c r="F1" s="14" t="s">
        <v>2</v>
      </c>
      <c r="G1" s="14" t="s">
        <v>3</v>
      </c>
      <c r="H1" s="15" t="s">
        <v>15</v>
      </c>
      <c r="I1" s="15" t="s">
        <v>4</v>
      </c>
      <c r="J1" s="15" t="s">
        <v>5</v>
      </c>
      <c r="K1" s="15" t="s">
        <v>6</v>
      </c>
      <c r="L1" s="15" t="s">
        <v>7</v>
      </c>
      <c r="M1" s="15" t="s">
        <v>8</v>
      </c>
      <c r="N1" s="15" t="s">
        <v>9</v>
      </c>
      <c r="O1" s="15" t="s">
        <v>10</v>
      </c>
      <c r="P1" s="15" t="s">
        <v>11</v>
      </c>
      <c r="Q1" s="15" t="s">
        <v>12</v>
      </c>
      <c r="R1" s="15" t="s">
        <v>13</v>
      </c>
      <c r="S1" s="15" t="s">
        <v>14</v>
      </c>
    </row>
    <row r="2" spans="1:19" ht="37.5" customHeight="1" thickBot="1" x14ac:dyDescent="0.3">
      <c r="A2" s="12" t="s">
        <v>16</v>
      </c>
      <c r="B2" s="111" t="s">
        <v>17</v>
      </c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3"/>
    </row>
    <row r="3" spans="1:19" ht="26.25" thickBot="1" x14ac:dyDescent="0.3">
      <c r="A3" s="23" t="s">
        <v>18</v>
      </c>
      <c r="B3" s="74" t="s">
        <v>19</v>
      </c>
      <c r="C3" s="23">
        <v>8</v>
      </c>
      <c r="D3" s="73" t="s">
        <v>107</v>
      </c>
      <c r="E3" s="77">
        <v>50</v>
      </c>
      <c r="F3" s="44">
        <f>E3*C3</f>
        <v>400</v>
      </c>
      <c r="G3" s="44">
        <f>F3*1.21</f>
        <v>484</v>
      </c>
      <c r="H3" s="21" t="s">
        <v>20</v>
      </c>
      <c r="I3" s="22"/>
      <c r="J3" s="17"/>
      <c r="K3" s="21" t="s">
        <v>20</v>
      </c>
      <c r="L3" s="22"/>
      <c r="M3" s="17"/>
      <c r="N3" s="21" t="s">
        <v>20</v>
      </c>
      <c r="O3" s="22"/>
      <c r="P3" s="17"/>
      <c r="Q3" s="21" t="s">
        <v>20</v>
      </c>
      <c r="R3" s="22"/>
      <c r="S3" s="17"/>
    </row>
    <row r="4" spans="1:19" ht="39" thickBot="1" x14ac:dyDescent="0.3">
      <c r="A4" s="4" t="s">
        <v>21</v>
      </c>
      <c r="B4" s="75" t="s">
        <v>22</v>
      </c>
      <c r="C4" s="23">
        <v>8</v>
      </c>
      <c r="D4" s="73" t="s">
        <v>107</v>
      </c>
      <c r="E4" s="77">
        <v>50</v>
      </c>
      <c r="F4" s="44">
        <f t="shared" ref="F4:F13" si="0">E4*C4</f>
        <v>400</v>
      </c>
      <c r="G4" s="44">
        <f t="shared" ref="G4:G13" si="1">F4*1.21</f>
        <v>484</v>
      </c>
      <c r="H4" s="18" t="s">
        <v>20</v>
      </c>
      <c r="I4" s="20"/>
      <c r="J4" s="16"/>
      <c r="K4" s="18" t="s">
        <v>20</v>
      </c>
      <c r="L4" s="20"/>
      <c r="M4" s="16"/>
      <c r="N4" s="18" t="s">
        <v>20</v>
      </c>
      <c r="O4" s="20"/>
      <c r="P4" s="16"/>
      <c r="Q4" s="18" t="s">
        <v>20</v>
      </c>
      <c r="R4" s="20"/>
      <c r="S4" s="16"/>
    </row>
    <row r="5" spans="1:19" ht="51.75" thickBot="1" x14ac:dyDescent="0.3">
      <c r="A5" s="4" t="s">
        <v>23</v>
      </c>
      <c r="B5" s="75" t="s">
        <v>24</v>
      </c>
      <c r="C5" s="23">
        <v>8</v>
      </c>
      <c r="D5" s="73" t="s">
        <v>107</v>
      </c>
      <c r="E5" s="77">
        <v>50</v>
      </c>
      <c r="F5" s="44">
        <f t="shared" si="0"/>
        <v>400</v>
      </c>
      <c r="G5" s="44">
        <f t="shared" si="1"/>
        <v>484</v>
      </c>
      <c r="H5" s="18" t="s">
        <v>20</v>
      </c>
      <c r="I5" s="20"/>
      <c r="J5" s="16"/>
      <c r="K5" s="18" t="s">
        <v>20</v>
      </c>
      <c r="L5" s="20"/>
      <c r="M5" s="16"/>
      <c r="N5" s="18" t="s">
        <v>20</v>
      </c>
      <c r="O5" s="20"/>
      <c r="P5" s="16"/>
      <c r="Q5" s="18" t="s">
        <v>20</v>
      </c>
      <c r="R5" s="20"/>
      <c r="S5" s="16"/>
    </row>
    <row r="6" spans="1:19" ht="26.25" thickBot="1" x14ac:dyDescent="0.3">
      <c r="A6" s="4" t="s">
        <v>25</v>
      </c>
      <c r="B6" s="75" t="s">
        <v>26</v>
      </c>
      <c r="C6" s="23">
        <v>2</v>
      </c>
      <c r="D6" s="73" t="s">
        <v>107</v>
      </c>
      <c r="E6" s="77">
        <v>300</v>
      </c>
      <c r="F6" s="44">
        <f t="shared" si="0"/>
        <v>600</v>
      </c>
      <c r="G6" s="44">
        <f t="shared" si="1"/>
        <v>726</v>
      </c>
      <c r="H6" s="20"/>
      <c r="I6" s="20"/>
      <c r="J6" s="20"/>
      <c r="K6" s="16"/>
      <c r="L6" s="18" t="s">
        <v>20</v>
      </c>
      <c r="M6" s="16"/>
      <c r="N6" s="20"/>
      <c r="O6" s="20"/>
      <c r="P6" s="20"/>
      <c r="Q6" s="20"/>
      <c r="R6" s="20"/>
      <c r="S6" s="16"/>
    </row>
    <row r="7" spans="1:19" ht="26.25" thickBot="1" x14ac:dyDescent="0.3">
      <c r="A7" s="4" t="s">
        <v>27</v>
      </c>
      <c r="B7" s="75" t="s">
        <v>28</v>
      </c>
      <c r="C7" s="23">
        <v>2</v>
      </c>
      <c r="D7" s="73" t="s">
        <v>107</v>
      </c>
      <c r="E7" s="77">
        <v>150</v>
      </c>
      <c r="F7" s="44">
        <f t="shared" si="0"/>
        <v>300</v>
      </c>
      <c r="G7" s="44">
        <f t="shared" si="1"/>
        <v>363</v>
      </c>
      <c r="H7" s="20"/>
      <c r="I7" s="20"/>
      <c r="J7" s="20"/>
      <c r="K7" s="16"/>
      <c r="L7" s="20"/>
      <c r="M7" s="16"/>
      <c r="N7" s="18" t="s">
        <v>20</v>
      </c>
      <c r="O7" s="20"/>
      <c r="P7" s="20"/>
      <c r="Q7" s="20"/>
      <c r="R7" s="20"/>
      <c r="S7" s="16"/>
    </row>
    <row r="8" spans="1:19" ht="26.25" thickBot="1" x14ac:dyDescent="0.3">
      <c r="A8" s="4" t="s">
        <v>29</v>
      </c>
      <c r="B8" s="75" t="s">
        <v>30</v>
      </c>
      <c r="C8" s="23">
        <v>2</v>
      </c>
      <c r="D8" s="73" t="s">
        <v>107</v>
      </c>
      <c r="E8" s="77">
        <v>100</v>
      </c>
      <c r="F8" s="44">
        <f t="shared" si="0"/>
        <v>200</v>
      </c>
      <c r="G8" s="44">
        <f t="shared" si="1"/>
        <v>242</v>
      </c>
      <c r="H8" s="20"/>
      <c r="I8" s="20"/>
      <c r="J8" s="20"/>
      <c r="K8" s="16"/>
      <c r="L8" s="20"/>
      <c r="M8" s="20"/>
      <c r="N8" s="16"/>
      <c r="O8" s="18" t="s">
        <v>20</v>
      </c>
      <c r="P8" s="20"/>
      <c r="Q8" s="20"/>
      <c r="R8" s="20"/>
      <c r="S8" s="16"/>
    </row>
    <row r="9" spans="1:19" ht="39" thickBot="1" x14ac:dyDescent="0.3">
      <c r="A9" s="4" t="s">
        <v>31</v>
      </c>
      <c r="B9" s="75" t="s">
        <v>32</v>
      </c>
      <c r="C9" s="23">
        <v>8</v>
      </c>
      <c r="D9" s="73" t="s">
        <v>107</v>
      </c>
      <c r="E9" s="77">
        <v>45</v>
      </c>
      <c r="F9" s="44">
        <f t="shared" si="0"/>
        <v>360</v>
      </c>
      <c r="G9" s="44">
        <f t="shared" si="1"/>
        <v>435.59999999999997</v>
      </c>
      <c r="H9" s="18" t="s">
        <v>20</v>
      </c>
      <c r="I9" s="20"/>
      <c r="J9" s="20"/>
      <c r="K9" s="16"/>
      <c r="L9" s="18" t="s">
        <v>20</v>
      </c>
      <c r="M9" s="20"/>
      <c r="N9" s="16"/>
      <c r="O9" s="18" t="s">
        <v>20</v>
      </c>
      <c r="P9" s="20"/>
      <c r="Q9" s="16"/>
      <c r="R9" s="18" t="s">
        <v>20</v>
      </c>
      <c r="S9" s="16"/>
    </row>
    <row r="10" spans="1:19" ht="26.25" thickBot="1" x14ac:dyDescent="0.3">
      <c r="A10" s="4" t="s">
        <v>33</v>
      </c>
      <c r="B10" s="75" t="s">
        <v>34</v>
      </c>
      <c r="C10" s="23">
        <v>2</v>
      </c>
      <c r="D10" s="73" t="s">
        <v>107</v>
      </c>
      <c r="E10" s="77">
        <v>60</v>
      </c>
      <c r="F10" s="44">
        <f t="shared" si="0"/>
        <v>120</v>
      </c>
      <c r="G10" s="44">
        <f t="shared" si="1"/>
        <v>145.19999999999999</v>
      </c>
      <c r="H10" s="20"/>
      <c r="I10" s="18" t="s">
        <v>20</v>
      </c>
      <c r="J10" s="20"/>
      <c r="K10" s="16"/>
      <c r="L10" s="20"/>
      <c r="M10" s="20"/>
      <c r="N10" s="16"/>
      <c r="O10" s="20"/>
      <c r="P10" s="20"/>
      <c r="Q10" s="16"/>
      <c r="R10" s="20"/>
      <c r="S10" s="16"/>
    </row>
    <row r="11" spans="1:19" ht="26.25" thickBot="1" x14ac:dyDescent="0.3">
      <c r="A11" s="4" t="s">
        <v>35</v>
      </c>
      <c r="B11" s="75" t="s">
        <v>36</v>
      </c>
      <c r="C11" s="23">
        <v>8</v>
      </c>
      <c r="D11" s="73" t="s">
        <v>107</v>
      </c>
      <c r="E11" s="77">
        <v>70</v>
      </c>
      <c r="F11" s="44">
        <f t="shared" si="0"/>
        <v>560</v>
      </c>
      <c r="G11" s="44">
        <f t="shared" si="1"/>
        <v>677.6</v>
      </c>
      <c r="H11" s="18" t="s">
        <v>20</v>
      </c>
      <c r="I11" s="20"/>
      <c r="J11" s="20"/>
      <c r="K11" s="16"/>
      <c r="L11" s="18" t="s">
        <v>20</v>
      </c>
      <c r="M11" s="20"/>
      <c r="N11" s="16"/>
      <c r="O11" s="18" t="s">
        <v>20</v>
      </c>
      <c r="P11" s="20"/>
      <c r="Q11" s="16"/>
      <c r="R11" s="18" t="s">
        <v>20</v>
      </c>
      <c r="S11" s="16"/>
    </row>
    <row r="12" spans="1:19" ht="39" thickBot="1" x14ac:dyDescent="0.3">
      <c r="A12" s="4" t="s">
        <v>37</v>
      </c>
      <c r="B12" s="75" t="s">
        <v>38</v>
      </c>
      <c r="C12" s="23">
        <v>2</v>
      </c>
      <c r="D12" s="73" t="s">
        <v>107</v>
      </c>
      <c r="E12" s="77">
        <v>150</v>
      </c>
      <c r="F12" s="44">
        <f t="shared" si="0"/>
        <v>300</v>
      </c>
      <c r="G12" s="44">
        <f t="shared" si="1"/>
        <v>363</v>
      </c>
      <c r="H12" s="20"/>
      <c r="I12" s="18" t="s">
        <v>20</v>
      </c>
      <c r="J12" s="20"/>
      <c r="K12" s="20"/>
      <c r="L12" s="20"/>
      <c r="M12" s="20"/>
      <c r="N12" s="20"/>
      <c r="O12" s="20"/>
      <c r="P12" s="20"/>
      <c r="Q12" s="16"/>
      <c r="R12" s="20"/>
      <c r="S12" s="16"/>
    </row>
    <row r="13" spans="1:19" ht="26.25" thickBot="1" x14ac:dyDescent="0.3">
      <c r="A13" s="4" t="s">
        <v>39</v>
      </c>
      <c r="B13" s="75" t="s">
        <v>40</v>
      </c>
      <c r="C13" s="23">
        <v>4</v>
      </c>
      <c r="D13" s="73" t="s">
        <v>107</v>
      </c>
      <c r="E13" s="77">
        <v>200</v>
      </c>
      <c r="F13" s="44">
        <f t="shared" si="0"/>
        <v>800</v>
      </c>
      <c r="G13" s="44">
        <f t="shared" si="1"/>
        <v>968</v>
      </c>
      <c r="H13" s="20"/>
      <c r="I13" s="18" t="s">
        <v>20</v>
      </c>
      <c r="J13" s="20"/>
      <c r="K13" s="20"/>
      <c r="L13" s="20"/>
      <c r="M13" s="20"/>
      <c r="N13" s="20"/>
      <c r="O13" s="20"/>
      <c r="P13" s="20"/>
      <c r="Q13" s="16"/>
      <c r="R13" s="18" t="s">
        <v>20</v>
      </c>
      <c r="S13" s="16"/>
    </row>
    <row r="14" spans="1:19" ht="25.5" x14ac:dyDescent="0.25">
      <c r="A14" s="116" t="s">
        <v>41</v>
      </c>
      <c r="B14" s="82" t="s">
        <v>42</v>
      </c>
      <c r="C14" s="119" t="s">
        <v>107</v>
      </c>
      <c r="D14" s="122">
        <v>110</v>
      </c>
      <c r="E14" s="125">
        <v>45</v>
      </c>
      <c r="F14" s="108">
        <f>E14*D14</f>
        <v>4950</v>
      </c>
      <c r="G14" s="108">
        <f>F14*1.21</f>
        <v>5989.5</v>
      </c>
      <c r="H14" s="106"/>
      <c r="I14" s="106"/>
      <c r="J14" s="106"/>
      <c r="K14" s="106"/>
      <c r="L14" s="106"/>
      <c r="M14" s="106"/>
      <c r="N14" s="106"/>
      <c r="O14" s="106"/>
      <c r="P14" s="106"/>
      <c r="Q14" s="106"/>
      <c r="R14" s="106"/>
      <c r="S14" s="114"/>
    </row>
    <row r="15" spans="1:19" ht="89.25" x14ac:dyDescent="0.25">
      <c r="A15" s="117"/>
      <c r="B15" s="82" t="s">
        <v>43</v>
      </c>
      <c r="C15" s="120"/>
      <c r="D15" s="123"/>
      <c r="E15" s="126"/>
      <c r="F15" s="109"/>
      <c r="G15" s="109"/>
      <c r="H15" s="106"/>
      <c r="I15" s="106"/>
      <c r="J15" s="106"/>
      <c r="K15" s="106"/>
      <c r="L15" s="106"/>
      <c r="M15" s="106"/>
      <c r="N15" s="106"/>
      <c r="O15" s="106"/>
      <c r="P15" s="106"/>
      <c r="Q15" s="106"/>
      <c r="R15" s="106"/>
      <c r="S15" s="115"/>
    </row>
    <row r="16" spans="1:19" ht="26.25" thickBot="1" x14ac:dyDescent="0.3">
      <c r="A16" s="118"/>
      <c r="B16" s="83" t="s">
        <v>44</v>
      </c>
      <c r="C16" s="121"/>
      <c r="D16" s="124"/>
      <c r="E16" s="127"/>
      <c r="F16" s="110"/>
      <c r="G16" s="110"/>
      <c r="H16" s="107"/>
      <c r="I16" s="107"/>
      <c r="J16" s="107"/>
      <c r="K16" s="107"/>
      <c r="L16" s="107"/>
      <c r="M16" s="107"/>
      <c r="N16" s="107"/>
      <c r="O16" s="107"/>
      <c r="P16" s="107"/>
      <c r="Q16" s="107"/>
      <c r="R16" s="107"/>
      <c r="S16" s="115"/>
    </row>
    <row r="17" spans="1:19" ht="26.25" customHeight="1" thickBot="1" x14ac:dyDescent="0.3">
      <c r="A17" s="3" t="s">
        <v>45</v>
      </c>
      <c r="B17" s="112" t="s">
        <v>46</v>
      </c>
      <c r="C17" s="112"/>
      <c r="D17" s="112"/>
      <c r="E17" s="112"/>
      <c r="F17" s="112"/>
      <c r="G17" s="112"/>
      <c r="H17" s="112"/>
      <c r="I17" s="112"/>
      <c r="J17" s="112"/>
      <c r="K17" s="112"/>
      <c r="L17" s="112"/>
      <c r="M17" s="112"/>
      <c r="N17" s="112"/>
      <c r="O17" s="112"/>
      <c r="P17" s="112"/>
      <c r="Q17" s="112"/>
      <c r="R17" s="112"/>
      <c r="S17" s="113"/>
    </row>
    <row r="18" spans="1:19" ht="51.75" thickBot="1" x14ac:dyDescent="0.3">
      <c r="A18" s="23" t="s">
        <v>47</v>
      </c>
      <c r="B18" s="74" t="s">
        <v>48</v>
      </c>
      <c r="C18" s="23">
        <v>8</v>
      </c>
      <c r="D18" s="80" t="s">
        <v>107</v>
      </c>
      <c r="E18" s="77">
        <v>25</v>
      </c>
      <c r="F18" s="44">
        <f>E18*C18</f>
        <v>200</v>
      </c>
      <c r="G18" s="44">
        <f>F18*1.21</f>
        <v>242</v>
      </c>
      <c r="H18" s="21" t="s">
        <v>20</v>
      </c>
      <c r="I18" s="22"/>
      <c r="J18" s="17"/>
      <c r="K18" s="21" t="s">
        <v>20</v>
      </c>
      <c r="L18" s="22"/>
      <c r="M18" s="17"/>
      <c r="N18" s="21" t="s">
        <v>20</v>
      </c>
      <c r="O18" s="22"/>
      <c r="P18" s="17"/>
      <c r="Q18" s="21" t="s">
        <v>20</v>
      </c>
      <c r="R18" s="22"/>
      <c r="S18" s="17"/>
    </row>
    <row r="19" spans="1:19" ht="39" thickBot="1" x14ac:dyDescent="0.3">
      <c r="A19" s="4" t="s">
        <v>49</v>
      </c>
      <c r="B19" s="75" t="s">
        <v>50</v>
      </c>
      <c r="C19" s="23">
        <v>8</v>
      </c>
      <c r="D19" s="79" t="s">
        <v>107</v>
      </c>
      <c r="E19" s="77">
        <v>25</v>
      </c>
      <c r="F19" s="44">
        <f t="shared" ref="F19:F23" si="2">E19*C19</f>
        <v>200</v>
      </c>
      <c r="G19" s="44">
        <f t="shared" ref="G19:G23" si="3">F19*1.21</f>
        <v>242</v>
      </c>
      <c r="H19" s="18" t="s">
        <v>20</v>
      </c>
      <c r="I19" s="20"/>
      <c r="J19" s="16"/>
      <c r="K19" s="18" t="s">
        <v>20</v>
      </c>
      <c r="L19" s="20"/>
      <c r="M19" s="16"/>
      <c r="N19" s="18" t="s">
        <v>20</v>
      </c>
      <c r="O19" s="20"/>
      <c r="P19" s="16"/>
      <c r="Q19" s="18" t="s">
        <v>20</v>
      </c>
      <c r="R19" s="20"/>
      <c r="S19" s="16"/>
    </row>
    <row r="20" spans="1:19" ht="39" thickBot="1" x14ac:dyDescent="0.3">
      <c r="A20" s="4" t="s">
        <v>51</v>
      </c>
      <c r="B20" s="75" t="s">
        <v>52</v>
      </c>
      <c r="C20" s="23">
        <v>8</v>
      </c>
      <c r="D20" s="79" t="s">
        <v>107</v>
      </c>
      <c r="E20" s="77">
        <v>25</v>
      </c>
      <c r="F20" s="44">
        <f t="shared" si="2"/>
        <v>200</v>
      </c>
      <c r="G20" s="44">
        <f t="shared" si="3"/>
        <v>242</v>
      </c>
      <c r="H20" s="18" t="s">
        <v>20</v>
      </c>
      <c r="I20" s="20"/>
      <c r="J20" s="16"/>
      <c r="K20" s="18" t="s">
        <v>20</v>
      </c>
      <c r="L20" s="20"/>
      <c r="M20" s="16"/>
      <c r="N20" s="18" t="s">
        <v>20</v>
      </c>
      <c r="O20" s="20"/>
      <c r="P20" s="16"/>
      <c r="Q20" s="18" t="s">
        <v>20</v>
      </c>
      <c r="R20" s="20"/>
      <c r="S20" s="16"/>
    </row>
    <row r="21" spans="1:19" ht="64.5" thickBot="1" x14ac:dyDescent="0.3">
      <c r="A21" s="4" t="s">
        <v>53</v>
      </c>
      <c r="B21" s="75" t="s">
        <v>54</v>
      </c>
      <c r="C21" s="23">
        <v>2</v>
      </c>
      <c r="D21" s="79" t="s">
        <v>107</v>
      </c>
      <c r="E21" s="77">
        <v>50</v>
      </c>
      <c r="F21" s="44">
        <f t="shared" si="2"/>
        <v>100</v>
      </c>
      <c r="G21" s="44">
        <f t="shared" si="3"/>
        <v>121</v>
      </c>
      <c r="H21" s="18" t="s">
        <v>20</v>
      </c>
      <c r="I21" s="20"/>
      <c r="J21" s="16"/>
      <c r="K21" s="20"/>
      <c r="L21" s="20"/>
      <c r="M21" s="16"/>
      <c r="N21" s="20"/>
      <c r="O21" s="20"/>
      <c r="P21" s="16"/>
      <c r="Q21" s="20"/>
      <c r="R21" s="20"/>
      <c r="S21" s="16"/>
    </row>
    <row r="22" spans="1:19" ht="51.75" thickBot="1" x14ac:dyDescent="0.3">
      <c r="A22" s="4" t="s">
        <v>55</v>
      </c>
      <c r="B22" s="75" t="s">
        <v>56</v>
      </c>
      <c r="C22" s="23">
        <v>2</v>
      </c>
      <c r="D22" s="79" t="s">
        <v>107</v>
      </c>
      <c r="E22" s="77">
        <v>50</v>
      </c>
      <c r="F22" s="44">
        <f t="shared" si="2"/>
        <v>100</v>
      </c>
      <c r="G22" s="44">
        <f t="shared" si="3"/>
        <v>121</v>
      </c>
      <c r="H22" s="20"/>
      <c r="I22" s="18" t="s">
        <v>20</v>
      </c>
      <c r="J22" s="16"/>
      <c r="K22" s="20"/>
      <c r="L22" s="20"/>
      <c r="M22" s="16"/>
      <c r="N22" s="20"/>
      <c r="O22" s="20"/>
      <c r="P22" s="16"/>
      <c r="Q22" s="20"/>
      <c r="R22" s="20"/>
      <c r="S22" s="16"/>
    </row>
    <row r="23" spans="1:19" ht="77.25" thickBot="1" x14ac:dyDescent="0.3">
      <c r="A23" s="4" t="s">
        <v>57</v>
      </c>
      <c r="B23" s="76" t="s">
        <v>58</v>
      </c>
      <c r="C23" s="81">
        <v>8</v>
      </c>
      <c r="D23" s="73" t="s">
        <v>107</v>
      </c>
      <c r="E23" s="78">
        <v>25</v>
      </c>
      <c r="F23" s="45">
        <f t="shared" si="2"/>
        <v>200</v>
      </c>
      <c r="G23" s="45">
        <f t="shared" si="3"/>
        <v>242</v>
      </c>
      <c r="H23" s="42" t="s">
        <v>20</v>
      </c>
      <c r="I23" s="43"/>
      <c r="J23" s="59"/>
      <c r="K23" s="42" t="s">
        <v>20</v>
      </c>
      <c r="L23" s="43"/>
      <c r="M23" s="59"/>
      <c r="N23" s="42" t="s">
        <v>20</v>
      </c>
      <c r="O23" s="43"/>
      <c r="P23" s="59"/>
      <c r="Q23" s="42" t="s">
        <v>20</v>
      </c>
      <c r="R23" s="43"/>
      <c r="S23" s="59"/>
    </row>
    <row r="24" spans="1:19" ht="16.5" thickBot="1" x14ac:dyDescent="0.3">
      <c r="A24" s="2"/>
      <c r="B24" s="90" t="s">
        <v>59</v>
      </c>
      <c r="C24" s="91"/>
      <c r="D24" s="91"/>
      <c r="E24" s="92"/>
      <c r="F24" s="48">
        <f>SUM(F18:F23,F3:F16)</f>
        <v>10390</v>
      </c>
      <c r="G24" s="49">
        <f>SUM(G18:G23,G3:G16)</f>
        <v>12571.900000000001</v>
      </c>
      <c r="H24" s="84"/>
      <c r="I24" s="85"/>
      <c r="J24" s="85"/>
      <c r="K24" s="85"/>
      <c r="L24" s="85"/>
      <c r="M24" s="85"/>
      <c r="N24" s="85"/>
      <c r="O24" s="85"/>
      <c r="P24" s="85"/>
      <c r="Q24" s="85"/>
      <c r="R24" s="85"/>
      <c r="S24" s="86"/>
    </row>
    <row r="25" spans="1:19" ht="188.25" customHeight="1" thickBot="1" x14ac:dyDescent="0.3">
      <c r="A25" s="5" t="s">
        <v>60</v>
      </c>
      <c r="B25" s="6" t="s">
        <v>61</v>
      </c>
      <c r="C25" s="28" t="s">
        <v>109</v>
      </c>
      <c r="D25" s="14" t="s">
        <v>110</v>
      </c>
      <c r="E25" s="28" t="s">
        <v>108</v>
      </c>
      <c r="F25" s="46" t="s">
        <v>2</v>
      </c>
      <c r="G25" s="46" t="s">
        <v>3</v>
      </c>
      <c r="H25" s="29" t="s">
        <v>15</v>
      </c>
      <c r="I25" s="29" t="s">
        <v>4</v>
      </c>
      <c r="J25" s="29" t="s">
        <v>5</v>
      </c>
      <c r="K25" s="29" t="s">
        <v>6</v>
      </c>
      <c r="L25" s="29" t="s">
        <v>7</v>
      </c>
      <c r="M25" s="29" t="s">
        <v>8</v>
      </c>
      <c r="N25" s="29" t="s">
        <v>106</v>
      </c>
      <c r="O25" s="29" t="s">
        <v>10</v>
      </c>
      <c r="P25" s="29" t="s">
        <v>11</v>
      </c>
      <c r="Q25" s="29" t="s">
        <v>12</v>
      </c>
      <c r="R25" s="30" t="s">
        <v>13</v>
      </c>
      <c r="S25" s="31" t="s">
        <v>14</v>
      </c>
    </row>
    <row r="26" spans="1:19" ht="27" thickTop="1" thickBot="1" x14ac:dyDescent="0.3">
      <c r="A26" s="7" t="s">
        <v>62</v>
      </c>
      <c r="B26" s="27" t="s">
        <v>17</v>
      </c>
      <c r="C26" s="131"/>
      <c r="D26" s="132"/>
      <c r="E26" s="132"/>
      <c r="F26" s="132"/>
      <c r="G26" s="132"/>
      <c r="H26" s="132"/>
      <c r="I26" s="132"/>
      <c r="J26" s="132"/>
      <c r="K26" s="132"/>
      <c r="L26" s="132"/>
      <c r="M26" s="132"/>
      <c r="N26" s="132"/>
      <c r="O26" s="132"/>
      <c r="P26" s="132"/>
      <c r="Q26" s="132"/>
      <c r="R26" s="132"/>
      <c r="S26" s="133"/>
    </row>
    <row r="27" spans="1:19" ht="27" thickTop="1" thickBot="1" x14ac:dyDescent="0.3">
      <c r="A27" s="8" t="s">
        <v>63</v>
      </c>
      <c r="B27" s="37" t="s">
        <v>64</v>
      </c>
      <c r="C27" s="69">
        <v>18</v>
      </c>
      <c r="D27" s="73" t="s">
        <v>107</v>
      </c>
      <c r="E27" s="64">
        <v>22</v>
      </c>
      <c r="F27" s="51">
        <f>E27*C27</f>
        <v>396</v>
      </c>
      <c r="G27" s="51">
        <f>F27*1.21</f>
        <v>479.15999999999997</v>
      </c>
      <c r="H27" s="18" t="s">
        <v>20</v>
      </c>
      <c r="I27" s="18" t="s">
        <v>20</v>
      </c>
      <c r="J27" s="18" t="s">
        <v>20</v>
      </c>
      <c r="K27" s="18" t="s">
        <v>20</v>
      </c>
      <c r="L27" s="18"/>
      <c r="M27" s="18" t="s">
        <v>20</v>
      </c>
      <c r="N27" s="18"/>
      <c r="O27" s="18" t="s">
        <v>20</v>
      </c>
      <c r="P27" s="19"/>
      <c r="Q27" s="18" t="s">
        <v>20</v>
      </c>
      <c r="R27" s="18" t="s">
        <v>20</v>
      </c>
      <c r="S27" s="18" t="s">
        <v>20</v>
      </c>
    </row>
    <row r="28" spans="1:19" ht="39.75" thickTop="1" thickBot="1" x14ac:dyDescent="0.3">
      <c r="A28" s="8" t="s">
        <v>65</v>
      </c>
      <c r="B28" s="37" t="s">
        <v>66</v>
      </c>
      <c r="C28" s="72">
        <v>18</v>
      </c>
      <c r="D28" s="73" t="s">
        <v>107</v>
      </c>
      <c r="E28" s="64">
        <v>22</v>
      </c>
      <c r="F28" s="51">
        <f t="shared" ref="F28:F32" si="4">E28*C28</f>
        <v>396</v>
      </c>
      <c r="G28" s="51">
        <f t="shared" ref="G28:G32" si="5">F28*1.21</f>
        <v>479.15999999999997</v>
      </c>
      <c r="H28" s="18" t="s">
        <v>20</v>
      </c>
      <c r="I28" s="18" t="s">
        <v>20</v>
      </c>
      <c r="J28" s="18" t="s">
        <v>20</v>
      </c>
      <c r="K28" s="18" t="s">
        <v>20</v>
      </c>
      <c r="L28" s="18"/>
      <c r="M28" s="18" t="s">
        <v>20</v>
      </c>
      <c r="N28" s="18"/>
      <c r="O28" s="18" t="s">
        <v>20</v>
      </c>
      <c r="P28" s="19"/>
      <c r="Q28" s="18" t="s">
        <v>20</v>
      </c>
      <c r="R28" s="18" t="s">
        <v>20</v>
      </c>
      <c r="S28" s="18" t="s">
        <v>20</v>
      </c>
    </row>
    <row r="29" spans="1:19" ht="52.5" thickTop="1" thickBot="1" x14ac:dyDescent="0.3">
      <c r="A29" s="8" t="s">
        <v>67</v>
      </c>
      <c r="B29" s="37" t="s">
        <v>68</v>
      </c>
      <c r="C29" s="72">
        <v>18</v>
      </c>
      <c r="D29" s="73" t="s">
        <v>107</v>
      </c>
      <c r="E29" s="64">
        <v>22</v>
      </c>
      <c r="F29" s="51">
        <f t="shared" si="4"/>
        <v>396</v>
      </c>
      <c r="G29" s="51">
        <f t="shared" si="5"/>
        <v>479.15999999999997</v>
      </c>
      <c r="H29" s="18" t="s">
        <v>20</v>
      </c>
      <c r="I29" s="18" t="s">
        <v>20</v>
      </c>
      <c r="J29" s="18" t="s">
        <v>20</v>
      </c>
      <c r="K29" s="18" t="s">
        <v>20</v>
      </c>
      <c r="L29" s="18"/>
      <c r="M29" s="18" t="s">
        <v>20</v>
      </c>
      <c r="N29" s="18"/>
      <c r="O29" s="18" t="s">
        <v>20</v>
      </c>
      <c r="P29" s="19"/>
      <c r="Q29" s="18" t="s">
        <v>20</v>
      </c>
      <c r="R29" s="18" t="s">
        <v>20</v>
      </c>
      <c r="S29" s="18" t="s">
        <v>20</v>
      </c>
    </row>
    <row r="30" spans="1:19" ht="27" thickTop="1" thickBot="1" x14ac:dyDescent="0.3">
      <c r="A30" s="8" t="s">
        <v>69</v>
      </c>
      <c r="B30" s="37" t="s">
        <v>70</v>
      </c>
      <c r="C30" s="72">
        <v>2</v>
      </c>
      <c r="D30" s="73" t="s">
        <v>107</v>
      </c>
      <c r="E30" s="64">
        <v>90</v>
      </c>
      <c r="F30" s="51">
        <f t="shared" si="4"/>
        <v>180</v>
      </c>
      <c r="G30" s="51">
        <f t="shared" si="5"/>
        <v>217.79999999999998</v>
      </c>
      <c r="H30" s="19"/>
      <c r="I30" s="19"/>
      <c r="J30" s="19"/>
      <c r="K30" s="19"/>
      <c r="L30" s="19"/>
      <c r="M30" s="18" t="s">
        <v>20</v>
      </c>
      <c r="N30" s="19"/>
      <c r="O30" s="19"/>
      <c r="P30" s="19"/>
      <c r="Q30" s="19"/>
      <c r="R30" s="18"/>
      <c r="S30" s="19"/>
    </row>
    <row r="31" spans="1:19" ht="27" thickTop="1" thickBot="1" x14ac:dyDescent="0.3">
      <c r="A31" s="8" t="s">
        <v>71</v>
      </c>
      <c r="B31" s="55" t="s">
        <v>72</v>
      </c>
      <c r="C31" s="70">
        <v>2</v>
      </c>
      <c r="D31" s="73" t="s">
        <v>107</v>
      </c>
      <c r="E31" s="64">
        <v>85</v>
      </c>
      <c r="F31" s="51">
        <f t="shared" si="4"/>
        <v>170</v>
      </c>
      <c r="G31" s="51">
        <f t="shared" si="5"/>
        <v>205.7</v>
      </c>
      <c r="H31" s="19"/>
      <c r="I31" s="19"/>
      <c r="J31" s="19"/>
      <c r="K31" s="19"/>
      <c r="L31" s="19"/>
      <c r="M31" s="18" t="s">
        <v>20</v>
      </c>
      <c r="N31" s="19"/>
      <c r="O31" s="19"/>
      <c r="P31" s="19"/>
      <c r="Q31" s="19"/>
      <c r="R31" s="18"/>
      <c r="S31" s="19"/>
    </row>
    <row r="32" spans="1:19" ht="39.75" thickTop="1" thickBot="1" x14ac:dyDescent="0.3">
      <c r="A32" s="35" t="s">
        <v>73</v>
      </c>
      <c r="B32" s="71" t="s">
        <v>74</v>
      </c>
      <c r="C32" s="36">
        <v>2</v>
      </c>
      <c r="D32" s="73" t="s">
        <v>107</v>
      </c>
      <c r="E32" s="64">
        <v>45</v>
      </c>
      <c r="F32" s="51">
        <f t="shared" si="4"/>
        <v>90</v>
      </c>
      <c r="G32" s="51">
        <f t="shared" si="5"/>
        <v>108.89999999999999</v>
      </c>
      <c r="H32" s="19"/>
      <c r="I32" s="19"/>
      <c r="J32" s="19"/>
      <c r="K32" s="19"/>
      <c r="L32" s="18" t="s">
        <v>20</v>
      </c>
      <c r="M32" s="19"/>
      <c r="N32" s="19"/>
      <c r="O32" s="18"/>
      <c r="P32" s="18"/>
      <c r="Q32" s="19"/>
      <c r="R32" s="19"/>
      <c r="S32" s="19"/>
    </row>
    <row r="33" spans="1:19" ht="27" customHeight="1" thickBot="1" x14ac:dyDescent="0.3">
      <c r="A33" s="99" t="s">
        <v>75</v>
      </c>
      <c r="B33" s="24" t="s">
        <v>42</v>
      </c>
      <c r="C33" s="101" t="s">
        <v>107</v>
      </c>
      <c r="D33" s="103">
        <v>45</v>
      </c>
      <c r="E33" s="97">
        <v>45</v>
      </c>
      <c r="F33" s="98">
        <f>E33*D33</f>
        <v>2025</v>
      </c>
      <c r="G33" s="98">
        <f>F33*1.21</f>
        <v>2450.25</v>
      </c>
      <c r="H33" s="93"/>
      <c r="I33" s="93"/>
      <c r="J33" s="93"/>
      <c r="K33" s="93"/>
      <c r="L33" s="93"/>
      <c r="M33" s="93"/>
      <c r="N33" s="93"/>
      <c r="O33" s="93"/>
      <c r="P33" s="93"/>
      <c r="Q33" s="93"/>
      <c r="R33" s="93"/>
      <c r="S33" s="93"/>
    </row>
    <row r="34" spans="1:19" ht="90.75" thickTop="1" thickBot="1" x14ac:dyDescent="0.3">
      <c r="A34" s="100"/>
      <c r="B34" s="24" t="s">
        <v>43</v>
      </c>
      <c r="C34" s="102"/>
      <c r="D34" s="104"/>
      <c r="E34" s="97"/>
      <c r="F34" s="98"/>
      <c r="G34" s="98"/>
      <c r="H34" s="93"/>
      <c r="I34" s="93"/>
      <c r="J34" s="93"/>
      <c r="K34" s="93"/>
      <c r="L34" s="93"/>
      <c r="M34" s="93"/>
      <c r="N34" s="93"/>
      <c r="O34" s="93"/>
      <c r="P34" s="93"/>
      <c r="Q34" s="93"/>
      <c r="R34" s="93"/>
      <c r="S34" s="93"/>
    </row>
    <row r="35" spans="1:19" ht="26.25" thickBot="1" x14ac:dyDescent="0.3">
      <c r="A35" s="25" t="s">
        <v>76</v>
      </c>
      <c r="B35" s="33" t="s">
        <v>46</v>
      </c>
      <c r="C35" s="134"/>
      <c r="D35" s="129"/>
      <c r="E35" s="129"/>
      <c r="F35" s="129"/>
      <c r="G35" s="129"/>
      <c r="H35" s="129"/>
      <c r="I35" s="129"/>
      <c r="J35" s="129"/>
      <c r="K35" s="129"/>
      <c r="L35" s="129"/>
      <c r="M35" s="129"/>
      <c r="N35" s="129"/>
      <c r="O35" s="129"/>
      <c r="P35" s="129"/>
      <c r="Q35" s="129"/>
      <c r="R35" s="129"/>
      <c r="S35" s="135"/>
    </row>
    <row r="36" spans="1:19" ht="52.5" thickTop="1" thickBot="1" x14ac:dyDescent="0.3">
      <c r="A36" s="8" t="s">
        <v>77</v>
      </c>
      <c r="B36" s="37" t="s">
        <v>78</v>
      </c>
      <c r="C36" s="36">
        <v>8</v>
      </c>
      <c r="D36" s="73" t="s">
        <v>107</v>
      </c>
      <c r="E36" s="64">
        <v>20</v>
      </c>
      <c r="F36" s="51">
        <f>E36*C36</f>
        <v>160</v>
      </c>
      <c r="G36" s="51">
        <f>F36*1.21</f>
        <v>193.6</v>
      </c>
      <c r="H36" s="18" t="s">
        <v>20</v>
      </c>
      <c r="I36" s="18"/>
      <c r="J36" s="16"/>
      <c r="K36" s="18" t="s">
        <v>20</v>
      </c>
      <c r="L36" s="16"/>
      <c r="M36" s="18" t="s">
        <v>20</v>
      </c>
      <c r="N36" s="19"/>
      <c r="O36" s="19"/>
      <c r="P36" s="16"/>
      <c r="Q36" s="18" t="s">
        <v>20</v>
      </c>
      <c r="R36" s="19"/>
      <c r="S36" s="16"/>
    </row>
    <row r="37" spans="1:19" ht="39.75" thickTop="1" thickBot="1" x14ac:dyDescent="0.3">
      <c r="A37" s="8" t="s">
        <v>79</v>
      </c>
      <c r="B37" s="37" t="s">
        <v>50</v>
      </c>
      <c r="C37" s="36">
        <v>8</v>
      </c>
      <c r="D37" s="73" t="s">
        <v>107</v>
      </c>
      <c r="E37" s="64">
        <v>20</v>
      </c>
      <c r="F37" s="51">
        <f t="shared" ref="F37:F42" si="6">E37*C37</f>
        <v>160</v>
      </c>
      <c r="G37" s="51">
        <f t="shared" ref="G37:G42" si="7">F37*1.21</f>
        <v>193.6</v>
      </c>
      <c r="H37" s="18" t="s">
        <v>20</v>
      </c>
      <c r="I37" s="18"/>
      <c r="J37" s="16"/>
      <c r="K37" s="18" t="s">
        <v>20</v>
      </c>
      <c r="L37" s="16"/>
      <c r="M37" s="18" t="s">
        <v>20</v>
      </c>
      <c r="N37" s="19"/>
      <c r="O37" s="19"/>
      <c r="P37" s="16"/>
      <c r="Q37" s="18" t="s">
        <v>20</v>
      </c>
      <c r="R37" s="19"/>
      <c r="S37" s="16"/>
    </row>
    <row r="38" spans="1:19" ht="39.75" thickTop="1" thickBot="1" x14ac:dyDescent="0.3">
      <c r="A38" s="8" t="s">
        <v>80</v>
      </c>
      <c r="B38" s="37" t="s">
        <v>52</v>
      </c>
      <c r="C38" s="36">
        <v>8</v>
      </c>
      <c r="D38" s="73" t="s">
        <v>107</v>
      </c>
      <c r="E38" s="64">
        <v>20</v>
      </c>
      <c r="F38" s="51">
        <f t="shared" si="6"/>
        <v>160</v>
      </c>
      <c r="G38" s="51">
        <f t="shared" si="7"/>
        <v>193.6</v>
      </c>
      <c r="H38" s="18" t="s">
        <v>20</v>
      </c>
      <c r="I38" s="18"/>
      <c r="J38" s="16"/>
      <c r="K38" s="18" t="s">
        <v>20</v>
      </c>
      <c r="L38" s="16"/>
      <c r="M38" s="18" t="s">
        <v>20</v>
      </c>
      <c r="N38" s="19"/>
      <c r="O38" s="19"/>
      <c r="P38" s="16"/>
      <c r="Q38" s="18" t="s">
        <v>20</v>
      </c>
      <c r="R38" s="19"/>
      <c r="S38" s="16"/>
    </row>
    <row r="39" spans="1:19" ht="65.25" thickTop="1" thickBot="1" x14ac:dyDescent="0.3">
      <c r="A39" s="8" t="s">
        <v>81</v>
      </c>
      <c r="B39" s="37" t="s">
        <v>54</v>
      </c>
      <c r="C39" s="36">
        <v>2</v>
      </c>
      <c r="D39" s="73" t="s">
        <v>107</v>
      </c>
      <c r="E39" s="64">
        <v>45</v>
      </c>
      <c r="F39" s="51">
        <f t="shared" si="6"/>
        <v>90</v>
      </c>
      <c r="G39" s="51">
        <f t="shared" si="7"/>
        <v>108.89999999999999</v>
      </c>
      <c r="H39" s="18" t="s">
        <v>20</v>
      </c>
      <c r="I39" s="19"/>
      <c r="J39" s="16"/>
      <c r="K39" s="19"/>
      <c r="L39" s="16"/>
      <c r="M39" s="19"/>
      <c r="N39" s="19"/>
      <c r="O39" s="19"/>
      <c r="P39" s="16"/>
      <c r="Q39" s="19"/>
      <c r="R39" s="19"/>
      <c r="S39" s="16"/>
    </row>
    <row r="40" spans="1:19" ht="52.5" thickTop="1" thickBot="1" x14ac:dyDescent="0.3">
      <c r="A40" s="8" t="s">
        <v>82</v>
      </c>
      <c r="B40" s="37" t="s">
        <v>56</v>
      </c>
      <c r="C40" s="36">
        <v>2</v>
      </c>
      <c r="D40" s="73" t="s">
        <v>107</v>
      </c>
      <c r="E40" s="64">
        <v>45</v>
      </c>
      <c r="F40" s="51">
        <f t="shared" si="6"/>
        <v>90</v>
      </c>
      <c r="G40" s="51">
        <f t="shared" si="7"/>
        <v>108.89999999999999</v>
      </c>
      <c r="H40" s="18" t="s">
        <v>20</v>
      </c>
      <c r="I40" s="19"/>
      <c r="J40" s="16"/>
      <c r="K40" s="19"/>
      <c r="L40" s="16"/>
      <c r="M40" s="19"/>
      <c r="N40" s="19"/>
      <c r="O40" s="19"/>
      <c r="P40" s="16"/>
      <c r="Q40" s="19"/>
      <c r="R40" s="19"/>
      <c r="S40" s="16"/>
    </row>
    <row r="41" spans="1:19" ht="78" thickTop="1" thickBot="1" x14ac:dyDescent="0.3">
      <c r="A41" s="8" t="s">
        <v>83</v>
      </c>
      <c r="B41" s="37" t="s">
        <v>58</v>
      </c>
      <c r="C41" s="36">
        <v>8</v>
      </c>
      <c r="D41" s="73" t="s">
        <v>107</v>
      </c>
      <c r="E41" s="64">
        <v>25</v>
      </c>
      <c r="F41" s="51">
        <f t="shared" si="6"/>
        <v>200</v>
      </c>
      <c r="G41" s="51">
        <f t="shared" si="7"/>
        <v>242</v>
      </c>
      <c r="H41" s="18" t="s">
        <v>20</v>
      </c>
      <c r="I41" s="18"/>
      <c r="J41" s="16"/>
      <c r="K41" s="18" t="s">
        <v>20</v>
      </c>
      <c r="L41" s="16"/>
      <c r="M41" s="18" t="s">
        <v>20</v>
      </c>
      <c r="N41" s="19"/>
      <c r="O41" s="19"/>
      <c r="P41" s="16"/>
      <c r="Q41" s="18" t="s">
        <v>20</v>
      </c>
      <c r="R41" s="19"/>
      <c r="S41" s="16"/>
    </row>
    <row r="42" spans="1:19" ht="52.5" thickTop="1" thickBot="1" x14ac:dyDescent="0.3">
      <c r="A42" s="54" t="s">
        <v>84</v>
      </c>
      <c r="B42" s="55" t="s">
        <v>85</v>
      </c>
      <c r="C42" s="36">
        <v>4</v>
      </c>
      <c r="D42" s="73" t="s">
        <v>107</v>
      </c>
      <c r="E42" s="68">
        <v>100</v>
      </c>
      <c r="F42" s="52">
        <f t="shared" si="6"/>
        <v>400</v>
      </c>
      <c r="G42" s="51">
        <f t="shared" si="7"/>
        <v>484</v>
      </c>
      <c r="H42" s="40"/>
      <c r="I42" s="59"/>
      <c r="J42" s="42" t="s">
        <v>20</v>
      </c>
      <c r="K42" s="42"/>
      <c r="L42" s="40"/>
      <c r="M42" s="40"/>
      <c r="N42" s="40"/>
      <c r="O42" s="59"/>
      <c r="P42" s="42" t="s">
        <v>20</v>
      </c>
      <c r="Q42" s="40"/>
      <c r="R42" s="40"/>
      <c r="S42" s="59"/>
    </row>
    <row r="43" spans="1:19" ht="16.5" customHeight="1" thickBot="1" x14ac:dyDescent="0.3">
      <c r="A43" s="87" t="s">
        <v>86</v>
      </c>
      <c r="B43" s="88"/>
      <c r="C43" s="88"/>
      <c r="D43" s="88"/>
      <c r="E43" s="89"/>
      <c r="F43" s="47">
        <f>SUM(F36:F42,F27:F34)</f>
        <v>4913</v>
      </c>
      <c r="G43" s="58">
        <f>SUM(G36:G42,G27:G34)</f>
        <v>5944.73</v>
      </c>
      <c r="H43" s="84"/>
      <c r="I43" s="85"/>
      <c r="J43" s="85"/>
      <c r="K43" s="85"/>
      <c r="L43" s="85"/>
      <c r="M43" s="85"/>
      <c r="N43" s="85"/>
      <c r="O43" s="85"/>
      <c r="P43" s="85"/>
      <c r="Q43" s="85"/>
      <c r="R43" s="85"/>
      <c r="S43" s="86"/>
    </row>
    <row r="44" spans="1:19" ht="217.5" customHeight="1" thickTop="1" thickBot="1" x14ac:dyDescent="0.3">
      <c r="A44" s="56" t="s">
        <v>0</v>
      </c>
      <c r="B44" s="32" t="s">
        <v>87</v>
      </c>
      <c r="C44" s="46" t="s">
        <v>109</v>
      </c>
      <c r="D44" s="57" t="s">
        <v>110</v>
      </c>
      <c r="E44" s="57" t="s">
        <v>108</v>
      </c>
      <c r="F44" s="53" t="s">
        <v>2</v>
      </c>
      <c r="G44" s="50" t="s">
        <v>3</v>
      </c>
      <c r="H44" s="60" t="s">
        <v>15</v>
      </c>
      <c r="I44" s="61" t="s">
        <v>4</v>
      </c>
      <c r="J44" s="62" t="s">
        <v>5</v>
      </c>
      <c r="K44" s="62" t="s">
        <v>6</v>
      </c>
      <c r="L44" s="62" t="s">
        <v>7</v>
      </c>
      <c r="M44" s="62" t="s">
        <v>8</v>
      </c>
      <c r="N44" s="62" t="s">
        <v>106</v>
      </c>
      <c r="O44" s="62" t="s">
        <v>10</v>
      </c>
      <c r="P44" s="62" t="s">
        <v>11</v>
      </c>
      <c r="Q44" s="62" t="s">
        <v>12</v>
      </c>
      <c r="R44" s="63" t="s">
        <v>13</v>
      </c>
      <c r="S44" s="60" t="s">
        <v>14</v>
      </c>
    </row>
    <row r="45" spans="1:19" ht="27" thickTop="1" thickBot="1" x14ac:dyDescent="0.3">
      <c r="A45" s="7" t="s">
        <v>88</v>
      </c>
      <c r="B45" s="9" t="s">
        <v>17</v>
      </c>
      <c r="C45" s="137"/>
      <c r="D45" s="138"/>
      <c r="E45" s="138"/>
      <c r="F45" s="138"/>
      <c r="G45" s="138"/>
      <c r="H45" s="138"/>
      <c r="I45" s="138"/>
      <c r="J45" s="138"/>
      <c r="K45" s="138"/>
      <c r="L45" s="138"/>
      <c r="M45" s="138"/>
      <c r="N45" s="138"/>
      <c r="O45" s="138"/>
      <c r="P45" s="138"/>
      <c r="Q45" s="138"/>
      <c r="R45" s="138"/>
      <c r="S45" s="139"/>
    </row>
    <row r="46" spans="1:19" ht="27" thickTop="1" thickBot="1" x14ac:dyDescent="0.3">
      <c r="A46" s="8" t="s">
        <v>89</v>
      </c>
      <c r="B46" s="10" t="s">
        <v>64</v>
      </c>
      <c r="C46" s="34">
        <v>18</v>
      </c>
      <c r="D46" s="38" t="s">
        <v>107</v>
      </c>
      <c r="E46" s="64">
        <v>22</v>
      </c>
      <c r="F46" s="51">
        <f>E46*C46</f>
        <v>396</v>
      </c>
      <c r="G46" s="51">
        <f>F46*1.21</f>
        <v>479.15999999999997</v>
      </c>
      <c r="H46" s="18" t="s">
        <v>20</v>
      </c>
      <c r="I46" s="18" t="s">
        <v>20</v>
      </c>
      <c r="J46" s="18" t="s">
        <v>20</v>
      </c>
      <c r="K46" s="18" t="s">
        <v>20</v>
      </c>
      <c r="L46" s="18"/>
      <c r="M46" s="18" t="s">
        <v>20</v>
      </c>
      <c r="N46" s="19"/>
      <c r="O46" s="18" t="s">
        <v>20</v>
      </c>
      <c r="P46" s="18"/>
      <c r="Q46" s="18" t="s">
        <v>20</v>
      </c>
      <c r="R46" s="18" t="s">
        <v>20</v>
      </c>
      <c r="S46" s="18" t="s">
        <v>20</v>
      </c>
    </row>
    <row r="47" spans="1:19" ht="39.75" thickTop="1" thickBot="1" x14ac:dyDescent="0.3">
      <c r="A47" s="8" t="s">
        <v>90</v>
      </c>
      <c r="B47" s="10" t="s">
        <v>66</v>
      </c>
      <c r="C47" s="34">
        <v>18</v>
      </c>
      <c r="D47" s="26" t="s">
        <v>107</v>
      </c>
      <c r="E47" s="64">
        <v>22</v>
      </c>
      <c r="F47" s="51">
        <f t="shared" ref="F47:F51" si="8">E47*C47</f>
        <v>396</v>
      </c>
      <c r="G47" s="51">
        <f t="shared" ref="G47:G51" si="9">F47*1.21</f>
        <v>479.15999999999997</v>
      </c>
      <c r="H47" s="18" t="s">
        <v>20</v>
      </c>
      <c r="I47" s="18" t="s">
        <v>20</v>
      </c>
      <c r="J47" s="18" t="s">
        <v>20</v>
      </c>
      <c r="K47" s="18" t="s">
        <v>20</v>
      </c>
      <c r="L47" s="18"/>
      <c r="M47" s="18" t="s">
        <v>20</v>
      </c>
      <c r="N47" s="19"/>
      <c r="O47" s="18" t="s">
        <v>20</v>
      </c>
      <c r="P47" s="18"/>
      <c r="Q47" s="18" t="s">
        <v>20</v>
      </c>
      <c r="R47" s="18" t="s">
        <v>20</v>
      </c>
      <c r="S47" s="18" t="s">
        <v>20</v>
      </c>
    </row>
    <row r="48" spans="1:19" ht="52.5" thickTop="1" thickBot="1" x14ac:dyDescent="0.3">
      <c r="A48" s="8" t="s">
        <v>91</v>
      </c>
      <c r="B48" s="10" t="s">
        <v>68</v>
      </c>
      <c r="C48" s="34">
        <v>18</v>
      </c>
      <c r="D48" s="26" t="s">
        <v>107</v>
      </c>
      <c r="E48" s="64">
        <v>22</v>
      </c>
      <c r="F48" s="51">
        <f t="shared" si="8"/>
        <v>396</v>
      </c>
      <c r="G48" s="51">
        <f t="shared" si="9"/>
        <v>479.15999999999997</v>
      </c>
      <c r="H48" s="18" t="s">
        <v>20</v>
      </c>
      <c r="I48" s="18" t="s">
        <v>20</v>
      </c>
      <c r="J48" s="18" t="s">
        <v>20</v>
      </c>
      <c r="K48" s="18" t="s">
        <v>20</v>
      </c>
      <c r="L48" s="18"/>
      <c r="M48" s="18" t="s">
        <v>20</v>
      </c>
      <c r="N48" s="19"/>
      <c r="O48" s="18" t="s">
        <v>20</v>
      </c>
      <c r="P48" s="18"/>
      <c r="Q48" s="18" t="s">
        <v>20</v>
      </c>
      <c r="R48" s="18" t="s">
        <v>20</v>
      </c>
      <c r="S48" s="18" t="s">
        <v>20</v>
      </c>
    </row>
    <row r="49" spans="1:19" ht="27" thickTop="1" thickBot="1" x14ac:dyDescent="0.3">
      <c r="A49" s="8" t="s">
        <v>92</v>
      </c>
      <c r="B49" s="10" t="s">
        <v>70</v>
      </c>
      <c r="C49" s="34">
        <v>2</v>
      </c>
      <c r="D49" s="26" t="s">
        <v>107</v>
      </c>
      <c r="E49" s="64">
        <v>95</v>
      </c>
      <c r="F49" s="51">
        <f t="shared" si="8"/>
        <v>190</v>
      </c>
      <c r="G49" s="51">
        <f t="shared" si="9"/>
        <v>229.9</v>
      </c>
      <c r="H49" s="19"/>
      <c r="I49" s="19"/>
      <c r="J49" s="19"/>
      <c r="K49" s="19"/>
      <c r="L49" s="19"/>
      <c r="M49" s="18" t="s">
        <v>20</v>
      </c>
      <c r="N49" s="19"/>
      <c r="O49" s="19"/>
      <c r="P49" s="18"/>
      <c r="Q49" s="18"/>
      <c r="R49" s="19"/>
      <c r="S49" s="19"/>
    </row>
    <row r="50" spans="1:19" ht="27" thickTop="1" thickBot="1" x14ac:dyDescent="0.3">
      <c r="A50" s="8" t="s">
        <v>93</v>
      </c>
      <c r="B50" s="10" t="s">
        <v>72</v>
      </c>
      <c r="C50" s="34">
        <v>2</v>
      </c>
      <c r="D50" s="26" t="s">
        <v>107</v>
      </c>
      <c r="E50" s="64">
        <v>90</v>
      </c>
      <c r="F50" s="51">
        <f t="shared" si="8"/>
        <v>180</v>
      </c>
      <c r="G50" s="51">
        <f t="shared" si="9"/>
        <v>217.79999999999998</v>
      </c>
      <c r="H50" s="19"/>
      <c r="I50" s="19"/>
      <c r="J50" s="19"/>
      <c r="K50" s="19"/>
      <c r="L50" s="19"/>
      <c r="M50" s="18" t="s">
        <v>20</v>
      </c>
      <c r="N50" s="19"/>
      <c r="O50" s="19"/>
      <c r="P50" s="18"/>
      <c r="Q50" s="18"/>
      <c r="R50" s="19"/>
      <c r="S50" s="19"/>
    </row>
    <row r="51" spans="1:19" ht="39.75" thickTop="1" thickBot="1" x14ac:dyDescent="0.3">
      <c r="A51" s="8" t="s">
        <v>94</v>
      </c>
      <c r="B51" s="10" t="s">
        <v>74</v>
      </c>
      <c r="C51" s="34">
        <v>2</v>
      </c>
      <c r="D51" s="26" t="s">
        <v>107</v>
      </c>
      <c r="E51" s="64">
        <v>110</v>
      </c>
      <c r="F51" s="51">
        <f t="shared" si="8"/>
        <v>220</v>
      </c>
      <c r="G51" s="51">
        <f t="shared" si="9"/>
        <v>266.2</v>
      </c>
      <c r="H51" s="19"/>
      <c r="I51" s="19"/>
      <c r="J51" s="18" t="s">
        <v>20</v>
      </c>
      <c r="K51" s="18"/>
      <c r="L51" s="19"/>
      <c r="M51" s="19"/>
      <c r="N51" s="19"/>
      <c r="O51" s="19"/>
      <c r="P51" s="19"/>
      <c r="Q51" s="19"/>
      <c r="R51" s="19"/>
      <c r="S51" s="19"/>
    </row>
    <row r="52" spans="1:19" ht="27" thickTop="1" thickBot="1" x14ac:dyDescent="0.3">
      <c r="A52" s="105" t="s">
        <v>95</v>
      </c>
      <c r="B52" s="11" t="s">
        <v>42</v>
      </c>
      <c r="C52" s="94" t="s">
        <v>107</v>
      </c>
      <c r="D52" s="95">
        <v>45</v>
      </c>
      <c r="E52" s="97">
        <v>45</v>
      </c>
      <c r="F52" s="98">
        <f>E52*D52</f>
        <v>2025</v>
      </c>
      <c r="G52" s="98">
        <f>F52*1.21</f>
        <v>2450.25</v>
      </c>
      <c r="H52" s="93"/>
      <c r="I52" s="93"/>
      <c r="J52" s="93"/>
      <c r="K52" s="93"/>
      <c r="L52" s="93"/>
      <c r="M52" s="93"/>
      <c r="N52" s="93"/>
      <c r="O52" s="93"/>
      <c r="P52" s="93"/>
      <c r="Q52" s="93"/>
      <c r="R52" s="93"/>
      <c r="S52" s="114"/>
    </row>
    <row r="53" spans="1:19" ht="90.75" thickTop="1" thickBot="1" x14ac:dyDescent="0.3">
      <c r="A53" s="105"/>
      <c r="B53" s="11" t="s">
        <v>43</v>
      </c>
      <c r="C53" s="94"/>
      <c r="D53" s="96"/>
      <c r="E53" s="97"/>
      <c r="F53" s="98"/>
      <c r="G53" s="98"/>
      <c r="H53" s="93"/>
      <c r="I53" s="93"/>
      <c r="J53" s="93"/>
      <c r="K53" s="93"/>
      <c r="L53" s="93"/>
      <c r="M53" s="93"/>
      <c r="N53" s="93"/>
      <c r="O53" s="93"/>
      <c r="P53" s="93"/>
      <c r="Q53" s="93"/>
      <c r="R53" s="93"/>
      <c r="S53" s="136"/>
    </row>
    <row r="54" spans="1:19" ht="27" thickTop="1" thickBot="1" x14ac:dyDescent="0.3">
      <c r="A54" s="7" t="s">
        <v>96</v>
      </c>
      <c r="B54" s="9" t="s">
        <v>46</v>
      </c>
      <c r="C54" s="128"/>
      <c r="D54" s="129"/>
      <c r="E54" s="129"/>
      <c r="F54" s="129"/>
      <c r="G54" s="129"/>
      <c r="H54" s="129"/>
      <c r="I54" s="129"/>
      <c r="J54" s="129"/>
      <c r="K54" s="129"/>
      <c r="L54" s="129"/>
      <c r="M54" s="129"/>
      <c r="N54" s="129"/>
      <c r="O54" s="129"/>
      <c r="P54" s="129"/>
      <c r="Q54" s="129"/>
      <c r="R54" s="129"/>
      <c r="S54" s="130"/>
    </row>
    <row r="55" spans="1:19" ht="52.5" thickTop="1" thickBot="1" x14ac:dyDescent="0.3">
      <c r="A55" s="8" t="s">
        <v>97</v>
      </c>
      <c r="B55" s="10" t="s">
        <v>78</v>
      </c>
      <c r="C55" s="34">
        <v>8</v>
      </c>
      <c r="D55" s="38" t="s">
        <v>107</v>
      </c>
      <c r="E55" s="64">
        <v>22</v>
      </c>
      <c r="F55" s="51">
        <f>E55*C55</f>
        <v>176</v>
      </c>
      <c r="G55" s="51">
        <f>F55*1.21</f>
        <v>212.95999999999998</v>
      </c>
      <c r="H55" s="18" t="s">
        <v>20</v>
      </c>
      <c r="I55" s="19"/>
      <c r="J55" s="16"/>
      <c r="K55" s="18" t="s">
        <v>20</v>
      </c>
      <c r="L55" s="16"/>
      <c r="M55" s="18" t="s">
        <v>20</v>
      </c>
      <c r="N55" s="19"/>
      <c r="O55" s="18"/>
      <c r="P55" s="16"/>
      <c r="Q55" s="18" t="s">
        <v>20</v>
      </c>
      <c r="R55" s="19"/>
      <c r="S55" s="16"/>
    </row>
    <row r="56" spans="1:19" ht="39.75" thickTop="1" thickBot="1" x14ac:dyDescent="0.3">
      <c r="A56" s="8" t="s">
        <v>98</v>
      </c>
      <c r="B56" s="10" t="s">
        <v>50</v>
      </c>
      <c r="C56" s="34">
        <v>8</v>
      </c>
      <c r="D56" s="26" t="s">
        <v>107</v>
      </c>
      <c r="E56" s="64">
        <v>22</v>
      </c>
      <c r="F56" s="51">
        <f t="shared" ref="F56:F61" si="10">E56*C56</f>
        <v>176</v>
      </c>
      <c r="G56" s="51">
        <f t="shared" ref="G56:G61" si="11">F56*1.21</f>
        <v>212.95999999999998</v>
      </c>
      <c r="H56" s="18" t="s">
        <v>20</v>
      </c>
      <c r="I56" s="19"/>
      <c r="J56" s="16"/>
      <c r="K56" s="18" t="s">
        <v>20</v>
      </c>
      <c r="L56" s="16"/>
      <c r="M56" s="18" t="s">
        <v>20</v>
      </c>
      <c r="N56" s="19"/>
      <c r="O56" s="18"/>
      <c r="P56" s="16"/>
      <c r="Q56" s="18" t="s">
        <v>20</v>
      </c>
      <c r="R56" s="19"/>
      <c r="S56" s="16"/>
    </row>
    <row r="57" spans="1:19" ht="39.75" thickTop="1" thickBot="1" x14ac:dyDescent="0.3">
      <c r="A57" s="8" t="s">
        <v>99</v>
      </c>
      <c r="B57" s="10" t="s">
        <v>52</v>
      </c>
      <c r="C57" s="34">
        <v>8</v>
      </c>
      <c r="D57" s="26" t="s">
        <v>107</v>
      </c>
      <c r="E57" s="64">
        <v>22</v>
      </c>
      <c r="F57" s="51">
        <f t="shared" si="10"/>
        <v>176</v>
      </c>
      <c r="G57" s="51">
        <f t="shared" si="11"/>
        <v>212.95999999999998</v>
      </c>
      <c r="H57" s="18" t="s">
        <v>20</v>
      </c>
      <c r="I57" s="19"/>
      <c r="J57" s="16"/>
      <c r="K57" s="18" t="s">
        <v>20</v>
      </c>
      <c r="L57" s="16"/>
      <c r="M57" s="18" t="s">
        <v>20</v>
      </c>
      <c r="N57" s="19"/>
      <c r="O57" s="18"/>
      <c r="P57" s="16"/>
      <c r="Q57" s="18" t="s">
        <v>20</v>
      </c>
      <c r="R57" s="19"/>
      <c r="S57" s="16"/>
    </row>
    <row r="58" spans="1:19" ht="65.25" thickTop="1" thickBot="1" x14ac:dyDescent="0.3">
      <c r="A58" s="8" t="s">
        <v>100</v>
      </c>
      <c r="B58" s="10" t="s">
        <v>54</v>
      </c>
      <c r="C58" s="34">
        <v>2</v>
      </c>
      <c r="D58" s="26" t="s">
        <v>107</v>
      </c>
      <c r="E58" s="64">
        <v>40</v>
      </c>
      <c r="F58" s="51">
        <f t="shared" si="10"/>
        <v>80</v>
      </c>
      <c r="G58" s="51">
        <f t="shared" si="11"/>
        <v>96.8</v>
      </c>
      <c r="H58" s="18" t="s">
        <v>20</v>
      </c>
      <c r="I58" s="19"/>
      <c r="J58" s="16"/>
      <c r="K58" s="19"/>
      <c r="L58" s="16"/>
      <c r="M58" s="19"/>
      <c r="N58" s="19"/>
      <c r="O58" s="19"/>
      <c r="P58" s="16"/>
      <c r="Q58" s="19"/>
      <c r="R58" s="19"/>
      <c r="S58" s="16"/>
    </row>
    <row r="59" spans="1:19" ht="52.5" thickTop="1" thickBot="1" x14ac:dyDescent="0.3">
      <c r="A59" s="8" t="s">
        <v>101</v>
      </c>
      <c r="B59" s="10" t="s">
        <v>56</v>
      </c>
      <c r="C59" s="34">
        <v>2</v>
      </c>
      <c r="D59" s="26" t="s">
        <v>107</v>
      </c>
      <c r="E59" s="64">
        <v>40</v>
      </c>
      <c r="F59" s="51">
        <f t="shared" si="10"/>
        <v>80</v>
      </c>
      <c r="G59" s="51">
        <f t="shared" si="11"/>
        <v>96.8</v>
      </c>
      <c r="H59" s="19"/>
      <c r="I59" s="16"/>
      <c r="J59" s="18" t="s">
        <v>20</v>
      </c>
      <c r="K59" s="18"/>
      <c r="L59" s="16"/>
      <c r="M59" s="18"/>
      <c r="N59" s="19"/>
      <c r="O59" s="19"/>
      <c r="P59" s="16"/>
      <c r="Q59" s="19"/>
      <c r="R59" s="19"/>
      <c r="S59" s="16"/>
    </row>
    <row r="60" spans="1:19" ht="78" thickTop="1" thickBot="1" x14ac:dyDescent="0.3">
      <c r="A60" s="8" t="s">
        <v>102</v>
      </c>
      <c r="B60" s="10" t="s">
        <v>58</v>
      </c>
      <c r="C60" s="34">
        <v>8</v>
      </c>
      <c r="D60" s="26" t="s">
        <v>107</v>
      </c>
      <c r="E60" s="64">
        <v>30</v>
      </c>
      <c r="F60" s="51">
        <f t="shared" si="10"/>
        <v>240</v>
      </c>
      <c r="G60" s="51">
        <f t="shared" si="11"/>
        <v>290.39999999999998</v>
      </c>
      <c r="H60" s="18" t="s">
        <v>20</v>
      </c>
      <c r="I60" s="16"/>
      <c r="J60" s="19"/>
      <c r="K60" s="18" t="s">
        <v>20</v>
      </c>
      <c r="L60" s="16"/>
      <c r="M60" s="18" t="s">
        <v>20</v>
      </c>
      <c r="N60" s="19"/>
      <c r="O60" s="18"/>
      <c r="P60" s="16"/>
      <c r="Q60" s="18" t="s">
        <v>20</v>
      </c>
      <c r="R60" s="19"/>
      <c r="S60" s="16"/>
    </row>
    <row r="61" spans="1:19" ht="52.5" thickTop="1" thickBot="1" x14ac:dyDescent="0.3">
      <c r="A61" s="54" t="s">
        <v>103</v>
      </c>
      <c r="B61" s="66" t="s">
        <v>85</v>
      </c>
      <c r="C61" s="67">
        <v>4</v>
      </c>
      <c r="D61" s="41" t="s">
        <v>107</v>
      </c>
      <c r="E61" s="68">
        <v>100</v>
      </c>
      <c r="F61" s="52">
        <f t="shared" si="10"/>
        <v>400</v>
      </c>
      <c r="G61" s="52">
        <f t="shared" si="11"/>
        <v>484</v>
      </c>
      <c r="H61" s="19"/>
      <c r="I61" s="16"/>
      <c r="J61" s="18" t="s">
        <v>20</v>
      </c>
      <c r="K61" s="19"/>
      <c r="L61" s="19"/>
      <c r="M61" s="19"/>
      <c r="N61" s="19"/>
      <c r="O61" s="16"/>
      <c r="P61" s="18" t="s">
        <v>20</v>
      </c>
      <c r="Q61" s="19"/>
      <c r="R61" s="19"/>
      <c r="S61" s="16"/>
    </row>
    <row r="62" spans="1:19" ht="16.5" customHeight="1" thickBot="1" x14ac:dyDescent="0.3">
      <c r="A62" s="87" t="s">
        <v>104</v>
      </c>
      <c r="B62" s="88"/>
      <c r="C62" s="88"/>
      <c r="D62" s="88"/>
      <c r="E62" s="89"/>
      <c r="F62" s="49">
        <f>SUM(F55:F61,F46:F53)</f>
        <v>5131</v>
      </c>
      <c r="G62" s="49">
        <f>SUM(G55:G61,G46:G53)</f>
        <v>6208.5099999999993</v>
      </c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39"/>
    </row>
    <row r="63" spans="1:19" ht="16.5" thickBot="1" x14ac:dyDescent="0.3">
      <c r="A63" s="90" t="s">
        <v>105</v>
      </c>
      <c r="B63" s="91"/>
      <c r="C63" s="91"/>
      <c r="D63" s="91"/>
      <c r="E63" s="92"/>
      <c r="F63" s="65">
        <f>SUM(F55:F61,F46:F53,F36:F42,F27:F34,F18:F23,F3:F16)</f>
        <v>20434</v>
      </c>
      <c r="G63" s="65">
        <f>SUM(G55:G61,G46:G53,G36:G42,G27:G34,G18:G23,G3:G16)</f>
        <v>24725.14</v>
      </c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</row>
  </sheetData>
  <mergeCells count="66">
    <mergeCell ref="C54:S54"/>
    <mergeCell ref="S33:S34"/>
    <mergeCell ref="C26:S26"/>
    <mergeCell ref="C35:S35"/>
    <mergeCell ref="S52:S53"/>
    <mergeCell ref="C45:S45"/>
    <mergeCell ref="K33:K34"/>
    <mergeCell ref="L33:L34"/>
    <mergeCell ref="M33:M34"/>
    <mergeCell ref="N33:N34"/>
    <mergeCell ref="O33:O34"/>
    <mergeCell ref="P33:P34"/>
    <mergeCell ref="Q33:Q34"/>
    <mergeCell ref="R33:R34"/>
    <mergeCell ref="I33:I34"/>
    <mergeCell ref="J33:J34"/>
    <mergeCell ref="A14:A16"/>
    <mergeCell ref="C14:C16"/>
    <mergeCell ref="D14:D16"/>
    <mergeCell ref="E14:E16"/>
    <mergeCell ref="F14:F16"/>
    <mergeCell ref="M14:M16"/>
    <mergeCell ref="G14:G16"/>
    <mergeCell ref="B24:E24"/>
    <mergeCell ref="B2:S2"/>
    <mergeCell ref="S14:S16"/>
    <mergeCell ref="B17:S17"/>
    <mergeCell ref="N14:N16"/>
    <mergeCell ref="O14:O16"/>
    <mergeCell ref="P14:P16"/>
    <mergeCell ref="Q14:Q16"/>
    <mergeCell ref="R14:R16"/>
    <mergeCell ref="H14:H16"/>
    <mergeCell ref="I14:I16"/>
    <mergeCell ref="J14:J16"/>
    <mergeCell ref="K14:K16"/>
    <mergeCell ref="L14:L16"/>
    <mergeCell ref="H52:H53"/>
    <mergeCell ref="R52:R53"/>
    <mergeCell ref="A52:A53"/>
    <mergeCell ref="I52:I53"/>
    <mergeCell ref="J52:J53"/>
    <mergeCell ref="K52:K53"/>
    <mergeCell ref="L52:L53"/>
    <mergeCell ref="M52:M53"/>
    <mergeCell ref="A33:A34"/>
    <mergeCell ref="C33:C34"/>
    <mergeCell ref="D33:D34"/>
    <mergeCell ref="E33:E34"/>
    <mergeCell ref="F33:F34"/>
    <mergeCell ref="H43:S43"/>
    <mergeCell ref="A43:E43"/>
    <mergeCell ref="H24:S24"/>
    <mergeCell ref="A63:E63"/>
    <mergeCell ref="A62:E62"/>
    <mergeCell ref="N52:N53"/>
    <mergeCell ref="O52:O53"/>
    <mergeCell ref="P52:P53"/>
    <mergeCell ref="Q52:Q53"/>
    <mergeCell ref="C52:C53"/>
    <mergeCell ref="D52:D53"/>
    <mergeCell ref="E52:E53"/>
    <mergeCell ref="F52:F53"/>
    <mergeCell ref="G52:G53"/>
    <mergeCell ref="H33:H34"/>
    <mergeCell ref="G33:G3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C67D48B3863A4C44A14B2D98D006F7EA" ma:contentTypeVersion="3" ma:contentTypeDescription="Kurkite naują dokumentą." ma:contentTypeScope="" ma:versionID="803a409b7530efb2828e07d8f7f1dc77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9abfd33909f0e9cf299e355c3974d8d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SyracuseOfficeCustomData>{"createMode":"plain_doc","forceRefresh":"0"}</SyracuseOfficeCustomDat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744B836-0411-4FED-BAB6-BBFC22D607B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1954C2F-1823-4829-BA59-69F5C43F177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E71B6BAD-D9EE-4C3C-9A13-B794253C2C39}">
  <ds:schemaRefs/>
</ds:datastoreItem>
</file>

<file path=customXml/itemProps4.xml><?xml version="1.0" encoding="utf-8"?>
<ds:datastoreItem xmlns:ds="http://schemas.openxmlformats.org/officeDocument/2006/customXml" ds:itemID="{287B7E60-E9FB-4C81-B4EC-72CA2EA446B6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Lapas1</vt:lpstr>
      <vt:lpstr>Lapas2</vt:lpstr>
      <vt:lpstr>Lapas3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Neringa Peleckienė</cp:lastModifiedBy>
  <dcterms:created xsi:type="dcterms:W3CDTF">2024-06-19T08:19:44Z</dcterms:created>
  <dcterms:modified xsi:type="dcterms:W3CDTF">2025-10-28T11:25:21Z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0x010100C67D48B3863A4C44A14B2D98D006F7EA</vt:lpwstr>
  </property>
</Properties>
</file>