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defaultThemeVersion="166925"/>
  <mc:AlternateContent xmlns:mc="http://schemas.openxmlformats.org/markup-compatibility/2006">
    <mc:Choice Requires="x15">
      <x15ac:absPath xmlns:x15ac="http://schemas.microsoft.com/office/spreadsheetml/2010/11/ac" url="\\WIN-SERVER\Specifikacijos\KONKURSAI\Klaipėda\Klaipėdos universitetinė  ligoninė\2020-01-06 Tvarsliava 460937\"/>
    </mc:Choice>
  </mc:AlternateContent>
  <xr:revisionPtr revIDLastSave="0" documentId="13_ncr:1_{78647054-A4DD-4481-9A85-4D1EF98BE6F0}" xr6:coauthVersionLast="45" xr6:coauthVersionMax="45" xr10:uidLastSave="{00000000-0000-0000-0000-000000000000}"/>
  <bookViews>
    <workbookView xWindow="60" yWindow="630" windowWidth="20355" windowHeight="14100" xr2:uid="{00000000-000D-0000-FFFF-FFFF00000000}"/>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05" i="1" l="1"/>
  <c r="I206" i="1" s="1"/>
  <c r="I203" i="1"/>
  <c r="I161" i="1" l="1"/>
  <c r="H162" i="1"/>
  <c r="I162" i="1"/>
  <c r="I163" i="1"/>
  <c r="H164" i="1"/>
  <c r="I164" i="1"/>
  <c r="H166" i="1"/>
  <c r="I166" i="1" s="1"/>
  <c r="H167" i="1"/>
  <c r="I167" i="1"/>
  <c r="H168" i="1"/>
  <c r="I168" i="1" s="1"/>
  <c r="H169" i="1"/>
  <c r="I169" i="1"/>
  <c r="H171" i="1"/>
  <c r="I171" i="1"/>
  <c r="I173" i="1"/>
  <c r="H174" i="1"/>
  <c r="I174" i="1"/>
  <c r="H175" i="1"/>
  <c r="I175" i="1"/>
  <c r="H176" i="1"/>
  <c r="I176" i="1"/>
  <c r="H178" i="1"/>
  <c r="I178" i="1" s="1"/>
  <c r="H179" i="1"/>
  <c r="I179" i="1" s="1"/>
  <c r="H180" i="1"/>
  <c r="I180" i="1" s="1"/>
  <c r="H181" i="1"/>
  <c r="I181" i="1"/>
  <c r="I152" i="1"/>
  <c r="I153" i="1"/>
  <c r="I154" i="1"/>
  <c r="H156" i="1"/>
  <c r="I156" i="1" s="1"/>
  <c r="I157" i="1"/>
  <c r="I158" i="1"/>
  <c r="I159" i="1"/>
  <c r="I136" i="1"/>
  <c r="I137" i="1"/>
  <c r="I139" i="1"/>
  <c r="I140" i="1"/>
  <c r="I141" i="1"/>
  <c r="I142" i="1"/>
  <c r="I144" i="1"/>
  <c r="H145" i="1"/>
  <c r="I145" i="1" s="1"/>
  <c r="H146" i="1"/>
  <c r="I146" i="1"/>
  <c r="I148" i="1"/>
  <c r="I149" i="1"/>
  <c r="I150" i="1"/>
  <c r="H127" i="1"/>
  <c r="I127" i="1"/>
  <c r="I128" i="1"/>
  <c r="I130" i="1"/>
  <c r="H131" i="1"/>
  <c r="I131" i="1"/>
  <c r="I133" i="1"/>
  <c r="I134" i="1"/>
  <c r="I123" i="1"/>
  <c r="I124" i="1"/>
  <c r="I125" i="1"/>
  <c r="I122" i="1"/>
  <c r="I182" i="1" l="1"/>
  <c r="H58" i="1"/>
  <c r="I58" i="1" s="1"/>
  <c r="H53" i="1"/>
  <c r="H54" i="1"/>
  <c r="H56" i="1"/>
  <c r="I56" i="1" s="1"/>
  <c r="H57" i="1"/>
  <c r="I42" i="1"/>
  <c r="I44" i="1"/>
  <c r="I46" i="1"/>
  <c r="I47" i="1"/>
  <c r="I48" i="1"/>
  <c r="I50" i="1"/>
  <c r="H51" i="1"/>
  <c r="I49" i="1"/>
  <c r="I45" i="1"/>
  <c r="I41" i="1"/>
  <c r="I40" i="1"/>
  <c r="H117" i="1"/>
  <c r="I116" i="1"/>
  <c r="I51" i="1"/>
  <c r="I53" i="1"/>
  <c r="I54" i="1"/>
  <c r="I57" i="1"/>
  <c r="I92" i="1"/>
  <c r="I91" i="1"/>
  <c r="I94" i="1"/>
  <c r="I88" i="1"/>
  <c r="I87" i="1"/>
  <c r="I89" i="1"/>
  <c r="I93" i="1"/>
  <c r="I96" i="1"/>
  <c r="I97" i="1"/>
  <c r="I98" i="1"/>
  <c r="I100" i="1"/>
  <c r="H101" i="1"/>
  <c r="I101" i="1"/>
  <c r="H102" i="1"/>
  <c r="I102" i="1"/>
  <c r="I104" i="1"/>
  <c r="I105" i="1"/>
  <c r="I106" i="1"/>
  <c r="I107" i="1"/>
  <c r="I108" i="1"/>
  <c r="I109" i="1"/>
  <c r="I86" i="1"/>
  <c r="I113" i="1"/>
  <c r="I115" i="1"/>
  <c r="I117" i="1"/>
  <c r="I118" i="1"/>
  <c r="I112" i="1"/>
  <c r="I59" i="1" l="1"/>
  <c r="I110" i="1"/>
  <c r="I119" i="1"/>
  <c r="I23" i="1"/>
  <c r="I25" i="1"/>
  <c r="I26" i="1"/>
  <c r="I28" i="1"/>
  <c r="I21" i="1"/>
  <c r="H23" i="1"/>
  <c r="I24" i="1"/>
  <c r="H25" i="1"/>
  <c r="H26" i="1"/>
  <c r="I27" i="1"/>
  <c r="H28" i="1"/>
  <c r="H29" i="1"/>
  <c r="I29" i="1" s="1"/>
  <c r="I30" i="1"/>
  <c r="I32" i="1"/>
  <c r="I33" i="1"/>
  <c r="I34" i="1"/>
  <c r="H35" i="1"/>
  <c r="I35" i="1" s="1"/>
  <c r="I36" i="1"/>
  <c r="I7" i="1"/>
  <c r="I8" i="1"/>
  <c r="I10" i="1"/>
  <c r="I11" i="1"/>
  <c r="I12" i="1"/>
  <c r="I13" i="1"/>
  <c r="I14" i="1"/>
  <c r="I15" i="1"/>
  <c r="H16" i="1"/>
  <c r="I16" i="1"/>
  <c r="I17" i="1"/>
  <c r="H19" i="1"/>
  <c r="I19" i="1" s="1"/>
  <c r="I20" i="1"/>
  <c r="I5" i="1"/>
  <c r="I37" i="1" l="1"/>
</calcChain>
</file>

<file path=xl/sharedStrings.xml><?xml version="1.0" encoding="utf-8"?>
<sst xmlns="http://schemas.openxmlformats.org/spreadsheetml/2006/main" count="708" uniqueCount="479">
  <si>
    <t xml:space="preserve">           Perkamos tvarsliavos sąrašas ir kiekis</t>
  </si>
  <si>
    <t>Priedas Nr. 2</t>
  </si>
  <si>
    <t>Eil. Nr.</t>
  </si>
  <si>
    <t>Pavadinimas</t>
  </si>
  <si>
    <t>Orientacinis poreikis metams</t>
  </si>
  <si>
    <t>Mato vnt</t>
  </si>
  <si>
    <t>PVM tarifas %</t>
  </si>
  <si>
    <t>Mato vnt. kaina Eur (su PVM)</t>
  </si>
  <si>
    <t>Viso kaina Eur (su PVM)</t>
  </si>
  <si>
    <t>Firminis pavadinimas, gamintojas</t>
  </si>
  <si>
    <t>1 grupė. Tvarsčiai ir marlė</t>
  </si>
  <si>
    <t>iki 50000 m</t>
  </si>
  <si>
    <t>m</t>
  </si>
  <si>
    <t xml:space="preserve">Medicininė marlė - 100% medvilnė; 125 siūlai/10cm išilgine ir skersine kryptimi; 90 cm pločio, balta, tankis -36±2g/kv.m., fasuota po 5m ir po 100m (pateikiami fiziniai – cheminiai rodikliai, atitikimo standartui dokumentai, LR SAM registracija-leidimas fasavimui). </t>
  </si>
  <si>
    <t>2.1</t>
  </si>
  <si>
    <t xml:space="preserve">fasuota po 100 m </t>
  </si>
  <si>
    <t>iki 12000 m</t>
  </si>
  <si>
    <t>2.2</t>
  </si>
  <si>
    <t xml:space="preserve">fasuota po 5 m </t>
  </si>
  <si>
    <t>iki 4800 m</t>
  </si>
  <si>
    <t xml:space="preserve">Nesterilūs marliniai tvarsčiai: 100% medvilnė; 24 siūlai/ kv. cm, neimpregnuoti, laisvai susukti, gerai išvyniojami, lygiais, neirstančiais kraštais.Pateikiami pakuotėse, pagaminti iš med. marlės, 125 siūlai/10cm išilgine ir skersine kryptimi, 90cm pločio, balta tankis-36+2g/kv.m. (pateikiami fiziniai-cheminiai rodikliai, atitikimo standartui dokumentai). </t>
  </si>
  <si>
    <t>3.1</t>
  </si>
  <si>
    <t>iki 120 vnt</t>
  </si>
  <si>
    <t>vnt</t>
  </si>
  <si>
    <t>3.2</t>
  </si>
  <si>
    <t>3.3</t>
  </si>
  <si>
    <t>3.4</t>
  </si>
  <si>
    <t>iki 360 vnt</t>
  </si>
  <si>
    <t>3.5</t>
  </si>
  <si>
    <t>3.6</t>
  </si>
  <si>
    <t>3.7</t>
  </si>
  <si>
    <t>3.8</t>
  </si>
  <si>
    <t>4</t>
  </si>
  <si>
    <t>Galvos tvarstis elastinis, fiksuojantis galvos formą, pagamintas iš elastinio audinio (sudėtis: poliamidas, elastanas, medvilnė poliesteris) supakuoti po 10 vnt. pakeliuose. Pateikti atitikimo standartui dokumentus. Dydžiai:</t>
  </si>
  <si>
    <t>4.1</t>
  </si>
  <si>
    <t>M</t>
  </si>
  <si>
    <t>iki 60 įpak</t>
  </si>
  <si>
    <t>įpak</t>
  </si>
  <si>
    <t>4.2</t>
  </si>
  <si>
    <t>L</t>
  </si>
  <si>
    <t>iki 350 įpak</t>
  </si>
  <si>
    <t>4.3</t>
  </si>
  <si>
    <t>S</t>
  </si>
  <si>
    <t>iki 12 įpak</t>
  </si>
  <si>
    <t>5</t>
  </si>
  <si>
    <t xml:space="preserve">Gipsiniai bintai: sudėtis 100% medvilnės tvarstis; medicininis gipsas 91,2%, tvarsčio tankis 400-450 g/kv m; kietėjimo laikas 3 – 6 min. Pateikti atitikimo standartui dokumentus. </t>
  </si>
  <si>
    <t>5.1</t>
  </si>
  <si>
    <t>ne mažiau 10cm x ne mažiau 2,7m</t>
  </si>
  <si>
    <t>iki 240 vnt</t>
  </si>
  <si>
    <t>5.2</t>
  </si>
  <si>
    <t>ne mažiau 15cm x ne mažiau 2,7m</t>
  </si>
  <si>
    <t>iki 3600 vnt</t>
  </si>
  <si>
    <t>5.3</t>
  </si>
  <si>
    <t>ne mažiau 20cm x ne mažiau 2,7m</t>
  </si>
  <si>
    <t>iki 4000 vnt</t>
  </si>
  <si>
    <t>6</t>
  </si>
  <si>
    <t xml:space="preserve">Guminiai bintai (Martenso arba lygiaverčiai). </t>
  </si>
  <si>
    <t>iki 30 vnt</t>
  </si>
  <si>
    <t>7</t>
  </si>
  <si>
    <t>Elastiniai bintai 3,5m x 8cm. Medvilnė - 95%, lateksas 5%, audinio tankis ne mažiau 42g/kv.m., ištempimo riba - ne mažiau 170%, neirstantys, užausti kraštai, fiksuojantys pabaigas segtukas. Pateikti atitikties standartui dokumentus.</t>
  </si>
  <si>
    <t>8</t>
  </si>
  <si>
    <t>iki 100 vnt</t>
  </si>
  <si>
    <t>9</t>
  </si>
  <si>
    <t>Fiksacinė juostelė. Paskirtis - užtikrinti tvirtą įvairių zondų fiksaciją. Reikalavimai: elastingas, neaustas pleistras; tvirtai prilimpantis; hipoalergiškas; specialiai išformuotas H raidės formos. Pateikiami atitikimo standartui dokumentai.</t>
  </si>
  <si>
    <t>10</t>
  </si>
  <si>
    <t>Pamušalinis tvarstis. Paskirtis - žaizdų tvarstymui. Reikalavimai: pagamintas iš rayon medžiagos ar viskozės (natūralus celiuliozės pluoštas); švelnus odai, nealergizuoja, tampus; ypač tinkamas jautriai odai linkusiai į alergijas; 3mx15cm</t>
  </si>
  <si>
    <t>11</t>
  </si>
  <si>
    <t>11.1</t>
  </si>
  <si>
    <t>iki 10 rul</t>
  </si>
  <si>
    <t>rul</t>
  </si>
  <si>
    <t>11.2</t>
  </si>
  <si>
    <t>11.3</t>
  </si>
  <si>
    <t>Viso 1 grupė</t>
  </si>
  <si>
    <t>2 grupė. Sterilūs tvarsčiai, sterilūs chirurginiai pleistrai</t>
  </si>
  <si>
    <t>12</t>
  </si>
  <si>
    <t xml:space="preserve">Sterilūs marliniai tvarsčiai: 100% medvilnė; 24 siūlai/ kv. cm, neimpregnuoti, gerai išvyniojami., lygiais, neirstančiais kraštais. Pateikiami pakuotėse, pagaminti iš med. marlės, 125 siūlai/10cm išilgine ir skersine kryptimi, 90cm pločio, balta, tankis-36+2g/kv.m. (pateikiami fiziniai-cheminiai rodikliai, atitikimo standartui dokumentai) </t>
  </si>
  <si>
    <t>12.1</t>
  </si>
  <si>
    <t>12.2</t>
  </si>
  <si>
    <t>12.3</t>
  </si>
  <si>
    <t>13</t>
  </si>
  <si>
    <t>13.1</t>
  </si>
  <si>
    <t>13.2</t>
  </si>
  <si>
    <t>13.3</t>
  </si>
  <si>
    <t>iki 25000 vnt</t>
  </si>
  <si>
    <t>13.4</t>
  </si>
  <si>
    <t>iki 30000 vnt</t>
  </si>
  <si>
    <t>13.5</t>
  </si>
  <si>
    <t>iki 18000 vnt</t>
  </si>
  <si>
    <t>13.6</t>
  </si>
  <si>
    <t>iki 12000 vnt</t>
  </si>
  <si>
    <t>13.7</t>
  </si>
  <si>
    <t>iki 6000 vnt</t>
  </si>
  <si>
    <t>13.8</t>
  </si>
  <si>
    <t>14</t>
  </si>
  <si>
    <t>14.1</t>
  </si>
  <si>
    <t>iki 100000 vnt</t>
  </si>
  <si>
    <t>14.2</t>
  </si>
  <si>
    <t>15</t>
  </si>
  <si>
    <t>16.1</t>
  </si>
  <si>
    <t>18</t>
  </si>
  <si>
    <t>Sterilus riebalinis žaizdų tvarstis. Paskirtis - žaizdų gydymui. Reikalavimai: sterilus riebalinis tvarstis; impregnuotas chlorkeksidinu,  skirtas nudegimams gydyti</t>
  </si>
  <si>
    <t>18.1</t>
  </si>
  <si>
    <t>iki 20 vnt</t>
  </si>
  <si>
    <t>Viso 2 grupė</t>
  </si>
  <si>
    <t>3 grupė. Silikoniniai tvarsčiai</t>
  </si>
  <si>
    <t>19</t>
  </si>
  <si>
    <t>iki 70 vnt</t>
  </si>
  <si>
    <t>20</t>
  </si>
  <si>
    <t>iki 50 vnt</t>
  </si>
  <si>
    <t>21</t>
  </si>
  <si>
    <t>10x10 cm ± 1 cm</t>
  </si>
  <si>
    <t>iki 25 vnt</t>
  </si>
  <si>
    <t>22</t>
  </si>
  <si>
    <t>4 grupė. Gydomieji tvarsčiai</t>
  </si>
  <si>
    <t>23</t>
  </si>
  <si>
    <t>Hidrokoloidiniai tvarsčiai: išorinis sluoksnis nepralaidus skysčiams ir bakterijoms, saugo žaizdas nuo užteršimo, palaiko drėgmę žaizdoje, skatina epitelio susidarymą, gerai prilimpa prie odos, tvarstis neprilimpa  prie žaizdos drėgno paviršiaus.</t>
  </si>
  <si>
    <t>23.1</t>
  </si>
  <si>
    <t>iki 24 vnt</t>
  </si>
  <si>
    <t>23.2</t>
  </si>
  <si>
    <t>10 x 10cm</t>
  </si>
  <si>
    <t>23.3</t>
  </si>
  <si>
    <t>iki 36 vnt</t>
  </si>
  <si>
    <t>24</t>
  </si>
  <si>
    <t>iki 60 vnt</t>
  </si>
  <si>
    <t>Viso 4 grupė</t>
  </si>
  <si>
    <t>5 grupė. Pleistrai</t>
  </si>
  <si>
    <t>26</t>
  </si>
  <si>
    <t>Pleistrai: ruloniniai, nealergiški, gerai prilimpantys. Gerai laikosi ir judriose žmogaus kūno vietose. Pagaminti audinio pagrindu</t>
  </si>
  <si>
    <t>27</t>
  </si>
  <si>
    <t>Pleistrai ruloniniai, nealergiški, gerai prilimpantys, turintys popierinį pagrindą</t>
  </si>
  <si>
    <t>1,25cm x 9,2m</t>
  </si>
  <si>
    <t>2,5cm x 9,2m</t>
  </si>
  <si>
    <t>5,0cm x 9,2m</t>
  </si>
  <si>
    <t>7,5cm x 9,2m</t>
  </si>
  <si>
    <t>28</t>
  </si>
  <si>
    <t>Pleistrai ruloniniai, nealergiški, gerai prilimpantys, turintys skaidrų poringą pagrindą</t>
  </si>
  <si>
    <t>29</t>
  </si>
  <si>
    <t>Pleistrai ruloniniai, nealergiški, gerai prilimpantys, turintys šilko pagrindą</t>
  </si>
  <si>
    <t>30</t>
  </si>
  <si>
    <t>Lipni chirurginė medžiaga, skirta tvarsčiui fiksuoti ant žaizdos, ruloninė, elastinga, hipoalergiška, apsauginis popierius turi būti perskirtas į kelias dalis</t>
  </si>
  <si>
    <t>iki 800 vnt</t>
  </si>
  <si>
    <t>iki 300 vnt</t>
  </si>
  <si>
    <t>iki 12 vnt</t>
  </si>
  <si>
    <t>Viso 5 grupė</t>
  </si>
  <si>
    <t>6 grupė. Aligninas, klijuotė, vatos gaminiai</t>
  </si>
  <si>
    <t>31</t>
  </si>
  <si>
    <t xml:space="preserve">Higroskopinė vata: 100% medvilnė, išvalyta, balta, pagaminta nenaudojant chloro, su mažu gumuliukų kiekiu. Supakuota po 250g (pateikiami sertifikatai-fiziniai-cheminiai rodikliai) </t>
  </si>
  <si>
    <t>iki 35 kg</t>
  </si>
  <si>
    <t>kg</t>
  </si>
  <si>
    <t>32</t>
  </si>
  <si>
    <t xml:space="preserve">Higroskopinė vata: 100% medvilnė, išvalyta, balta, pagaminta nenaudojant chloro, su mažu gumuliukų kiekiu. Supakuota po 100g (pateikiami sertifikatai-fiziniai-cheminiai rodikliai) </t>
  </si>
  <si>
    <t>iki 15 kg</t>
  </si>
  <si>
    <t>33</t>
  </si>
  <si>
    <t>34</t>
  </si>
  <si>
    <t>iki 2000 kg</t>
  </si>
  <si>
    <t>35</t>
  </si>
  <si>
    <t>36</t>
  </si>
  <si>
    <t xml:space="preserve">Klijuotė paklojama, nepermatoma, vienoje pusėje klijuotė, kitoje audinys. Klijuotės plotis 90 cm, rulonuose </t>
  </si>
  <si>
    <t>37</t>
  </si>
  <si>
    <t>Klijuotė kompresinė, permatoma, pagaminta iš plastiko 140 cm pločio, rulonuose</t>
  </si>
  <si>
    <t>Viso 6 grupė</t>
  </si>
  <si>
    <t>7 grupė. Marliniai tvarsčiai, žaizdų tamponai</t>
  </si>
  <si>
    <t>38</t>
  </si>
  <si>
    <t>Nesterilus marlinis tvarstis 8 sluoksnių. Supakuoti po 100 vnt</t>
  </si>
  <si>
    <t>38.1</t>
  </si>
  <si>
    <t>5 x 5cm</t>
  </si>
  <si>
    <t>iki 180 įpak</t>
  </si>
  <si>
    <t>38.2</t>
  </si>
  <si>
    <t>iki 150 įpak</t>
  </si>
  <si>
    <t>10 x 20cm</t>
  </si>
  <si>
    <t>iki 90 įpak</t>
  </si>
  <si>
    <t>10 x 60cm</t>
  </si>
  <si>
    <t>iki 3 įpak</t>
  </si>
  <si>
    <t>39</t>
  </si>
  <si>
    <t>Sterili marlinė juosta austais kraštais, 5 metrų ilgio, įpakuota individualioje pakuotėje</t>
  </si>
  <si>
    <t>39.1</t>
  </si>
  <si>
    <t>1cm pločio</t>
  </si>
  <si>
    <t>iki 90 vnt</t>
  </si>
  <si>
    <t>39.2</t>
  </si>
  <si>
    <t>2cm pločio</t>
  </si>
  <si>
    <t>40</t>
  </si>
  <si>
    <t>ne mažiau 3cm x 5m</t>
  </si>
  <si>
    <t>ne mažiau 4cm x 5m</t>
  </si>
  <si>
    <t>Specialios chirurginės skaros: nesterilus marlinis tvarstis 4 sluoksnių su rentgeno kontrastiniu siūlu</t>
  </si>
  <si>
    <t>41.1</t>
  </si>
  <si>
    <t>41.2</t>
  </si>
  <si>
    <t>42</t>
  </si>
  <si>
    <t>Standartinės chirurginės skaros: nesterilus marlinis tvarstis 4 sluoksnių</t>
  </si>
  <si>
    <t>42.1</t>
  </si>
  <si>
    <t>30cm x 30cm ± 5cm</t>
  </si>
  <si>
    <t>iki 1800 vnt</t>
  </si>
  <si>
    <t>42.2</t>
  </si>
  <si>
    <t>40cm x 40cm ± 5cm</t>
  </si>
  <si>
    <t>43</t>
  </si>
  <si>
    <t>Sterilios marlinės skaros su rentgenokontrastiniu siūlu</t>
  </si>
  <si>
    <t>43.1</t>
  </si>
  <si>
    <t>iki 500 įpak</t>
  </si>
  <si>
    <t>44</t>
  </si>
  <si>
    <t>Nesterilios marlinės skaros su rentgenokontrastiniu siūlu</t>
  </si>
  <si>
    <t>44.1</t>
  </si>
  <si>
    <t>iki 900 vnt</t>
  </si>
  <si>
    <t>45</t>
  </si>
  <si>
    <t>45.1</t>
  </si>
  <si>
    <t>46</t>
  </si>
  <si>
    <t>iki 2700 vnt</t>
  </si>
  <si>
    <t>Apvalūs chirurginiai tamponai: nesterilus marlinis tamponas su guminiu žiedu. Supakuota po 100 vnt arba 250vnt</t>
  </si>
  <si>
    <t>2,5cm</t>
  </si>
  <si>
    <t>iki 40500 vnt</t>
  </si>
  <si>
    <t>3,0cm</t>
  </si>
  <si>
    <t>iki 9000 vnt</t>
  </si>
  <si>
    <t>3,5cm</t>
  </si>
  <si>
    <t>iki 4500 vnt</t>
  </si>
  <si>
    <t>4,0cm</t>
  </si>
  <si>
    <t>iki 2250 vnt</t>
  </si>
  <si>
    <t>48</t>
  </si>
  <si>
    <t>Apvalūs chirurginiai tamponai: nesterilus marlinis tamponas su guminiu žiedu, rentgenokontrastiniu siūlu. Supakuota po 100 vnt arba 250vnt</t>
  </si>
  <si>
    <t>1,0cm</t>
  </si>
  <si>
    <t>49</t>
  </si>
  <si>
    <t>Servetėlės nesterilios, iš neaustinės medžiagos, įpakuota po 100 vnt</t>
  </si>
  <si>
    <t>iki 24000 įpak</t>
  </si>
  <si>
    <t>7,5 x 7,5cm</t>
  </si>
  <si>
    <t>iki 1000 įpak</t>
  </si>
  <si>
    <t>iki 1500 įpak</t>
  </si>
  <si>
    <t>50</t>
  </si>
  <si>
    <t>Servetėlės iš neaustinės medžiagos, 4 sluoksnių</t>
  </si>
  <si>
    <t>iki 45 vnt</t>
  </si>
  <si>
    <t>51</t>
  </si>
  <si>
    <t>52</t>
  </si>
  <si>
    <t>Sterilios servetėlės iš neaustinės medžiagos, 4 sluoksnių, supakuotos po 5 vnt.</t>
  </si>
  <si>
    <t>iki 18000 įpak</t>
  </si>
  <si>
    <t>iki 45 įpak</t>
  </si>
  <si>
    <t>Viso 7 grupė</t>
  </si>
  <si>
    <t>8 grupė. Vienkartiniai sterilūs paketai (rinkiniai)</t>
  </si>
  <si>
    <t>53</t>
  </si>
  <si>
    <t>Žaizdos priežiūros rinkinys Nr. 1 (iš 5 dalių):</t>
  </si>
  <si>
    <t>rink</t>
  </si>
  <si>
    <t>Žaizdos priežiūros rinkinys Nr. 2 (iš 3 dalių):</t>
  </si>
  <si>
    <t>flak.</t>
  </si>
  <si>
    <t>Viso 8 grupė</t>
  </si>
  <si>
    <t>1.</t>
  </si>
  <si>
    <r>
      <t xml:space="preserve"> Prekės turi atitinkti</t>
    </r>
    <r>
      <rPr>
        <sz val="12"/>
        <color theme="1"/>
        <rFont val="Times New Roman"/>
        <family val="1"/>
        <charset val="186"/>
      </rPr>
      <t xml:space="preserve"> Europos direktyvų nuostatas medicinos priemonėms bei turėti CE sertifikatus arba lygiaverčius dokumentus.</t>
    </r>
  </si>
  <si>
    <t>2.</t>
  </si>
  <si>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</si>
  <si>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9 grupė. Drėgmei nepralaidus užtiesalas</t>
  </si>
  <si>
    <t xml:space="preserve">Medicininė marlė rulonuose po 1000 m - 100% medvilnė; 125 siūlai/10cm išilgine ir skersine kryptimi;  90 cm pločio, balta, tankis -36±2g/kv.m. (pateikiami fiziniai – cheminiai rodikliai, atitikimo standartui dokumentai). </t>
  </si>
  <si>
    <t>23x26 cm ± 2 cm (kryžkauliui)</t>
  </si>
  <si>
    <t>20 cm x 30 cm ± 2 cm</t>
  </si>
  <si>
    <t xml:space="preserve">                                                                         Viso 9 grupė</t>
  </si>
  <si>
    <t xml:space="preserve">             10 grupė. Sterilūs tvarsčiai, virstantys geliu</t>
  </si>
  <si>
    <t>12 cm x 14 cm ± 2 cm</t>
  </si>
  <si>
    <r>
      <rPr>
        <b/>
        <sz val="11"/>
        <color theme="1"/>
        <rFont val="Times New Roman"/>
        <family val="1"/>
        <charset val="186"/>
      </rPr>
      <t>Viso 3 grupė</t>
    </r>
    <r>
      <rPr>
        <sz val="11"/>
        <color theme="1"/>
        <rFont val="Times New Roman"/>
        <family val="1"/>
        <charset val="186"/>
      </rPr>
      <t xml:space="preserve">                                                                       </t>
    </r>
  </si>
  <si>
    <t>17 cm x 17 cm ± 2 cm</t>
  </si>
  <si>
    <t>Aligninas medicininis rulonais:</t>
  </si>
  <si>
    <t>Aligninas medicininis, fasuotas po 1kg lapeliais. Paviršinis tankis - ne mažiau 25g/kv.m., baltumas - 80%, higroskopiškumas - ne mažiau 60mm, pH -7</t>
  </si>
  <si>
    <t>Aligninas medicininis fasuotas po 5 kg lapeliais. Paviršinis tankis - ne mažiau 25g/kv.m., baltumas - 80%, higroskopiškumas - ne mažiau 60mm, pH -7</t>
  </si>
  <si>
    <t>iki 100 m</t>
  </si>
  <si>
    <t>iki 600 m</t>
  </si>
  <si>
    <t>iki 40000 vnt</t>
  </si>
  <si>
    <t>iki 400 vnt</t>
  </si>
  <si>
    <t>iki 1500 vnt</t>
  </si>
  <si>
    <t>iki 200 vnt</t>
  </si>
  <si>
    <t>iki 8000 rink</t>
  </si>
  <si>
    <t xml:space="preserve">                                                                   Viso 10 grupė</t>
  </si>
  <si>
    <t xml:space="preserve">11 grupė. Sterilios plėvelės-tvarsčiai periferinių ir centrinių venų  kateterių fiksavimui </t>
  </si>
  <si>
    <t>Viso 11 grupė</t>
  </si>
  <si>
    <r>
      <rPr>
        <sz val="11"/>
        <color theme="1"/>
        <rFont val="Times New Roman"/>
        <family val="1"/>
        <charset val="186"/>
      </rPr>
      <t>Elastiniai bintai tvarsčių fiksacijai: savaime limpantys, tačiau nelimpantys prie odos.</t>
    </r>
    <r>
      <rPr>
        <sz val="11"/>
        <rFont val="Times New Roman"/>
        <family val="1"/>
        <charset val="186"/>
      </rPr>
      <t xml:space="preserve"> Sudėtis viskozė ne mažiau kaip 45 proc.; poliamidas ne daugiau 55 proc.; dengtas latekso sluoksniu. Pateikti atitikimo dokumentus.</t>
    </r>
  </si>
  <si>
    <t>Vienkartinis sterilus absorbuojantis chirurginis pleistras ant žaizdos. Centrinis kompresas pagamintas iš viskozės, iš išorės padengtas polimerine plėvele, gerai prilimpantis prie odos visu perimetru, priglundantis, lankstus, nealergizuojantis, lengvai nuimamas. Lipnūs kraštai ne mažiau 2 cm, veikiant kūno temperatūrai ir odos drėgmei neatsiklijuoja.</t>
  </si>
  <si>
    <t>iki 300 įpak</t>
  </si>
  <si>
    <t>iki 4000 įpak</t>
  </si>
  <si>
    <t>iki 5000 vnt</t>
  </si>
  <si>
    <t>iki 200000 vnt</t>
  </si>
  <si>
    <t>iki 400 įpak</t>
  </si>
  <si>
    <t>15.1</t>
  </si>
  <si>
    <t>15.2</t>
  </si>
  <si>
    <t>iki 80 vnt</t>
  </si>
  <si>
    <t>8,5cm x 11cm ±0,5cm</t>
  </si>
  <si>
    <t xml:space="preserve">6cm x 7cm </t>
  </si>
  <si>
    <t>Purškiamas pleistras. Paskirtis: skirtas negilioms žaizdoms, nubrozdinimams gydyti; padengia žaizdą plona plėvele, apsaugo nuo bakterijų, vandens, nešvarumu, leidžia odai kvėpuoti; su antiseptiku-medicininiu spiritu; 100ml flakonas, paklaida ±5ml; džiūdamas nenubėga</t>
  </si>
  <si>
    <t>25.1</t>
  </si>
  <si>
    <t>25.2</t>
  </si>
  <si>
    <t>25.3</t>
  </si>
  <si>
    <t>34.1</t>
  </si>
  <si>
    <t>34.2</t>
  </si>
  <si>
    <t>35.1</t>
  </si>
  <si>
    <t>35.2</t>
  </si>
  <si>
    <t>36.1</t>
  </si>
  <si>
    <t>36.2</t>
  </si>
  <si>
    <t>37.1</t>
  </si>
  <si>
    <t>37.2</t>
  </si>
  <si>
    <t>39.3</t>
  </si>
  <si>
    <t>41.3</t>
  </si>
  <si>
    <t>42.3</t>
  </si>
  <si>
    <t>Sterilūs tvarsčiai pagaminti iš poliretano putų, dengti silikono sluoksniu per visą paviršių, lipniais kraštais, skirti vidutiniškai  ir gausiai eksuduojančioms žaizdoms. Penkių sluoksnių, visas kontaktinis paviršius su žaizda padengtas perforuotu minkšto silikono sluoksniu.                                                                             Pirmas sluoksnis dengtas minkštu silikonu.                                              Antras - absorbcinis iš poliuretano putų.                                        Trečias - paskirstomasis iš neaustinės medžiagos.                         Ketvirtas - sulaikomasis iš superabsorbento.                                Penktas - apsauginė poliuretano plėvelė, pralaidi drėgmės garams ir nepralaidi vandeniui, bakterijoms ir  mikrorganizmams iki 25nm dydžio.                                                                                                                  Nelimpa prie žaizdos guolio, atraumatiškas, limpa prie sausos odos, sumažina maceracijos galimybę, palaiko drėgmę žaizdoje, nepalieka tvarsčio likučių žaizdos guolyje ir ant aplinkinės odos,  nealergizuojantis ir nedirginantis odos. Turi lipnius kraštus 1,5-5 cm. Turi specialias formas pritaikytas kryžkaulio ir kulno sričiai. Moksliniais tyrimais įrodytas skausmo sumažinimas tvarsčio keitimo metu. Pateikti klinikinius įrodymus, pagrindžiančius tvarsčių tinkamumą pragulų prevencijai.  Drėgmės išgarinimo koeficientas ne mažiau kaip 13.1g/10cm2/24h. Absorbcijos (sugerties) koeficientas ne mažiau kaip 7.8g/10cm2/24h. Bendras skysčio sugėrimo koeficientas ne mažiau kaip 20.9g/10cm2/24h. Pateikti tai įrodančius dokumentus.</t>
  </si>
  <si>
    <t>Skaidrus silikono tvarstis-plėvelė, pagamintas iš poliuretaninės plėvelės, pralaidžios drėgmės garams (900g/m2/24val.), dengtos minkšto silikono sluoksniu (per visą plotą). Apsaugo jautrią odą, nelimpa prie žaizdos guolio, nepažeidžia žaizdos ir aplinkinės odos, limpa tik prie sausos odos, palaiko drėgmę žaizdoje, nepalieka tvarsčio likučių žaizdos guolyje ir ant aplinkinės odos, nealergizuojantis ir nedirginantis odos. Patogus naudoti – su specialiu rėmeliu patogiam tvarsčio uždėjimui. Produkto sudėtyje ir pakuotėje nėra latekso.                                                                                           Moksliniais tyrimais įrodytas, kad tvarstis gali būti naudojamas spindulinio gydymo metu, siekiant apsaugoti odą.  Moksliniais tyrimais įrodytas skausmo sumažinimas tvarsčio keitimo metu.
Pateikti tai įrodančius dokumentus.</t>
  </si>
  <si>
    <t>17.1</t>
  </si>
  <si>
    <t>Pagamintas iš apsauginės poliuretano plėvelės, pralaidžios drėgmės garams, nepralaidžios vandeniui, bakterijoms (ISO 22610:2006) ir  mikrorganizmams iki 25nm dydžio. Trijų sluoksnių. Absorbuojantis sluoksnis: hidrofiliškas poliuretano putų sluoksnis. Kontaktinis paviršius su žaizda: hidrofobiškas minkšto silikono sluoksnis (viso ploto). Nelimpa prie žaizdos guolio, nepažeidžia žaizdos ir aplinkinės odos, limpa prie sausos odos, sumažina maceracijos riziką, palaiko drėgmę žaizdoje, nepalieka tvarsčio likučių žaizdos guolyje ir ant aplinkinės odos, nealergizuojantis ir nedirginantis odos.              Moksliniais tyrimais įrodytas skausmo sumažinimas tvarsčio keitimo metu.                                                                                                                                Drėgmės išgarinimo koeficientas 23.6g/10cm²/24h. Absorbcijos (sugerties) koeficientas 7.6g/10cm²/24h. Bendras skysčio sugėrimo koeficientas 31.2g/10cm²/24h.                                                                                                                                                                            Pateikti tai įrodančius dokumentus.</t>
  </si>
  <si>
    <t>Pagamintas iš apsauginės poliuretano plėvelės pralaidžios drėgmės garams, nepralaidžios vandeniui, bakterijoms (ISO 22610:2006) ir  mikrorganizmams iki 25nm dydžio.Trijų sluoksnių. Absorbuojantis sluoksnis: hidrofiliškas poliuretano putų sluoksnis. Kontaktinis paviršius su žaizda: hidrofobiškas minkšto silikono sluoksnis. Nelimpa prie žaizdos guolio, nepažeidžia žaizdos ir aplinkinės odos, limpa tik prie sausos odos, sumažina maceracijos riziką, palaiko drėgmę žaizdoje, nepalieka tvarsčio likučių žaizdos guolyje ir ant aplinkinės odos, nealergizuojantis ir nedirginantis odos. Plonas, 2 mm. Moksliniais tyrimais įrodytas, kad tvarstis gali būti naudojamas spindulinio gydymo metu, siekiant apsaugoti odą. Moksliniais tyrimais įrodytas skausmo sumažinimas tvarsčio keitimo metu.                                                                                                                                                            Drėgmės išgarinimo koeficientas 5.3g/10cm2/24h. Absorbcijos (sugerties) koeficientas 1.9g/10cm2 /24h. Bendras skysčio sugėrimo koeficientas 7.2g/10cm2/24h. Pateikti tai įrodančius dokumentus.</t>
  </si>
  <si>
    <t>21.1</t>
  </si>
  <si>
    <t>22.1</t>
  </si>
  <si>
    <t>24.1</t>
  </si>
  <si>
    <t>24.2</t>
  </si>
  <si>
    <t>24.3</t>
  </si>
  <si>
    <t>25</t>
  </si>
  <si>
    <t>33.1</t>
  </si>
  <si>
    <t>33.2</t>
  </si>
  <si>
    <t>38.3</t>
  </si>
  <si>
    <t>40.1</t>
  </si>
  <si>
    <t>40.2</t>
  </si>
  <si>
    <t>40.3</t>
  </si>
  <si>
    <t>41</t>
  </si>
  <si>
    <t>42.4</t>
  </si>
  <si>
    <t>Sterilios marlinės servetėlės 8 sluoksnių, supakuotos po 5 vnt.</t>
  </si>
  <si>
    <t>47</t>
  </si>
  <si>
    <t>Tvarstis, virstantis geliu, kuris sugeria ypač gausų žaizdos eksudatą. Tinkamas naudoti eksuduojančių žaizdų, tokių kaip kojų ir pėdų opos, pragulos (kišenės), donorinės odos vietos, chirurginės ir onkologinės žaizdos, gydymui. Gali būti naudojamas kartu su kompresine terapija. Tvarstis pagamintas iš sintetinės medžiagos, kurią sudaro polivinilo alkoholio skaidulos. Tvarstis pasižymi aukštais absorbcijos (sugerties) ne mažiau kaip 18,71g/100cm2 ir retencijos ne mažiau kaip 95% rodikliais. Palaiko drėgną žaizdos gijimo aplinką ir sumažina maceracijos riziką. Neplyšta ir nepalieka likučių žaizdoje. Karpomas.
 Pateikti įrodančius dokumentus</t>
  </si>
  <si>
    <t>Plėvelė - tvarstis  periferinio intraveninio kateterio pritvirtinimui prie odos. Pralaidi, sterili, skaidri (nekombinuota su kitomis medžiagomis) plėvelė su lipduku tvarsčio uždėjimo laiko užrašymui. Atspari ir nepralaidi vandeniui. Leidžianti kvėpuoti odai. Hipoalergiški akriliniai klijai; nuklijavus nelieka klijų likučių. Tvarstis turi specialų popierinį rėmelį, palengvinantį tvarsčio užklijavimą ir užtikrinantį sterilumą (t.y. nepakeičia savo formos ir vientisumo pacientui judant). Iš vieno tvarsčio krašto yra įpjova. Tvarsčio konstrukcija turi užtikrinti tvarsčio užklijavimą mūvint  pirštines. Dezinfekuojant kateterio dalis išoriškai,  pleistras nepakeičia formos, struktūros ir tvirtumo. Lengvai ir greitai priklijuojamas bei  lengvai ir saugiai nuklijuojamas nuo odos</t>
  </si>
  <si>
    <t>Plėvelė - tvarstis centrinių venų kateterių fiksavimui.  Sterilus. Nepraleidus vandeniui, leidžiantis kvėpuoti odai, ovalo formos; permatoma plėvelė per pusę kombinuota su neaustinio pluošto pleistru, tvirčiau fiksuojančiu kateterį; iš vieno krašto tvarstis-plėvelė turi 3-5mm pločio ir 4cm +- 2mm gylio įpjovą. Tvarsčio komplekte yra 2 sterilios neaustinio pluošto juostelės, skirtos papildomai fiksuoti kateterį, ir 1 popierinio pleistro juostelė įvairiems duomenims užrašyti. Dydis: 8,5cm x 11cm ±0,5cm. Hipoalergiški akriliniai klijai; nuklijavus nelieka klijų likučių. tvarstis turi specialų popierinį rėmelį, palengvinantį tvarsčio užklijavimą ir sterilumo saugumą (t.y. nepakeičia formos ir vientisumo pacientui judant ir keičiant kūno padėtį); tvarsčio konstrukcija turi užtikrinti tvarsčio užklijavimą mūvint chirurgines pirštines.  Tvarsčio ir pakuotės sudėtyje nėra latekso. Dezinfekuojant kateterio dalis išoriškai  pleistras nepakeičia formos, struktūros ir tvirtumo. Lengvai ir greitai priklijuojama bei  lengvai ir saugiai nuklijuojama nuo odos.</t>
  </si>
  <si>
    <t xml:space="preserve">12 grupė. Purškiamas pleistras </t>
  </si>
  <si>
    <t>Viso 12 grupė</t>
  </si>
  <si>
    <t>1m x 20cm ±1cm</t>
  </si>
  <si>
    <t>5m x 5cm ±1cm</t>
  </si>
  <si>
    <t>5m x 7cm ±1cm</t>
  </si>
  <si>
    <t>5m x 10cm ±1cm</t>
  </si>
  <si>
    <t>7m x 7cm ±1cm</t>
  </si>
  <si>
    <t>7m x 10cm ±1cm</t>
  </si>
  <si>
    <t>7m x 14cm ±1cm</t>
  </si>
  <si>
    <t>10m x 16cm ±1cm</t>
  </si>
  <si>
    <t>1cm x 2cm ±0,5cm</t>
  </si>
  <si>
    <t>5cm x 7cm ±0,5cm</t>
  </si>
  <si>
    <t>5cm x 10cm ±0,5cm</t>
  </si>
  <si>
    <t>10cm x 15cm ±0,5cm</t>
  </si>
  <si>
    <t>10cm x 20cm ±0,5cm</t>
  </si>
  <si>
    <t>10cm x 25cm ±0,5cm</t>
  </si>
  <si>
    <t>10cm x 30cm ±0,5cm</t>
  </si>
  <si>
    <t>10cm x 35cm ±0,5cm</t>
  </si>
  <si>
    <t>10cm x 10cm ±1cm</t>
  </si>
  <si>
    <t>10cm x 20cm ±1cm</t>
  </si>
  <si>
    <t>6 x 6cm ± 0,5 cm</t>
  </si>
  <si>
    <t>10 x 10cm ± 0,5 cm</t>
  </si>
  <si>
    <t xml:space="preserve">15 x 15cm ± 0,5 cm </t>
  </si>
  <si>
    <t>20 x 20cm ± 0,5 cm</t>
  </si>
  <si>
    <t>2cm x 5m ± 0,5 cm</t>
  </si>
  <si>
    <t>2,5cm x 5m ± 0,5 cm</t>
  </si>
  <si>
    <t xml:space="preserve">1cm x 5m ± 0,5 cm </t>
  </si>
  <si>
    <t>5cm x 5m ± 0,5 cm</t>
  </si>
  <si>
    <t>iki 16000 vnt</t>
  </si>
  <si>
    <t>20cm x 10m ± 0,5 cm</t>
  </si>
  <si>
    <t>15cm x 10m ± 0,5 cm</t>
  </si>
  <si>
    <t>10cm x 10m ± 0,5 cm</t>
  </si>
  <si>
    <t>7,5cm x 10m ± 0,5 cm</t>
  </si>
  <si>
    <t>5cm x 10m ± 0,5 cm</t>
  </si>
  <si>
    <t>2,5cm x 10m ± 0,5 cm</t>
  </si>
  <si>
    <t>iki 3000 kg</t>
  </si>
  <si>
    <t>iki 27000 vnt</t>
  </si>
  <si>
    <t>10x10cm ± 0,5 cm, 12 sluoksnių, įpakavime 5vnt.</t>
  </si>
  <si>
    <t>10x60cm ± 0,5 cm, 4 sluoksnių, įpakavime 5vnt.</t>
  </si>
  <si>
    <t>10x60cm ± 0,5 cm, 8 sluoksnių, įpakavime 5vnt.</t>
  </si>
  <si>
    <t>10x60cm ± 0,5 cm, 12 sluoksnių, įpakavime 5vnt.</t>
  </si>
  <si>
    <t>10x10cm ± 0,5 cm, 12 sluoksnių, po 50vnt.</t>
  </si>
  <si>
    <t>10x60cm ± 0,5 cm, 4 sluoksnių, po 50vnt.</t>
  </si>
  <si>
    <t>10x60cm ± 0,5 cm, 8 sluoksnių, po 50vnt.</t>
  </si>
  <si>
    <t>45x70cm ± 0,5 cm, 4 sluoksniai, įpakavime 5vnt.</t>
  </si>
  <si>
    <t>30x45cm ± 0,5 cm, 3 sluoksniai, įpakavime 5vnt</t>
  </si>
  <si>
    <t>40x45cm ± 0,5 cm, 3 sluoksniai, įpakavime 5vnt</t>
  </si>
  <si>
    <t>45x70cm ± 0,5 cm, 3 sluoksniai, įpakavime 50vnt.</t>
  </si>
  <si>
    <t>30x45cm ± 0,5 cm, 3 sluoksniai, įpakavime 50vnt</t>
  </si>
  <si>
    <t>40x45cm ± 0,5 cm, 3 sluoksniai, įpakavime 50vnt</t>
  </si>
  <si>
    <t>iki 6500 įpak</t>
  </si>
  <si>
    <t>iki 15500 įpak</t>
  </si>
  <si>
    <t>iki 5000 įpak</t>
  </si>
  <si>
    <t>iki 10000 įpak</t>
  </si>
  <si>
    <t>iki 350000 įpak</t>
  </si>
  <si>
    <t>iki 30000 įpak</t>
  </si>
  <si>
    <t>iki 2500 rink</t>
  </si>
  <si>
    <t>iki 2000 vnt</t>
  </si>
  <si>
    <t>iki 100 flak.</t>
  </si>
  <si>
    <t>15x15 cm ± 1 cm</t>
  </si>
  <si>
    <t>15x20 cm ± 1 cm</t>
  </si>
  <si>
    <t>15.3</t>
  </si>
  <si>
    <t>Sterilūs tvarsčiai antimikrobiniai pagaminti iš poliuretano putų, dengti minkšto silikono sluoksniu, sterilūs, skirti vidutiniškai ir gausiai eksuduojančioms žaizdoms. Penkių sluoksnių, visas kontaktinis paviršius su žaizda padengtas perforuotu minkšto silikono sluoksniu. Turi antibakterinį poveikį (nurodytos pozicijos sudėtyje yra sidabro sulfato (1,2 mg/cm2)). Turi lipnius kraštus 2-3 cm. Pirmas sluoksnis dengtas minkštu silikonu (viso ploto). Antras sluoksnis absorbcinis iš poliuretano putų. Trečias sluoksnis paskirstomasis iš neaustinės medžiagos. Ketvirtas sluoksnis sulaikomasis iš superabsorbento. Penktas sluoksnis apsauginė poliuretano plėvelė, pralaidi drėgmės garams ir nepralaidi vandeniui, bakterijoms ir  mikrorganizmams iki 25nm dydžio. Nelimpa prie žaizdos guolio, atraumatiškas, limpa prie sausos odos, sumažina maceracijos galimybę, palaiko drėgmę žaizdoje, nepalieka tvarsčio likučių žaizdos guolyje ir ant aplinkinės odos,  nealergizuojantis ir nedirginantis odos. Moksliniais tyrimais įrodytas skausmo sumažinimas tvarsčio keitimo metu.                                                                                                                           Drėgmės išgarinimo koeficientas ne mažiau kaip 13.1g/10cm2/24h. Absorbcijos (sugerties) koeficientas ne mažiau kaip 7.8g/10cm2/24h. Bendras skysčio sugėrimo koeficientas ne mažiau kaip 20.9g/10cm2/24h. BŪTINA PATEIKTI TAI ĮRODANČIUS DOKUMENTUS</t>
  </si>
  <si>
    <t>12,5 cm x 12,5 cm ± 1 cm</t>
  </si>
  <si>
    <t>16.2</t>
  </si>
  <si>
    <t>Tubuliarinis tvarstis. Tubuliarinis kojinės formos tvarstis, skirtas greitai pirminių tvarsčių fiksacijai, atopinio dermatito gydymui bei kaip pamušalas po gipsiniu įtvaru; pagamintas iš viskozės (92%), elastano (5%) ir poliamido (3%); susuktas į rulonus. Dydžiai pažymėti spalviniu kodavimu. Nesterilus produktas. Skalbiamas iki 40 C temperatūroje ir išlaiko elastingumo savybes iki 60 skalbimo ciklų. Karpomas, atkirpti kraštai nešerpetoja ir neyra; gali būti naudojamas drėgno tvarstymo tecnikos metodu; tvarstis tempiasi išilgai ir skersai;  Rulonuose po 10-11 m; pažymėtas CE ženklu. BŪTINA PATEIKTI TAI ĮRODANČIUS DOKUMENTUS</t>
  </si>
  <si>
    <t>Rulono plotis 3,5 ± 1 cm</t>
  </si>
  <si>
    <t>Rulono plotis 5 ± 1 cm</t>
  </si>
  <si>
    <t>Rulono plotis 7,5 ± 1 cm</t>
  </si>
  <si>
    <t>Rulono plotis 10,75 ± 1 cm</t>
  </si>
  <si>
    <t>Rulono plotis 25 ± 1 cm</t>
  </si>
  <si>
    <t>11.4</t>
  </si>
  <si>
    <t>11.5</t>
  </si>
  <si>
    <t>iki 50 rul</t>
  </si>
  <si>
    <t>iki 100 rul</t>
  </si>
  <si>
    <t>Sterilūs tvarsčiai, virstantys geliu. Hidrokoloidinis tvarstis, virstantis geliu ir sugeriantis ypač gausų žaizdos eksudatą. Skirtas naudoti vidutiniškai-gausiai eksuduojančių žaizdų, tokių kaip veninės kojų opos ir diabetinės pėdų opos, gydymui. Tvarstis pagamintas iš sintetinės medžiagos, kurią sudaro polivinilo alkoholio (PVA) skaidulos, sudėtyje nėra latekso. Tvarstis pasižymi antimikrobinėmis savybėmis, absorbcijos rodiklis ne mažiau kaip 16 g/100 cm2, retencija ne mažiau kaip 93%, atsparumas tempiant (šlapias) ne mažiau kaip 1,4 N/20 mm. Palaiko drėgną žaizdos gijimo aplinką ir sumažina maceracijos riziką. Neplyšta ir nepalieka likučių žaizdoje. Sudėtyje yra sidabro sulfato (ne daugiau kaip 0,2 mg/cm2). Karpomas. 
BŪTINA PATEIKTI PAGRINDŽIANČIUS DOKUMENTUS</t>
  </si>
  <si>
    <t>5 cm x 5 cm ± 1 cm (antimikrobinis)</t>
  </si>
  <si>
    <t>10 cm x 10 cm ± 1 cm (antimikrobinis)</t>
  </si>
  <si>
    <t>15 cm x 15 cm ± 1 cm (antimikrobinis)</t>
  </si>
  <si>
    <t>20 cm x 30 cm ± 1 cm (antimikrobinis)</t>
  </si>
  <si>
    <t>21.2</t>
  </si>
  <si>
    <t>21.3</t>
  </si>
  <si>
    <t>21.4</t>
  </si>
  <si>
    <t>22.2</t>
  </si>
  <si>
    <t>22.3</t>
  </si>
  <si>
    <t>22.4</t>
  </si>
  <si>
    <t>32.1</t>
  </si>
  <si>
    <t>32.2</t>
  </si>
  <si>
    <t>37.3</t>
  </si>
  <si>
    <t>41.4</t>
  </si>
  <si>
    <t>45.2</t>
  </si>
  <si>
    <t>45.3</t>
  </si>
  <si>
    <t>45.4</t>
  </si>
  <si>
    <t>51.1</t>
  </si>
  <si>
    <t>21x22 cm ± 2 cm (kulnui)</t>
  </si>
  <si>
    <t>17,5x17,5 cm ± 1 cm</t>
  </si>
  <si>
    <t>45cm x 45cm ± 2cm</t>
  </si>
  <si>
    <t>45cm x 70cm ± 5cm</t>
  </si>
  <si>
    <t>Sudėtis: plastikinis pincetas, 127mm-1vnt.; apvalūs tamponai, Ø 25mm-3vnt.; servetėlės 5x5cm, ne mažiau 8sl.-2vnt.; keturių dalių padėkliukas, 148x74x18mm-1vnt.; apklotas 40x40cm-1vnt. Produktas turi trijų lygių pakuotę. Rinkinys įpakuotas viename gamykliniame steriliame įpakavime su sterilumo kontrolės sistema, t.y. lipdukas su pakuotės sterilumo ir gamybos duomenimis. Turi atitikti EN 13795 ir turėti CE ženklą su sertifikato numeriu. Pateikti dokumentaciją, įrodančią atitikimus</t>
  </si>
  <si>
    <t>Sudėtis: plastikinis pincetas, 127mm-1vnt.; apvalūs tamponai, Ø 25mm-5vnt.; 1 dalies padėkliukas, 152x47x18mm-1vnt. Produktas turi trijų lygių pakuotę. Rinkinys įpakuotas viename gamykliniame steriliame įpakavime su sterilumo kontrolės sistema, t.y. lipdukas su pakuotės sterilumo ir gamybos duomenimis. Turi atitikti EN 13795 ir turėti CE ženklą su sertifikato numeriu. Pateikti dokumentaciją, įrodančią atitikimus</t>
  </si>
  <si>
    <t xml:space="preserve">Pasiūtas iš minkšto 100 % PVC vinilinio audinio. Dydis 90x150 ±2cm. Galima skalbti 90-95°C temperatūroje. Nepralaidus drėgmei. Baltos spalvos. Pakuotėje 1 vnt. Atsparus dezinfekuojančioms mežiagoms. Pateikti įrodančius dokumentus. </t>
  </si>
  <si>
    <t>Sterilios poliesterinės skaidulinės juostelės, skirtos žaizdų uždarymui. Atsparios vandeniui, leidžia kvėpuoti odai, hipoalerginės</t>
  </si>
  <si>
    <t>3x75mm ±1mm, 4-6 juostelės pakelyje</t>
  </si>
  <si>
    <t>iki 300 juost.</t>
  </si>
  <si>
    <t>juost.</t>
  </si>
  <si>
    <t>6x38mm ±1mm, 5-6 juostelės pakelyje</t>
  </si>
  <si>
    <t>12x100mm ±1mm, 5-6 juostelės pakelyje</t>
  </si>
  <si>
    <t>16</t>
  </si>
  <si>
    <t>16.3</t>
  </si>
  <si>
    <t>16.4</t>
  </si>
  <si>
    <t>16.5</t>
  </si>
  <si>
    <t>17</t>
  </si>
  <si>
    <t>17.2</t>
  </si>
  <si>
    <t>19.1</t>
  </si>
  <si>
    <t>20.1.</t>
  </si>
  <si>
    <t>23.4</t>
  </si>
  <si>
    <t>26.1</t>
  </si>
  <si>
    <t>26.2</t>
  </si>
  <si>
    <t>26.3</t>
  </si>
  <si>
    <t>26.4</t>
  </si>
  <si>
    <t>26.5</t>
  </si>
  <si>
    <t>26.6</t>
  </si>
  <si>
    <t>29.1</t>
  </si>
  <si>
    <t>29.2</t>
  </si>
  <si>
    <t>32.3</t>
  </si>
  <si>
    <t>32.4</t>
  </si>
  <si>
    <t>37.4</t>
  </si>
  <si>
    <t>43.2</t>
  </si>
  <si>
    <t>43.3</t>
  </si>
  <si>
    <t>43.4</t>
  </si>
  <si>
    <t>46.1</t>
  </si>
  <si>
    <t>46.2</t>
  </si>
  <si>
    <t>46.3</t>
  </si>
  <si>
    <t>46.4</t>
  </si>
  <si>
    <t>50.1.</t>
  </si>
  <si>
    <t>51.2</t>
  </si>
  <si>
    <t>51.3</t>
  </si>
  <si>
    <t>51.4</t>
  </si>
  <si>
    <t>52.1</t>
  </si>
  <si>
    <t>53.1.</t>
  </si>
  <si>
    <t>54</t>
  </si>
  <si>
    <t>Shaoxing Gangfeng Hospital Products/Gangfeng Surgicals</t>
  </si>
  <si>
    <t>Tytex</t>
  </si>
  <si>
    <t>Olko</t>
  </si>
  <si>
    <t>Lauma Fabrics</t>
  </si>
  <si>
    <t>3 M</t>
  </si>
  <si>
    <t>Zarys</t>
  </si>
  <si>
    <t>TZMO S.A.</t>
  </si>
  <si>
    <t>Mato vnt. kaina Eur (be PVM)</t>
  </si>
  <si>
    <t>Taizhou Xinkang Medical Materials Co</t>
  </si>
  <si>
    <t>Mediteks</t>
  </si>
  <si>
    <t>Kaigert</t>
  </si>
  <si>
    <t xml:space="preserve">Jinhua Jingdi Medical Supplies Co.,Ltd </t>
  </si>
  <si>
    <t>Iberhospitex "Operdres"</t>
  </si>
  <si>
    <t>Hartman " Grassolind"</t>
  </si>
  <si>
    <t>Iberhospitex "Steri Strip"</t>
  </si>
  <si>
    <t>Zhende Medical</t>
  </si>
  <si>
    <t>Molnlycke HC</t>
  </si>
  <si>
    <t>3 M / Tegaderm</t>
  </si>
  <si>
    <t>Ningbo Haishu Haorun Medical Dressing Co., Ltd.</t>
  </si>
  <si>
    <t>TZMO S.A./Codofix/ plus</t>
  </si>
  <si>
    <t>Iberhospitex "Opertape"</t>
  </si>
  <si>
    <t>Direktorius Juozas Devižis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</si>
</sst>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3" x14ac:knownFonts="1">
    <font>
      <sz val="11"/>
      <color theme="1"/>
      <name val="Calibri"/>
      <family val="2"/>
      <charset val="186"/>
      <scheme val="minor"/>
    </font>
    <font>
      <sz val="11"/>
      <name val="Times New Roman"/>
      <family val="1"/>
      <charset val="186"/>
    </font>
    <font>
      <b/>
      <sz val="22"/>
      <name val="Times New Roman"/>
      <family val="1"/>
      <charset val="186"/>
    </font>
    <font>
      <b/>
      <sz val="11"/>
      <color indexed="8"/>
      <name val="Times New Roman"/>
      <family val="1"/>
      <charset val="186"/>
    </font>
    <font>
      <b/>
      <sz val="11"/>
      <name val="Times New Roman"/>
      <family val="1"/>
      <charset val="186"/>
    </font>
    <font>
      <sz val="11"/>
      <color indexed="8"/>
      <name val="Times New Roman"/>
      <family val="1"/>
      <charset val="186"/>
    </font>
    <font>
      <sz val="11"/>
      <color theme="1"/>
      <name val="Times New Roman"/>
      <family val="1"/>
      <charset val="186"/>
    </font>
    <font>
      <b/>
      <sz val="11"/>
      <color theme="1"/>
      <name val="Times New Roman"/>
      <family val="1"/>
      <charset val="186"/>
    </font>
    <font>
      <sz val="10"/>
      <name val="Times New Roman"/>
      <family val="1"/>
      <charset val="186"/>
    </font>
    <font>
      <sz val="12"/>
      <color rgb="FF000000"/>
      <name val="Times New Roman"/>
      <family val="1"/>
      <charset val="186"/>
    </font>
    <font>
      <sz val="12"/>
      <color theme="1"/>
      <name val="Times New Roman"/>
      <family val="1"/>
      <charset val="186"/>
    </font>
    <font>
      <sz val="8"/>
      <name val="Calibri"/>
      <family val="2"/>
      <charset val="186"/>
      <scheme val="minor"/>
    </font>
    <font>
      <sz val="11"/>
      <color rgb="FF000000"/>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9">
    <xf numFmtId="0" fontId="0" fillId="0" borderId="0" xfId="0"/>
    <xf numFmtId="49" fontId="1" fillId="0" borderId="0" xfId="0" applyNumberFormat="1" applyFont="1" applyAlignment="1">
      <alignment vertical="top"/>
    </xf>
    <xf numFmtId="0" fontId="2" fillId="0" borderId="0" xfId="0" applyFont="1" applyAlignment="1">
      <alignment vertical="top"/>
    </xf>
    <xf numFmtId="0" fontId="1" fillId="0" borderId="0" xfId="0" applyFont="1" applyAlignment="1">
      <alignment horizontal="center" vertical="top"/>
    </xf>
    <xf numFmtId="0" fontId="1" fillId="0" borderId="0" xfId="0" applyFont="1" applyAlignment="1">
      <alignment vertical="top"/>
    </xf>
    <xf numFmtId="0" fontId="0" fillId="0" borderId="0" xfId="0" applyAlignment="1">
      <alignment vertical="top"/>
    </xf>
    <xf numFmtId="49"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1" fillId="0" borderId="1" xfId="0" applyFont="1" applyBorder="1" applyAlignment="1">
      <alignment vertical="top"/>
    </xf>
    <xf numFmtId="49" fontId="5" fillId="0" borderId="1" xfId="0" applyNumberFormat="1" applyFont="1" applyBorder="1" applyAlignment="1">
      <alignment vertical="top" wrapText="1"/>
    </xf>
    <xf numFmtId="0" fontId="5" fillId="0" borderId="1"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3" fillId="0" borderId="1" xfId="0" applyFont="1" applyBorder="1" applyAlignment="1">
      <alignment horizontal="right" vertical="top" wrapText="1"/>
    </xf>
    <xf numFmtId="49" fontId="1" fillId="0" borderId="1" xfId="0" applyNumberFormat="1" applyFont="1" applyBorder="1" applyAlignment="1">
      <alignment vertical="top"/>
    </xf>
    <xf numFmtId="0" fontId="1" fillId="0" borderId="1" xfId="0" applyFont="1" applyBorder="1" applyAlignment="1">
      <alignment horizontal="center" vertical="top"/>
    </xf>
    <xf numFmtId="0" fontId="0" fillId="0" borderId="0" xfId="0" applyAlignment="1">
      <alignment horizontal="center" vertical="top"/>
    </xf>
    <xf numFmtId="0" fontId="0" fillId="0" borderId="0" xfId="0" applyAlignment="1">
      <alignment horizontal="right" vertical="top"/>
    </xf>
    <xf numFmtId="49" fontId="8" fillId="0" borderId="0" xfId="0" applyNumberFormat="1" applyFont="1" applyAlignment="1">
      <alignment horizontal="center" vertical="top"/>
    </xf>
    <xf numFmtId="49" fontId="1" fillId="0" borderId="0" xfId="0" applyNumberFormat="1" applyFont="1" applyAlignment="1">
      <alignment horizontal="center" vertical="top"/>
    </xf>
    <xf numFmtId="0" fontId="1" fillId="0" borderId="0" xfId="0" applyFont="1" applyAlignment="1">
      <alignment vertical="top" wrapText="1"/>
    </xf>
    <xf numFmtId="49" fontId="5" fillId="2" borderId="1"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1" fillId="2" borderId="1" xfId="0" applyFont="1" applyFill="1" applyBorder="1" applyAlignment="1">
      <alignment horizontal="center" vertical="top"/>
    </xf>
    <xf numFmtId="49" fontId="5" fillId="3" borderId="1" xfId="0" applyNumberFormat="1" applyFont="1" applyFill="1" applyBorder="1" applyAlignment="1">
      <alignment vertical="top" wrapText="1"/>
    </xf>
    <xf numFmtId="0" fontId="5" fillId="3" borderId="1" xfId="0" applyFont="1" applyFill="1" applyBorder="1" applyAlignment="1">
      <alignment vertical="top" wrapText="1"/>
    </xf>
    <xf numFmtId="0" fontId="5" fillId="3" borderId="1" xfId="0" applyFont="1" applyFill="1" applyBorder="1" applyAlignment="1">
      <alignment horizontal="center" vertical="top" wrapText="1"/>
    </xf>
    <xf numFmtId="0" fontId="7" fillId="3" borderId="1" xfId="0" applyFont="1" applyFill="1" applyBorder="1" applyAlignment="1">
      <alignment horizontal="justify" vertical="top"/>
    </xf>
    <xf numFmtId="0" fontId="6" fillId="3" borderId="1" xfId="0" applyFont="1" applyFill="1" applyBorder="1" applyAlignment="1">
      <alignment horizontal="center" vertical="top"/>
    </xf>
    <xf numFmtId="49" fontId="6" fillId="3" borderId="1" xfId="0" applyNumberFormat="1" applyFont="1" applyFill="1" applyBorder="1" applyAlignment="1">
      <alignment horizontal="center"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top" wrapText="1"/>
    </xf>
    <xf numFmtId="49" fontId="6" fillId="3" borderId="1" xfId="0" applyNumberFormat="1" applyFont="1" applyFill="1" applyBorder="1" applyAlignment="1">
      <alignment vertical="top"/>
    </xf>
    <xf numFmtId="0" fontId="6" fillId="0" borderId="1" xfId="0" applyFont="1" applyBorder="1" applyAlignment="1">
      <alignment horizontal="right" vertical="top" wrapText="1"/>
    </xf>
    <xf numFmtId="0" fontId="6" fillId="0" borderId="1" xfId="0" applyFont="1" applyBorder="1" applyAlignment="1">
      <alignment horizontal="center" vertical="top" wrapText="1"/>
    </xf>
    <xf numFmtId="0" fontId="6" fillId="0" borderId="1" xfId="0" applyFont="1" applyBorder="1" applyAlignment="1">
      <alignment horizontal="right" vertical="top"/>
    </xf>
    <xf numFmtId="49" fontId="6" fillId="0" borderId="1" xfId="0" applyNumberFormat="1" applyFont="1" applyBorder="1" applyAlignment="1">
      <alignment vertical="top" wrapText="1"/>
    </xf>
    <xf numFmtId="0" fontId="6" fillId="0" borderId="1" xfId="0" applyFont="1" applyBorder="1" applyAlignment="1">
      <alignment vertical="top"/>
    </xf>
    <xf numFmtId="0" fontId="6" fillId="0" borderId="1" xfId="0" applyFont="1" applyBorder="1" applyAlignment="1">
      <alignment vertical="top" wrapText="1"/>
    </xf>
    <xf numFmtId="0" fontId="1" fillId="3" borderId="2" xfId="0" applyFont="1" applyFill="1" applyBorder="1" applyAlignment="1">
      <alignment horizontal="left" vertical="top" wrapText="1"/>
    </xf>
    <xf numFmtId="0" fontId="1" fillId="3" borderId="1" xfId="0" applyFont="1" applyFill="1" applyBorder="1" applyAlignment="1">
      <alignment vertical="top"/>
    </xf>
    <xf numFmtId="0" fontId="1" fillId="3" borderId="1" xfId="0" applyFont="1" applyFill="1" applyBorder="1" applyAlignment="1">
      <alignment vertical="top" wrapText="1"/>
    </xf>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top"/>
    </xf>
    <xf numFmtId="0" fontId="6" fillId="3" borderId="1" xfId="0" applyFont="1" applyFill="1" applyBorder="1" applyAlignment="1">
      <alignment horizontal="justify" vertical="top"/>
    </xf>
    <xf numFmtId="49" fontId="1" fillId="3" borderId="1" xfId="0" applyNumberFormat="1" applyFont="1" applyFill="1" applyBorder="1" applyAlignment="1">
      <alignment vertical="top"/>
    </xf>
    <xf numFmtId="0" fontId="7" fillId="3" borderId="1" xfId="0" applyFont="1" applyFill="1" applyBorder="1" applyAlignment="1">
      <alignment horizontal="left" vertical="top" wrapText="1"/>
    </xf>
    <xf numFmtId="0" fontId="1" fillId="2" borderId="1" xfId="0" applyFont="1" applyFill="1" applyBorder="1" applyAlignment="1">
      <alignment vertical="top"/>
    </xf>
    <xf numFmtId="49" fontId="5" fillId="2" borderId="1" xfId="0" applyNumberFormat="1" applyFont="1" applyFill="1" applyBorder="1" applyAlignment="1">
      <alignment vertical="top" wrapText="1"/>
    </xf>
    <xf numFmtId="49" fontId="6" fillId="2" borderId="1" xfId="0" applyNumberFormat="1" applyFont="1" applyFill="1" applyBorder="1" applyAlignment="1">
      <alignment vertical="top" wrapText="1"/>
    </xf>
    <xf numFmtId="0" fontId="7"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vertical="top"/>
    </xf>
    <xf numFmtId="49" fontId="1" fillId="3" borderId="1" xfId="0" applyNumberFormat="1" applyFont="1" applyFill="1" applyBorder="1" applyAlignment="1">
      <alignment horizontal="center" vertical="top" wrapText="1"/>
    </xf>
    <xf numFmtId="49" fontId="1" fillId="3" borderId="1" xfId="0" applyNumberFormat="1" applyFont="1" applyFill="1" applyBorder="1" applyAlignment="1">
      <alignment horizontal="right" vertical="top" wrapText="1"/>
    </xf>
    <xf numFmtId="49" fontId="1" fillId="2" borderId="1" xfId="0" applyNumberFormat="1" applyFont="1" applyFill="1" applyBorder="1" applyAlignment="1">
      <alignment vertical="top"/>
    </xf>
    <xf numFmtId="0" fontId="4" fillId="2" borderId="1" xfId="0" applyFont="1" applyFill="1" applyBorder="1" applyAlignment="1">
      <alignment horizontal="center" vertical="top" wrapText="1"/>
    </xf>
    <xf numFmtId="49" fontId="7" fillId="2" borderId="1" xfId="0" applyNumberFormat="1" applyFont="1" applyFill="1" applyBorder="1" applyAlignment="1">
      <alignment vertical="top"/>
    </xf>
    <xf numFmtId="0" fontId="7" fillId="2" borderId="1" xfId="0" applyFont="1" applyFill="1" applyBorder="1" applyAlignment="1">
      <alignment horizontal="justify" vertical="top"/>
    </xf>
    <xf numFmtId="0" fontId="6" fillId="2" borderId="1" xfId="0" applyFont="1" applyFill="1" applyBorder="1" applyAlignment="1">
      <alignment horizontal="center" vertical="top"/>
    </xf>
    <xf numFmtId="49" fontId="6" fillId="2" borderId="1" xfId="0" applyNumberFormat="1" applyFont="1" applyFill="1" applyBorder="1" applyAlignment="1">
      <alignment horizontal="center" vertical="top" wrapText="1"/>
    </xf>
    <xf numFmtId="0" fontId="0" fillId="3" borderId="0" xfId="0" applyFill="1" applyAlignment="1">
      <alignment vertical="top"/>
    </xf>
    <xf numFmtId="0" fontId="1" fillId="0" borderId="3" xfId="0" applyFont="1" applyBorder="1" applyAlignment="1">
      <alignment vertical="top"/>
    </xf>
    <xf numFmtId="0" fontId="1" fillId="3" borderId="2" xfId="0" applyFont="1" applyFill="1" applyBorder="1" applyAlignment="1">
      <alignment vertical="top"/>
    </xf>
    <xf numFmtId="0" fontId="1" fillId="0" borderId="3" xfId="0" applyFont="1" applyBorder="1" applyAlignment="1">
      <alignment horizontal="center" vertical="top"/>
    </xf>
    <xf numFmtId="0" fontId="5" fillId="3" borderId="2" xfId="0" applyFont="1" applyFill="1" applyBorder="1" applyAlignment="1">
      <alignment horizontal="center" vertical="top" wrapText="1"/>
    </xf>
    <xf numFmtId="0" fontId="3" fillId="0" borderId="3" xfId="0" applyFont="1" applyBorder="1" applyAlignment="1">
      <alignment horizontal="right" vertical="top" wrapText="1"/>
    </xf>
    <xf numFmtId="0" fontId="5" fillId="3" borderId="2" xfId="0" applyFont="1" applyFill="1" applyBorder="1" applyAlignment="1">
      <alignment vertical="top" wrapText="1"/>
    </xf>
    <xf numFmtId="0" fontId="5" fillId="0" borderId="2" xfId="0" applyFont="1" applyBorder="1" applyAlignment="1">
      <alignment horizontal="left" vertical="top" wrapText="1"/>
    </xf>
    <xf numFmtId="49" fontId="1" fillId="0" borderId="0" xfId="0" applyNumberFormat="1" applyFont="1" applyBorder="1" applyAlignment="1">
      <alignment vertical="top"/>
    </xf>
    <xf numFmtId="0" fontId="3" fillId="0" borderId="0" xfId="0" applyFont="1" applyBorder="1" applyAlignment="1">
      <alignment horizontal="right" vertical="top" wrapText="1"/>
    </xf>
    <xf numFmtId="0" fontId="1" fillId="0" borderId="0" xfId="0" applyFont="1" applyBorder="1" applyAlignment="1">
      <alignment horizontal="center" vertical="top"/>
    </xf>
    <xf numFmtId="0" fontId="1" fillId="0" borderId="0" xfId="0" applyFont="1" applyBorder="1" applyAlignment="1">
      <alignment vertical="top"/>
    </xf>
    <xf numFmtId="0" fontId="0" fillId="0" borderId="0" xfId="0" applyBorder="1" applyAlignment="1">
      <alignment vertical="top"/>
    </xf>
    <xf numFmtId="0" fontId="6" fillId="0" borderId="1" xfId="0" applyFont="1" applyBorder="1" applyAlignment="1">
      <alignment horizontal="center" vertical="top"/>
    </xf>
    <xf numFmtId="0" fontId="5"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6" fillId="3" borderId="1" xfId="0" applyFont="1" applyFill="1" applyBorder="1" applyAlignment="1">
      <alignment vertical="top"/>
    </xf>
    <xf numFmtId="0" fontId="6" fillId="3" borderId="2" xfId="0" applyFont="1" applyFill="1" applyBorder="1" applyAlignment="1">
      <alignment vertical="top"/>
    </xf>
    <xf numFmtId="0" fontId="6" fillId="0" borderId="3" xfId="0" applyFont="1" applyBorder="1" applyAlignment="1">
      <alignment vertical="top"/>
    </xf>
    <xf numFmtId="0" fontId="1" fillId="0" borderId="1" xfId="0" applyFont="1" applyBorder="1" applyAlignment="1">
      <alignment horizontal="left" vertical="top" wrapText="1"/>
    </xf>
    <xf numFmtId="0" fontId="6" fillId="0" borderId="1" xfId="0" applyFont="1" applyBorder="1" applyAlignment="1">
      <alignment vertical="center" wrapText="1"/>
    </xf>
    <xf numFmtId="0" fontId="12" fillId="0" borderId="1" xfId="0" applyFont="1" applyBorder="1" applyAlignment="1">
      <alignment vertical="center" wrapText="1"/>
    </xf>
    <xf numFmtId="0" fontId="1" fillId="0" borderId="1" xfId="0" applyFont="1" applyFill="1" applyBorder="1" applyAlignment="1">
      <alignment horizontal="left" vertical="top" wrapText="1"/>
    </xf>
    <xf numFmtId="0" fontId="0" fillId="0" borderId="1" xfId="0" applyBorder="1" applyAlignment="1">
      <alignment vertical="top"/>
    </xf>
    <xf numFmtId="2" fontId="7" fillId="0" borderId="1" xfId="0" applyNumberFormat="1" applyFont="1" applyBorder="1" applyAlignment="1">
      <alignment vertical="top"/>
    </xf>
    <xf numFmtId="0" fontId="0" fillId="0" borderId="1" xfId="0" applyFont="1" applyFill="1" applyBorder="1" applyAlignment="1">
      <alignment vertical="top"/>
    </xf>
    <xf numFmtId="164" fontId="0" fillId="0" borderId="1" xfId="0" applyNumberFormat="1" applyBorder="1" applyAlignment="1">
      <alignment vertical="top"/>
    </xf>
    <xf numFmtId="165" fontId="0" fillId="0" borderId="1" xfId="0" applyNumberFormat="1" applyBorder="1" applyAlignment="1">
      <alignment vertical="top"/>
    </xf>
    <xf numFmtId="0" fontId="7" fillId="0" borderId="1" xfId="0" applyFont="1" applyBorder="1" applyAlignment="1">
      <alignment vertical="top"/>
    </xf>
    <xf numFmtId="0" fontId="1" fillId="0" borderId="1" xfId="0" applyFont="1" applyFill="1" applyBorder="1" applyAlignment="1">
      <alignment horizontal="center" vertical="top"/>
    </xf>
    <xf numFmtId="0" fontId="0" fillId="0" borderId="1" xfId="0" applyFill="1" applyBorder="1" applyAlignment="1">
      <alignment vertical="top"/>
    </xf>
    <xf numFmtId="0" fontId="0" fillId="0" borderId="1" xfId="0" applyBorder="1" applyAlignment="1">
      <alignment vertical="top" wrapText="1"/>
    </xf>
    <xf numFmtId="0" fontId="0" fillId="3" borderId="1" xfId="0" applyFill="1" applyBorder="1" applyAlignment="1">
      <alignment vertical="top"/>
    </xf>
    <xf numFmtId="0" fontId="6" fillId="0" borderId="1" xfId="0" applyFont="1" applyBorder="1" applyAlignment="1">
      <alignment vertical="center"/>
    </xf>
    <xf numFmtId="0" fontId="6" fillId="0" borderId="1" xfId="0" applyFont="1" applyBorder="1" applyAlignment="1">
      <alignment horizontal="center" vertical="top"/>
    </xf>
    <xf numFmtId="0" fontId="0" fillId="0" borderId="1" xfId="0" applyBorder="1" applyAlignment="1">
      <alignment horizontal="center" vertical="top"/>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4" xfId="0"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9" fillId="0" borderId="0" xfId="0" applyFont="1" applyAlignment="1">
      <alignment horizontal="left" vertical="top"/>
    </xf>
    <xf numFmtId="0" fontId="10" fillId="0" borderId="0" xfId="0" applyFont="1" applyAlignment="1">
      <alignment horizontal="left" vertical="top" wrapText="1"/>
    </xf>
    <xf numFmtId="2" fontId="7" fillId="0" borderId="3" xfId="0" applyNumberFormat="1" applyFont="1" applyBorder="1" applyAlignment="1">
      <alignmen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3"/>
  <sheetViews>
    <sheetView tabSelected="1" topLeftCell="A202" zoomScaleNormal="100" workbookViewId="0">
      <selection activeCell="I225" sqref="I225"/>
    </sheetView>
  </sheetViews>
  <sheetFormatPr defaultRowHeight="15" x14ac:dyDescent="0.25"/>
  <cols>
    <col min="1" max="1" width="6.140625" style="1" customWidth="1"/>
    <col min="2" max="2" width="54.85546875" style="22" customWidth="1"/>
    <col min="3" max="3" width="12.42578125" style="3" customWidth="1"/>
    <col min="4" max="4" width="7.5703125" style="3" customWidth="1"/>
    <col min="5" max="5" width="6.7109375" style="3" customWidth="1"/>
    <col min="6" max="6" width="7.140625" style="4" customWidth="1"/>
    <col min="7" max="7" width="7.5703125" style="4" hidden="1" customWidth="1"/>
    <col min="8" max="8" width="9.7109375" style="5" customWidth="1"/>
    <col min="9" max="9" width="10.28515625" style="5" customWidth="1"/>
    <col min="10" max="10" width="24.42578125" style="5" customWidth="1"/>
    <col min="11" max="142" width="9.140625" style="5"/>
    <col min="143" max="143" width="4.85546875" style="5" customWidth="1"/>
    <col min="144" max="144" width="54.5703125" style="5" customWidth="1"/>
    <col min="145" max="145" width="12.42578125" style="5" customWidth="1"/>
    <col min="146" max="146" width="7.5703125" style="5" customWidth="1"/>
    <col min="147" max="147" width="6.42578125" style="5" customWidth="1"/>
    <col min="148" max="148" width="10.5703125" style="5" customWidth="1"/>
    <col min="149" max="149" width="12" style="5" customWidth="1"/>
    <col min="150" max="150" width="27.85546875" style="5" customWidth="1"/>
    <col min="151" max="398" width="9.140625" style="5"/>
    <col min="399" max="399" width="4.85546875" style="5" customWidth="1"/>
    <col min="400" max="400" width="54.5703125" style="5" customWidth="1"/>
    <col min="401" max="401" width="12.42578125" style="5" customWidth="1"/>
    <col min="402" max="402" width="7.5703125" style="5" customWidth="1"/>
    <col min="403" max="403" width="6.42578125" style="5" customWidth="1"/>
    <col min="404" max="404" width="10.5703125" style="5" customWidth="1"/>
    <col min="405" max="405" width="12" style="5" customWidth="1"/>
    <col min="406" max="406" width="27.85546875" style="5" customWidth="1"/>
    <col min="407" max="654" width="9.140625" style="5"/>
    <col min="655" max="655" width="4.85546875" style="5" customWidth="1"/>
    <col min="656" max="656" width="54.5703125" style="5" customWidth="1"/>
    <col min="657" max="657" width="12.42578125" style="5" customWidth="1"/>
    <col min="658" max="658" width="7.5703125" style="5" customWidth="1"/>
    <col min="659" max="659" width="6.42578125" style="5" customWidth="1"/>
    <col min="660" max="660" width="10.5703125" style="5" customWidth="1"/>
    <col min="661" max="661" width="12" style="5" customWidth="1"/>
    <col min="662" max="662" width="27.85546875" style="5" customWidth="1"/>
    <col min="663" max="910" width="9.140625" style="5"/>
    <col min="911" max="911" width="4.85546875" style="5" customWidth="1"/>
    <col min="912" max="912" width="54.5703125" style="5" customWidth="1"/>
    <col min="913" max="913" width="12.42578125" style="5" customWidth="1"/>
    <col min="914" max="914" width="7.5703125" style="5" customWidth="1"/>
    <col min="915" max="915" width="6.42578125" style="5" customWidth="1"/>
    <col min="916" max="916" width="10.5703125" style="5" customWidth="1"/>
    <col min="917" max="917" width="12" style="5" customWidth="1"/>
    <col min="918" max="918" width="27.85546875" style="5" customWidth="1"/>
    <col min="919" max="1166" width="9.140625" style="5"/>
    <col min="1167" max="1167" width="4.85546875" style="5" customWidth="1"/>
    <col min="1168" max="1168" width="54.5703125" style="5" customWidth="1"/>
    <col min="1169" max="1169" width="12.42578125" style="5" customWidth="1"/>
    <col min="1170" max="1170" width="7.5703125" style="5" customWidth="1"/>
    <col min="1171" max="1171" width="6.42578125" style="5" customWidth="1"/>
    <col min="1172" max="1172" width="10.5703125" style="5" customWidth="1"/>
    <col min="1173" max="1173" width="12" style="5" customWidth="1"/>
    <col min="1174" max="1174" width="27.85546875" style="5" customWidth="1"/>
    <col min="1175" max="1422" width="9.140625" style="5"/>
    <col min="1423" max="1423" width="4.85546875" style="5" customWidth="1"/>
    <col min="1424" max="1424" width="54.5703125" style="5" customWidth="1"/>
    <col min="1425" max="1425" width="12.42578125" style="5" customWidth="1"/>
    <col min="1426" max="1426" width="7.5703125" style="5" customWidth="1"/>
    <col min="1427" max="1427" width="6.42578125" style="5" customWidth="1"/>
    <col min="1428" max="1428" width="10.5703125" style="5" customWidth="1"/>
    <col min="1429" max="1429" width="12" style="5" customWidth="1"/>
    <col min="1430" max="1430" width="27.85546875" style="5" customWidth="1"/>
    <col min="1431" max="1678" width="9.140625" style="5"/>
    <col min="1679" max="1679" width="4.85546875" style="5" customWidth="1"/>
    <col min="1680" max="1680" width="54.5703125" style="5" customWidth="1"/>
    <col min="1681" max="1681" width="12.42578125" style="5" customWidth="1"/>
    <col min="1682" max="1682" width="7.5703125" style="5" customWidth="1"/>
    <col min="1683" max="1683" width="6.42578125" style="5" customWidth="1"/>
    <col min="1684" max="1684" width="10.5703125" style="5" customWidth="1"/>
    <col min="1685" max="1685" width="12" style="5" customWidth="1"/>
    <col min="1686" max="1686" width="27.85546875" style="5" customWidth="1"/>
    <col min="1687" max="1934" width="9.140625" style="5"/>
    <col min="1935" max="1935" width="4.85546875" style="5" customWidth="1"/>
    <col min="1936" max="1936" width="54.5703125" style="5" customWidth="1"/>
    <col min="1937" max="1937" width="12.42578125" style="5" customWidth="1"/>
    <col min="1938" max="1938" width="7.5703125" style="5" customWidth="1"/>
    <col min="1939" max="1939" width="6.42578125" style="5" customWidth="1"/>
    <col min="1940" max="1940" width="10.5703125" style="5" customWidth="1"/>
    <col min="1941" max="1941" width="12" style="5" customWidth="1"/>
    <col min="1942" max="1942" width="27.85546875" style="5" customWidth="1"/>
    <col min="1943" max="2190" width="9.140625" style="5"/>
    <col min="2191" max="2191" width="4.85546875" style="5" customWidth="1"/>
    <col min="2192" max="2192" width="54.5703125" style="5" customWidth="1"/>
    <col min="2193" max="2193" width="12.42578125" style="5" customWidth="1"/>
    <col min="2194" max="2194" width="7.5703125" style="5" customWidth="1"/>
    <col min="2195" max="2195" width="6.42578125" style="5" customWidth="1"/>
    <col min="2196" max="2196" width="10.5703125" style="5" customWidth="1"/>
    <col min="2197" max="2197" width="12" style="5" customWidth="1"/>
    <col min="2198" max="2198" width="27.85546875" style="5" customWidth="1"/>
    <col min="2199" max="2446" width="9.140625" style="5"/>
    <col min="2447" max="2447" width="4.85546875" style="5" customWidth="1"/>
    <col min="2448" max="2448" width="54.5703125" style="5" customWidth="1"/>
    <col min="2449" max="2449" width="12.42578125" style="5" customWidth="1"/>
    <col min="2450" max="2450" width="7.5703125" style="5" customWidth="1"/>
    <col min="2451" max="2451" width="6.42578125" style="5" customWidth="1"/>
    <col min="2452" max="2452" width="10.5703125" style="5" customWidth="1"/>
    <col min="2453" max="2453" width="12" style="5" customWidth="1"/>
    <col min="2454" max="2454" width="27.85546875" style="5" customWidth="1"/>
    <col min="2455" max="2702" width="9.140625" style="5"/>
    <col min="2703" max="2703" width="4.85546875" style="5" customWidth="1"/>
    <col min="2704" max="2704" width="54.5703125" style="5" customWidth="1"/>
    <col min="2705" max="2705" width="12.42578125" style="5" customWidth="1"/>
    <col min="2706" max="2706" width="7.5703125" style="5" customWidth="1"/>
    <col min="2707" max="2707" width="6.42578125" style="5" customWidth="1"/>
    <col min="2708" max="2708" width="10.5703125" style="5" customWidth="1"/>
    <col min="2709" max="2709" width="12" style="5" customWidth="1"/>
    <col min="2710" max="2710" width="27.85546875" style="5" customWidth="1"/>
    <col min="2711" max="2958" width="9.140625" style="5"/>
    <col min="2959" max="2959" width="4.85546875" style="5" customWidth="1"/>
    <col min="2960" max="2960" width="54.5703125" style="5" customWidth="1"/>
    <col min="2961" max="2961" width="12.42578125" style="5" customWidth="1"/>
    <col min="2962" max="2962" width="7.5703125" style="5" customWidth="1"/>
    <col min="2963" max="2963" width="6.42578125" style="5" customWidth="1"/>
    <col min="2964" max="2964" width="10.5703125" style="5" customWidth="1"/>
    <col min="2965" max="2965" width="12" style="5" customWidth="1"/>
    <col min="2966" max="2966" width="27.85546875" style="5" customWidth="1"/>
    <col min="2967" max="3214" width="9.140625" style="5"/>
    <col min="3215" max="3215" width="4.85546875" style="5" customWidth="1"/>
    <col min="3216" max="3216" width="54.5703125" style="5" customWidth="1"/>
    <col min="3217" max="3217" width="12.42578125" style="5" customWidth="1"/>
    <col min="3218" max="3218" width="7.5703125" style="5" customWidth="1"/>
    <col min="3219" max="3219" width="6.42578125" style="5" customWidth="1"/>
    <col min="3220" max="3220" width="10.5703125" style="5" customWidth="1"/>
    <col min="3221" max="3221" width="12" style="5" customWidth="1"/>
    <col min="3222" max="3222" width="27.85546875" style="5" customWidth="1"/>
    <col min="3223" max="3470" width="9.140625" style="5"/>
    <col min="3471" max="3471" width="4.85546875" style="5" customWidth="1"/>
    <col min="3472" max="3472" width="54.5703125" style="5" customWidth="1"/>
    <col min="3473" max="3473" width="12.42578125" style="5" customWidth="1"/>
    <col min="3474" max="3474" width="7.5703125" style="5" customWidth="1"/>
    <col min="3475" max="3475" width="6.42578125" style="5" customWidth="1"/>
    <col min="3476" max="3476" width="10.5703125" style="5" customWidth="1"/>
    <col min="3477" max="3477" width="12" style="5" customWidth="1"/>
    <col min="3478" max="3478" width="27.85546875" style="5" customWidth="1"/>
    <col min="3479" max="3726" width="9.140625" style="5"/>
    <col min="3727" max="3727" width="4.85546875" style="5" customWidth="1"/>
    <col min="3728" max="3728" width="54.5703125" style="5" customWidth="1"/>
    <col min="3729" max="3729" width="12.42578125" style="5" customWidth="1"/>
    <col min="3730" max="3730" width="7.5703125" style="5" customWidth="1"/>
    <col min="3731" max="3731" width="6.42578125" style="5" customWidth="1"/>
    <col min="3732" max="3732" width="10.5703125" style="5" customWidth="1"/>
    <col min="3733" max="3733" width="12" style="5" customWidth="1"/>
    <col min="3734" max="3734" width="27.85546875" style="5" customWidth="1"/>
    <col min="3735" max="3982" width="9.140625" style="5"/>
    <col min="3983" max="3983" width="4.85546875" style="5" customWidth="1"/>
    <col min="3984" max="3984" width="54.5703125" style="5" customWidth="1"/>
    <col min="3985" max="3985" width="12.42578125" style="5" customWidth="1"/>
    <col min="3986" max="3986" width="7.5703125" style="5" customWidth="1"/>
    <col min="3987" max="3987" width="6.42578125" style="5" customWidth="1"/>
    <col min="3988" max="3988" width="10.5703125" style="5" customWidth="1"/>
    <col min="3989" max="3989" width="12" style="5" customWidth="1"/>
    <col min="3990" max="3990" width="27.85546875" style="5" customWidth="1"/>
    <col min="3991" max="4238" width="9.140625" style="5"/>
    <col min="4239" max="4239" width="4.85546875" style="5" customWidth="1"/>
    <col min="4240" max="4240" width="54.5703125" style="5" customWidth="1"/>
    <col min="4241" max="4241" width="12.42578125" style="5" customWidth="1"/>
    <col min="4242" max="4242" width="7.5703125" style="5" customWidth="1"/>
    <col min="4243" max="4243" width="6.42578125" style="5" customWidth="1"/>
    <col min="4244" max="4244" width="10.5703125" style="5" customWidth="1"/>
    <col min="4245" max="4245" width="12" style="5" customWidth="1"/>
    <col min="4246" max="4246" width="27.85546875" style="5" customWidth="1"/>
    <col min="4247" max="4494" width="9.140625" style="5"/>
    <col min="4495" max="4495" width="4.85546875" style="5" customWidth="1"/>
    <col min="4496" max="4496" width="54.5703125" style="5" customWidth="1"/>
    <col min="4497" max="4497" width="12.42578125" style="5" customWidth="1"/>
    <col min="4498" max="4498" width="7.5703125" style="5" customWidth="1"/>
    <col min="4499" max="4499" width="6.42578125" style="5" customWidth="1"/>
    <col min="4500" max="4500" width="10.5703125" style="5" customWidth="1"/>
    <col min="4501" max="4501" width="12" style="5" customWidth="1"/>
    <col min="4502" max="4502" width="27.85546875" style="5" customWidth="1"/>
    <col min="4503" max="4750" width="9.140625" style="5"/>
    <col min="4751" max="4751" width="4.85546875" style="5" customWidth="1"/>
    <col min="4752" max="4752" width="54.5703125" style="5" customWidth="1"/>
    <col min="4753" max="4753" width="12.42578125" style="5" customWidth="1"/>
    <col min="4754" max="4754" width="7.5703125" style="5" customWidth="1"/>
    <col min="4755" max="4755" width="6.42578125" style="5" customWidth="1"/>
    <col min="4756" max="4756" width="10.5703125" style="5" customWidth="1"/>
    <col min="4757" max="4757" width="12" style="5" customWidth="1"/>
    <col min="4758" max="4758" width="27.85546875" style="5" customWidth="1"/>
    <col min="4759" max="5006" width="9.140625" style="5"/>
    <col min="5007" max="5007" width="4.85546875" style="5" customWidth="1"/>
    <col min="5008" max="5008" width="54.5703125" style="5" customWidth="1"/>
    <col min="5009" max="5009" width="12.42578125" style="5" customWidth="1"/>
    <col min="5010" max="5010" width="7.5703125" style="5" customWidth="1"/>
    <col min="5011" max="5011" width="6.42578125" style="5" customWidth="1"/>
    <col min="5012" max="5012" width="10.5703125" style="5" customWidth="1"/>
    <col min="5013" max="5013" width="12" style="5" customWidth="1"/>
    <col min="5014" max="5014" width="27.85546875" style="5" customWidth="1"/>
    <col min="5015" max="5262" width="9.140625" style="5"/>
    <col min="5263" max="5263" width="4.85546875" style="5" customWidth="1"/>
    <col min="5264" max="5264" width="54.5703125" style="5" customWidth="1"/>
    <col min="5265" max="5265" width="12.42578125" style="5" customWidth="1"/>
    <col min="5266" max="5266" width="7.5703125" style="5" customWidth="1"/>
    <col min="5267" max="5267" width="6.42578125" style="5" customWidth="1"/>
    <col min="5268" max="5268" width="10.5703125" style="5" customWidth="1"/>
    <col min="5269" max="5269" width="12" style="5" customWidth="1"/>
    <col min="5270" max="5270" width="27.85546875" style="5" customWidth="1"/>
    <col min="5271" max="5518" width="9.140625" style="5"/>
    <col min="5519" max="5519" width="4.85546875" style="5" customWidth="1"/>
    <col min="5520" max="5520" width="54.5703125" style="5" customWidth="1"/>
    <col min="5521" max="5521" width="12.42578125" style="5" customWidth="1"/>
    <col min="5522" max="5522" width="7.5703125" style="5" customWidth="1"/>
    <col min="5523" max="5523" width="6.42578125" style="5" customWidth="1"/>
    <col min="5524" max="5524" width="10.5703125" style="5" customWidth="1"/>
    <col min="5525" max="5525" width="12" style="5" customWidth="1"/>
    <col min="5526" max="5526" width="27.85546875" style="5" customWidth="1"/>
    <col min="5527" max="5774" width="9.140625" style="5"/>
    <col min="5775" max="5775" width="4.85546875" style="5" customWidth="1"/>
    <col min="5776" max="5776" width="54.5703125" style="5" customWidth="1"/>
    <col min="5777" max="5777" width="12.42578125" style="5" customWidth="1"/>
    <col min="5778" max="5778" width="7.5703125" style="5" customWidth="1"/>
    <col min="5779" max="5779" width="6.42578125" style="5" customWidth="1"/>
    <col min="5780" max="5780" width="10.5703125" style="5" customWidth="1"/>
    <col min="5781" max="5781" width="12" style="5" customWidth="1"/>
    <col min="5782" max="5782" width="27.85546875" style="5" customWidth="1"/>
    <col min="5783" max="6030" width="9.140625" style="5"/>
    <col min="6031" max="6031" width="4.85546875" style="5" customWidth="1"/>
    <col min="6032" max="6032" width="54.5703125" style="5" customWidth="1"/>
    <col min="6033" max="6033" width="12.42578125" style="5" customWidth="1"/>
    <col min="6034" max="6034" width="7.5703125" style="5" customWidth="1"/>
    <col min="6035" max="6035" width="6.42578125" style="5" customWidth="1"/>
    <col min="6036" max="6036" width="10.5703125" style="5" customWidth="1"/>
    <col min="6037" max="6037" width="12" style="5" customWidth="1"/>
    <col min="6038" max="6038" width="27.85546875" style="5" customWidth="1"/>
    <col min="6039" max="6286" width="9.140625" style="5"/>
    <col min="6287" max="6287" width="4.85546875" style="5" customWidth="1"/>
    <col min="6288" max="6288" width="54.5703125" style="5" customWidth="1"/>
    <col min="6289" max="6289" width="12.42578125" style="5" customWidth="1"/>
    <col min="6290" max="6290" width="7.5703125" style="5" customWidth="1"/>
    <col min="6291" max="6291" width="6.42578125" style="5" customWidth="1"/>
    <col min="6292" max="6292" width="10.5703125" style="5" customWidth="1"/>
    <col min="6293" max="6293" width="12" style="5" customWidth="1"/>
    <col min="6294" max="6294" width="27.85546875" style="5" customWidth="1"/>
    <col min="6295" max="6542" width="9.140625" style="5"/>
    <col min="6543" max="6543" width="4.85546875" style="5" customWidth="1"/>
    <col min="6544" max="6544" width="54.5703125" style="5" customWidth="1"/>
    <col min="6545" max="6545" width="12.42578125" style="5" customWidth="1"/>
    <col min="6546" max="6546" width="7.5703125" style="5" customWidth="1"/>
    <col min="6547" max="6547" width="6.42578125" style="5" customWidth="1"/>
    <col min="6548" max="6548" width="10.5703125" style="5" customWidth="1"/>
    <col min="6549" max="6549" width="12" style="5" customWidth="1"/>
    <col min="6550" max="6550" width="27.85546875" style="5" customWidth="1"/>
    <col min="6551" max="6798" width="9.140625" style="5"/>
    <col min="6799" max="6799" width="4.85546875" style="5" customWidth="1"/>
    <col min="6800" max="6800" width="54.5703125" style="5" customWidth="1"/>
    <col min="6801" max="6801" width="12.42578125" style="5" customWidth="1"/>
    <col min="6802" max="6802" width="7.5703125" style="5" customWidth="1"/>
    <col min="6803" max="6803" width="6.42578125" style="5" customWidth="1"/>
    <col min="6804" max="6804" width="10.5703125" style="5" customWidth="1"/>
    <col min="6805" max="6805" width="12" style="5" customWidth="1"/>
    <col min="6806" max="6806" width="27.85546875" style="5" customWidth="1"/>
    <col min="6807" max="7054" width="9.140625" style="5"/>
    <col min="7055" max="7055" width="4.85546875" style="5" customWidth="1"/>
    <col min="7056" max="7056" width="54.5703125" style="5" customWidth="1"/>
    <col min="7057" max="7057" width="12.42578125" style="5" customWidth="1"/>
    <col min="7058" max="7058" width="7.5703125" style="5" customWidth="1"/>
    <col min="7059" max="7059" width="6.42578125" style="5" customWidth="1"/>
    <col min="7060" max="7060" width="10.5703125" style="5" customWidth="1"/>
    <col min="7061" max="7061" width="12" style="5" customWidth="1"/>
    <col min="7062" max="7062" width="27.85546875" style="5" customWidth="1"/>
    <col min="7063" max="7310" width="9.140625" style="5"/>
    <col min="7311" max="7311" width="4.85546875" style="5" customWidth="1"/>
    <col min="7312" max="7312" width="54.5703125" style="5" customWidth="1"/>
    <col min="7313" max="7313" width="12.42578125" style="5" customWidth="1"/>
    <col min="7314" max="7314" width="7.5703125" style="5" customWidth="1"/>
    <col min="7315" max="7315" width="6.42578125" style="5" customWidth="1"/>
    <col min="7316" max="7316" width="10.5703125" style="5" customWidth="1"/>
    <col min="7317" max="7317" width="12" style="5" customWidth="1"/>
    <col min="7318" max="7318" width="27.85546875" style="5" customWidth="1"/>
    <col min="7319" max="7566" width="9.140625" style="5"/>
    <col min="7567" max="7567" width="4.85546875" style="5" customWidth="1"/>
    <col min="7568" max="7568" width="54.5703125" style="5" customWidth="1"/>
    <col min="7569" max="7569" width="12.42578125" style="5" customWidth="1"/>
    <col min="7570" max="7570" width="7.5703125" style="5" customWidth="1"/>
    <col min="7571" max="7571" width="6.42578125" style="5" customWidth="1"/>
    <col min="7572" max="7572" width="10.5703125" style="5" customWidth="1"/>
    <col min="7573" max="7573" width="12" style="5" customWidth="1"/>
    <col min="7574" max="7574" width="27.85546875" style="5" customWidth="1"/>
    <col min="7575" max="7822" width="9.140625" style="5"/>
    <col min="7823" max="7823" width="4.85546875" style="5" customWidth="1"/>
    <col min="7824" max="7824" width="54.5703125" style="5" customWidth="1"/>
    <col min="7825" max="7825" width="12.42578125" style="5" customWidth="1"/>
    <col min="7826" max="7826" width="7.5703125" style="5" customWidth="1"/>
    <col min="7827" max="7827" width="6.42578125" style="5" customWidth="1"/>
    <col min="7828" max="7828" width="10.5703125" style="5" customWidth="1"/>
    <col min="7829" max="7829" width="12" style="5" customWidth="1"/>
    <col min="7830" max="7830" width="27.85546875" style="5" customWidth="1"/>
    <col min="7831" max="8078" width="9.140625" style="5"/>
    <col min="8079" max="8079" width="4.85546875" style="5" customWidth="1"/>
    <col min="8080" max="8080" width="54.5703125" style="5" customWidth="1"/>
    <col min="8081" max="8081" width="12.42578125" style="5" customWidth="1"/>
    <col min="8082" max="8082" width="7.5703125" style="5" customWidth="1"/>
    <col min="8083" max="8083" width="6.42578125" style="5" customWidth="1"/>
    <col min="8084" max="8084" width="10.5703125" style="5" customWidth="1"/>
    <col min="8085" max="8085" width="12" style="5" customWidth="1"/>
    <col min="8086" max="8086" width="27.85546875" style="5" customWidth="1"/>
    <col min="8087" max="8334" width="9.140625" style="5"/>
    <col min="8335" max="8335" width="4.85546875" style="5" customWidth="1"/>
    <col min="8336" max="8336" width="54.5703125" style="5" customWidth="1"/>
    <col min="8337" max="8337" width="12.42578125" style="5" customWidth="1"/>
    <col min="8338" max="8338" width="7.5703125" style="5" customWidth="1"/>
    <col min="8339" max="8339" width="6.42578125" style="5" customWidth="1"/>
    <col min="8340" max="8340" width="10.5703125" style="5" customWidth="1"/>
    <col min="8341" max="8341" width="12" style="5" customWidth="1"/>
    <col min="8342" max="8342" width="27.85546875" style="5" customWidth="1"/>
    <col min="8343" max="8590" width="9.140625" style="5"/>
    <col min="8591" max="8591" width="4.85546875" style="5" customWidth="1"/>
    <col min="8592" max="8592" width="54.5703125" style="5" customWidth="1"/>
    <col min="8593" max="8593" width="12.42578125" style="5" customWidth="1"/>
    <col min="8594" max="8594" width="7.5703125" style="5" customWidth="1"/>
    <col min="8595" max="8595" width="6.42578125" style="5" customWidth="1"/>
    <col min="8596" max="8596" width="10.5703125" style="5" customWidth="1"/>
    <col min="8597" max="8597" width="12" style="5" customWidth="1"/>
    <col min="8598" max="8598" width="27.85546875" style="5" customWidth="1"/>
    <col min="8599" max="8846" width="9.140625" style="5"/>
    <col min="8847" max="8847" width="4.85546875" style="5" customWidth="1"/>
    <col min="8848" max="8848" width="54.5703125" style="5" customWidth="1"/>
    <col min="8849" max="8849" width="12.42578125" style="5" customWidth="1"/>
    <col min="8850" max="8850" width="7.5703125" style="5" customWidth="1"/>
    <col min="8851" max="8851" width="6.42578125" style="5" customWidth="1"/>
    <col min="8852" max="8852" width="10.5703125" style="5" customWidth="1"/>
    <col min="8853" max="8853" width="12" style="5" customWidth="1"/>
    <col min="8854" max="8854" width="27.85546875" style="5" customWidth="1"/>
    <col min="8855" max="9102" width="9.140625" style="5"/>
    <col min="9103" max="9103" width="4.85546875" style="5" customWidth="1"/>
    <col min="9104" max="9104" width="54.5703125" style="5" customWidth="1"/>
    <col min="9105" max="9105" width="12.42578125" style="5" customWidth="1"/>
    <col min="9106" max="9106" width="7.5703125" style="5" customWidth="1"/>
    <col min="9107" max="9107" width="6.42578125" style="5" customWidth="1"/>
    <col min="9108" max="9108" width="10.5703125" style="5" customWidth="1"/>
    <col min="9109" max="9109" width="12" style="5" customWidth="1"/>
    <col min="9110" max="9110" width="27.85546875" style="5" customWidth="1"/>
    <col min="9111" max="9358" width="9.140625" style="5"/>
    <col min="9359" max="9359" width="4.85546875" style="5" customWidth="1"/>
    <col min="9360" max="9360" width="54.5703125" style="5" customWidth="1"/>
    <col min="9361" max="9361" width="12.42578125" style="5" customWidth="1"/>
    <col min="9362" max="9362" width="7.5703125" style="5" customWidth="1"/>
    <col min="9363" max="9363" width="6.42578125" style="5" customWidth="1"/>
    <col min="9364" max="9364" width="10.5703125" style="5" customWidth="1"/>
    <col min="9365" max="9365" width="12" style="5" customWidth="1"/>
    <col min="9366" max="9366" width="27.85546875" style="5" customWidth="1"/>
    <col min="9367" max="9614" width="9.140625" style="5"/>
    <col min="9615" max="9615" width="4.85546875" style="5" customWidth="1"/>
    <col min="9616" max="9616" width="54.5703125" style="5" customWidth="1"/>
    <col min="9617" max="9617" width="12.42578125" style="5" customWidth="1"/>
    <col min="9618" max="9618" width="7.5703125" style="5" customWidth="1"/>
    <col min="9619" max="9619" width="6.42578125" style="5" customWidth="1"/>
    <col min="9620" max="9620" width="10.5703125" style="5" customWidth="1"/>
    <col min="9621" max="9621" width="12" style="5" customWidth="1"/>
    <col min="9622" max="9622" width="27.85546875" style="5" customWidth="1"/>
    <col min="9623" max="9870" width="9.140625" style="5"/>
    <col min="9871" max="9871" width="4.85546875" style="5" customWidth="1"/>
    <col min="9872" max="9872" width="54.5703125" style="5" customWidth="1"/>
    <col min="9873" max="9873" width="12.42578125" style="5" customWidth="1"/>
    <col min="9874" max="9874" width="7.5703125" style="5" customWidth="1"/>
    <col min="9875" max="9875" width="6.42578125" style="5" customWidth="1"/>
    <col min="9876" max="9876" width="10.5703125" style="5" customWidth="1"/>
    <col min="9877" max="9877" width="12" style="5" customWidth="1"/>
    <col min="9878" max="9878" width="27.85546875" style="5" customWidth="1"/>
    <col min="9879" max="10126" width="9.140625" style="5"/>
    <col min="10127" max="10127" width="4.85546875" style="5" customWidth="1"/>
    <col min="10128" max="10128" width="54.5703125" style="5" customWidth="1"/>
    <col min="10129" max="10129" width="12.42578125" style="5" customWidth="1"/>
    <col min="10130" max="10130" width="7.5703125" style="5" customWidth="1"/>
    <col min="10131" max="10131" width="6.42578125" style="5" customWidth="1"/>
    <col min="10132" max="10132" width="10.5703125" style="5" customWidth="1"/>
    <col min="10133" max="10133" width="12" style="5" customWidth="1"/>
    <col min="10134" max="10134" width="27.85546875" style="5" customWidth="1"/>
    <col min="10135" max="10382" width="9.140625" style="5"/>
    <col min="10383" max="10383" width="4.85546875" style="5" customWidth="1"/>
    <col min="10384" max="10384" width="54.5703125" style="5" customWidth="1"/>
    <col min="10385" max="10385" width="12.42578125" style="5" customWidth="1"/>
    <col min="10386" max="10386" width="7.5703125" style="5" customWidth="1"/>
    <col min="10387" max="10387" width="6.42578125" style="5" customWidth="1"/>
    <col min="10388" max="10388" width="10.5703125" style="5" customWidth="1"/>
    <col min="10389" max="10389" width="12" style="5" customWidth="1"/>
    <col min="10390" max="10390" width="27.85546875" style="5" customWidth="1"/>
    <col min="10391" max="10638" width="9.140625" style="5"/>
    <col min="10639" max="10639" width="4.85546875" style="5" customWidth="1"/>
    <col min="10640" max="10640" width="54.5703125" style="5" customWidth="1"/>
    <col min="10641" max="10641" width="12.42578125" style="5" customWidth="1"/>
    <col min="10642" max="10642" width="7.5703125" style="5" customWidth="1"/>
    <col min="10643" max="10643" width="6.42578125" style="5" customWidth="1"/>
    <col min="10644" max="10644" width="10.5703125" style="5" customWidth="1"/>
    <col min="10645" max="10645" width="12" style="5" customWidth="1"/>
    <col min="10646" max="10646" width="27.85546875" style="5" customWidth="1"/>
    <col min="10647" max="10894" width="9.140625" style="5"/>
    <col min="10895" max="10895" width="4.85546875" style="5" customWidth="1"/>
    <col min="10896" max="10896" width="54.5703125" style="5" customWidth="1"/>
    <col min="10897" max="10897" width="12.42578125" style="5" customWidth="1"/>
    <col min="10898" max="10898" width="7.5703125" style="5" customWidth="1"/>
    <col min="10899" max="10899" width="6.42578125" style="5" customWidth="1"/>
    <col min="10900" max="10900" width="10.5703125" style="5" customWidth="1"/>
    <col min="10901" max="10901" width="12" style="5" customWidth="1"/>
    <col min="10902" max="10902" width="27.85546875" style="5" customWidth="1"/>
    <col min="10903" max="11150" width="9.140625" style="5"/>
    <col min="11151" max="11151" width="4.85546875" style="5" customWidth="1"/>
    <col min="11152" max="11152" width="54.5703125" style="5" customWidth="1"/>
    <col min="11153" max="11153" width="12.42578125" style="5" customWidth="1"/>
    <col min="11154" max="11154" width="7.5703125" style="5" customWidth="1"/>
    <col min="11155" max="11155" width="6.42578125" style="5" customWidth="1"/>
    <col min="11156" max="11156" width="10.5703125" style="5" customWidth="1"/>
    <col min="11157" max="11157" width="12" style="5" customWidth="1"/>
    <col min="11158" max="11158" width="27.85546875" style="5" customWidth="1"/>
    <col min="11159" max="11406" width="9.140625" style="5"/>
    <col min="11407" max="11407" width="4.85546875" style="5" customWidth="1"/>
    <col min="11408" max="11408" width="54.5703125" style="5" customWidth="1"/>
    <col min="11409" max="11409" width="12.42578125" style="5" customWidth="1"/>
    <col min="11410" max="11410" width="7.5703125" style="5" customWidth="1"/>
    <col min="11411" max="11411" width="6.42578125" style="5" customWidth="1"/>
    <col min="11412" max="11412" width="10.5703125" style="5" customWidth="1"/>
    <col min="11413" max="11413" width="12" style="5" customWidth="1"/>
    <col min="11414" max="11414" width="27.85546875" style="5" customWidth="1"/>
    <col min="11415" max="11662" width="9.140625" style="5"/>
    <col min="11663" max="11663" width="4.85546875" style="5" customWidth="1"/>
    <col min="11664" max="11664" width="54.5703125" style="5" customWidth="1"/>
    <col min="11665" max="11665" width="12.42578125" style="5" customWidth="1"/>
    <col min="11666" max="11666" width="7.5703125" style="5" customWidth="1"/>
    <col min="11667" max="11667" width="6.42578125" style="5" customWidth="1"/>
    <col min="11668" max="11668" width="10.5703125" style="5" customWidth="1"/>
    <col min="11669" max="11669" width="12" style="5" customWidth="1"/>
    <col min="11670" max="11670" width="27.85546875" style="5" customWidth="1"/>
    <col min="11671" max="11918" width="9.140625" style="5"/>
    <col min="11919" max="11919" width="4.85546875" style="5" customWidth="1"/>
    <col min="11920" max="11920" width="54.5703125" style="5" customWidth="1"/>
    <col min="11921" max="11921" width="12.42578125" style="5" customWidth="1"/>
    <col min="11922" max="11922" width="7.5703125" style="5" customWidth="1"/>
    <col min="11923" max="11923" width="6.42578125" style="5" customWidth="1"/>
    <col min="11924" max="11924" width="10.5703125" style="5" customWidth="1"/>
    <col min="11925" max="11925" width="12" style="5" customWidth="1"/>
    <col min="11926" max="11926" width="27.85546875" style="5" customWidth="1"/>
    <col min="11927" max="12174" width="9.140625" style="5"/>
    <col min="12175" max="12175" width="4.85546875" style="5" customWidth="1"/>
    <col min="12176" max="12176" width="54.5703125" style="5" customWidth="1"/>
    <col min="12177" max="12177" width="12.42578125" style="5" customWidth="1"/>
    <col min="12178" max="12178" width="7.5703125" style="5" customWidth="1"/>
    <col min="12179" max="12179" width="6.42578125" style="5" customWidth="1"/>
    <col min="12180" max="12180" width="10.5703125" style="5" customWidth="1"/>
    <col min="12181" max="12181" width="12" style="5" customWidth="1"/>
    <col min="12182" max="12182" width="27.85546875" style="5" customWidth="1"/>
    <col min="12183" max="12430" width="9.140625" style="5"/>
    <col min="12431" max="12431" width="4.85546875" style="5" customWidth="1"/>
    <col min="12432" max="12432" width="54.5703125" style="5" customWidth="1"/>
    <col min="12433" max="12433" width="12.42578125" style="5" customWidth="1"/>
    <col min="12434" max="12434" width="7.5703125" style="5" customWidth="1"/>
    <col min="12435" max="12435" width="6.42578125" style="5" customWidth="1"/>
    <col min="12436" max="12436" width="10.5703125" style="5" customWidth="1"/>
    <col min="12437" max="12437" width="12" style="5" customWidth="1"/>
    <col min="12438" max="12438" width="27.85546875" style="5" customWidth="1"/>
    <col min="12439" max="12686" width="9.140625" style="5"/>
    <col min="12687" max="12687" width="4.85546875" style="5" customWidth="1"/>
    <col min="12688" max="12688" width="54.5703125" style="5" customWidth="1"/>
    <col min="12689" max="12689" width="12.42578125" style="5" customWidth="1"/>
    <col min="12690" max="12690" width="7.5703125" style="5" customWidth="1"/>
    <col min="12691" max="12691" width="6.42578125" style="5" customWidth="1"/>
    <col min="12692" max="12692" width="10.5703125" style="5" customWidth="1"/>
    <col min="12693" max="12693" width="12" style="5" customWidth="1"/>
    <col min="12694" max="12694" width="27.85546875" style="5" customWidth="1"/>
    <col min="12695" max="12942" width="9.140625" style="5"/>
    <col min="12943" max="12943" width="4.85546875" style="5" customWidth="1"/>
    <col min="12944" max="12944" width="54.5703125" style="5" customWidth="1"/>
    <col min="12945" max="12945" width="12.42578125" style="5" customWidth="1"/>
    <col min="12946" max="12946" width="7.5703125" style="5" customWidth="1"/>
    <col min="12947" max="12947" width="6.42578125" style="5" customWidth="1"/>
    <col min="12948" max="12948" width="10.5703125" style="5" customWidth="1"/>
    <col min="12949" max="12949" width="12" style="5" customWidth="1"/>
    <col min="12950" max="12950" width="27.85546875" style="5" customWidth="1"/>
    <col min="12951" max="13198" width="9.140625" style="5"/>
    <col min="13199" max="13199" width="4.85546875" style="5" customWidth="1"/>
    <col min="13200" max="13200" width="54.5703125" style="5" customWidth="1"/>
    <col min="13201" max="13201" width="12.42578125" style="5" customWidth="1"/>
    <col min="13202" max="13202" width="7.5703125" style="5" customWidth="1"/>
    <col min="13203" max="13203" width="6.42578125" style="5" customWidth="1"/>
    <col min="13204" max="13204" width="10.5703125" style="5" customWidth="1"/>
    <col min="13205" max="13205" width="12" style="5" customWidth="1"/>
    <col min="13206" max="13206" width="27.85546875" style="5" customWidth="1"/>
    <col min="13207" max="13454" width="9.140625" style="5"/>
    <col min="13455" max="13455" width="4.85546875" style="5" customWidth="1"/>
    <col min="13456" max="13456" width="54.5703125" style="5" customWidth="1"/>
    <col min="13457" max="13457" width="12.42578125" style="5" customWidth="1"/>
    <col min="13458" max="13458" width="7.5703125" style="5" customWidth="1"/>
    <col min="13459" max="13459" width="6.42578125" style="5" customWidth="1"/>
    <col min="13460" max="13460" width="10.5703125" style="5" customWidth="1"/>
    <col min="13461" max="13461" width="12" style="5" customWidth="1"/>
    <col min="13462" max="13462" width="27.85546875" style="5" customWidth="1"/>
    <col min="13463" max="13710" width="9.140625" style="5"/>
    <col min="13711" max="13711" width="4.85546875" style="5" customWidth="1"/>
    <col min="13712" max="13712" width="54.5703125" style="5" customWidth="1"/>
    <col min="13713" max="13713" width="12.42578125" style="5" customWidth="1"/>
    <col min="13714" max="13714" width="7.5703125" style="5" customWidth="1"/>
    <col min="13715" max="13715" width="6.42578125" style="5" customWidth="1"/>
    <col min="13716" max="13716" width="10.5703125" style="5" customWidth="1"/>
    <col min="13717" max="13717" width="12" style="5" customWidth="1"/>
    <col min="13718" max="13718" width="27.85546875" style="5" customWidth="1"/>
    <col min="13719" max="13966" width="9.140625" style="5"/>
    <col min="13967" max="13967" width="4.85546875" style="5" customWidth="1"/>
    <col min="13968" max="13968" width="54.5703125" style="5" customWidth="1"/>
    <col min="13969" max="13969" width="12.42578125" style="5" customWidth="1"/>
    <col min="13970" max="13970" width="7.5703125" style="5" customWidth="1"/>
    <col min="13971" max="13971" width="6.42578125" style="5" customWidth="1"/>
    <col min="13972" max="13972" width="10.5703125" style="5" customWidth="1"/>
    <col min="13973" max="13973" width="12" style="5" customWidth="1"/>
    <col min="13974" max="13974" width="27.85546875" style="5" customWidth="1"/>
    <col min="13975" max="14222" width="9.140625" style="5"/>
    <col min="14223" max="14223" width="4.85546875" style="5" customWidth="1"/>
    <col min="14224" max="14224" width="54.5703125" style="5" customWidth="1"/>
    <col min="14225" max="14225" width="12.42578125" style="5" customWidth="1"/>
    <col min="14226" max="14226" width="7.5703125" style="5" customWidth="1"/>
    <col min="14227" max="14227" width="6.42578125" style="5" customWidth="1"/>
    <col min="14228" max="14228" width="10.5703125" style="5" customWidth="1"/>
    <col min="14229" max="14229" width="12" style="5" customWidth="1"/>
    <col min="14230" max="14230" width="27.85546875" style="5" customWidth="1"/>
    <col min="14231" max="14478" width="9.140625" style="5"/>
    <col min="14479" max="14479" width="4.85546875" style="5" customWidth="1"/>
    <col min="14480" max="14480" width="54.5703125" style="5" customWidth="1"/>
    <col min="14481" max="14481" width="12.42578125" style="5" customWidth="1"/>
    <col min="14482" max="14482" width="7.5703125" style="5" customWidth="1"/>
    <col min="14483" max="14483" width="6.42578125" style="5" customWidth="1"/>
    <col min="14484" max="14484" width="10.5703125" style="5" customWidth="1"/>
    <col min="14485" max="14485" width="12" style="5" customWidth="1"/>
    <col min="14486" max="14486" width="27.85546875" style="5" customWidth="1"/>
    <col min="14487" max="14734" width="9.140625" style="5"/>
    <col min="14735" max="14735" width="4.85546875" style="5" customWidth="1"/>
    <col min="14736" max="14736" width="54.5703125" style="5" customWidth="1"/>
    <col min="14737" max="14737" width="12.42578125" style="5" customWidth="1"/>
    <col min="14738" max="14738" width="7.5703125" style="5" customWidth="1"/>
    <col min="14739" max="14739" width="6.42578125" style="5" customWidth="1"/>
    <col min="14740" max="14740" width="10.5703125" style="5" customWidth="1"/>
    <col min="14741" max="14741" width="12" style="5" customWidth="1"/>
    <col min="14742" max="14742" width="27.85546875" style="5" customWidth="1"/>
    <col min="14743" max="14990" width="9.140625" style="5"/>
    <col min="14991" max="14991" width="4.85546875" style="5" customWidth="1"/>
    <col min="14992" max="14992" width="54.5703125" style="5" customWidth="1"/>
    <col min="14993" max="14993" width="12.42578125" style="5" customWidth="1"/>
    <col min="14994" max="14994" width="7.5703125" style="5" customWidth="1"/>
    <col min="14995" max="14995" width="6.42578125" style="5" customWidth="1"/>
    <col min="14996" max="14996" width="10.5703125" style="5" customWidth="1"/>
    <col min="14997" max="14997" width="12" style="5" customWidth="1"/>
    <col min="14998" max="14998" width="27.85546875" style="5" customWidth="1"/>
    <col min="14999" max="15246" width="9.140625" style="5"/>
    <col min="15247" max="15247" width="4.85546875" style="5" customWidth="1"/>
    <col min="15248" max="15248" width="54.5703125" style="5" customWidth="1"/>
    <col min="15249" max="15249" width="12.42578125" style="5" customWidth="1"/>
    <col min="15250" max="15250" width="7.5703125" style="5" customWidth="1"/>
    <col min="15251" max="15251" width="6.42578125" style="5" customWidth="1"/>
    <col min="15252" max="15252" width="10.5703125" style="5" customWidth="1"/>
    <col min="15253" max="15253" width="12" style="5" customWidth="1"/>
    <col min="15254" max="15254" width="27.85546875" style="5" customWidth="1"/>
    <col min="15255" max="15502" width="9.140625" style="5"/>
    <col min="15503" max="15503" width="4.85546875" style="5" customWidth="1"/>
    <col min="15504" max="15504" width="54.5703125" style="5" customWidth="1"/>
    <col min="15505" max="15505" width="12.42578125" style="5" customWidth="1"/>
    <col min="15506" max="15506" width="7.5703125" style="5" customWidth="1"/>
    <col min="15507" max="15507" width="6.42578125" style="5" customWidth="1"/>
    <col min="15508" max="15508" width="10.5703125" style="5" customWidth="1"/>
    <col min="15509" max="15509" width="12" style="5" customWidth="1"/>
    <col min="15510" max="15510" width="27.85546875" style="5" customWidth="1"/>
    <col min="15511" max="15758" width="9.140625" style="5"/>
    <col min="15759" max="15759" width="4.85546875" style="5" customWidth="1"/>
    <col min="15760" max="15760" width="54.5703125" style="5" customWidth="1"/>
    <col min="15761" max="15761" width="12.42578125" style="5" customWidth="1"/>
    <col min="15762" max="15762" width="7.5703125" style="5" customWidth="1"/>
    <col min="15763" max="15763" width="6.42578125" style="5" customWidth="1"/>
    <col min="15764" max="15764" width="10.5703125" style="5" customWidth="1"/>
    <col min="15765" max="15765" width="12" style="5" customWidth="1"/>
    <col min="15766" max="15766" width="27.85546875" style="5" customWidth="1"/>
    <col min="15767" max="16014" width="9.140625" style="5"/>
    <col min="16015" max="16015" width="4.85546875" style="5" customWidth="1"/>
    <col min="16016" max="16016" width="54.5703125" style="5" customWidth="1"/>
    <col min="16017" max="16017" width="12.42578125" style="5" customWidth="1"/>
    <col min="16018" max="16018" width="7.5703125" style="5" customWidth="1"/>
    <col min="16019" max="16019" width="6.42578125" style="5" customWidth="1"/>
    <col min="16020" max="16020" width="10.5703125" style="5" customWidth="1"/>
    <col min="16021" max="16021" width="12" style="5" customWidth="1"/>
    <col min="16022" max="16022" width="27.85546875" style="5" customWidth="1"/>
    <col min="16023" max="16384" width="9.140625" style="5"/>
  </cols>
  <sheetData>
    <row r="1" spans="1:10" ht="27" x14ac:dyDescent="0.25">
      <c r="B1" s="2" t="s">
        <v>0</v>
      </c>
      <c r="J1" s="2" t="s">
        <v>1</v>
      </c>
    </row>
    <row r="3" spans="1:10" ht="60" customHeight="1" x14ac:dyDescent="0.25">
      <c r="A3" s="6" t="s">
        <v>2</v>
      </c>
      <c r="B3" s="7" t="s">
        <v>3</v>
      </c>
      <c r="C3" s="7" t="s">
        <v>4</v>
      </c>
      <c r="D3" s="7" t="s">
        <v>5</v>
      </c>
      <c r="E3" s="7"/>
      <c r="F3" s="8" t="s">
        <v>6</v>
      </c>
      <c r="G3" s="8" t="s">
        <v>464</v>
      </c>
      <c r="H3" s="8" t="s">
        <v>7</v>
      </c>
      <c r="I3" s="8" t="s">
        <v>8</v>
      </c>
      <c r="J3" s="8" t="s">
        <v>9</v>
      </c>
    </row>
    <row r="4" spans="1:10" x14ac:dyDescent="0.25">
      <c r="A4" s="23"/>
      <c r="B4" s="24" t="s">
        <v>10</v>
      </c>
      <c r="C4" s="25"/>
      <c r="D4" s="25"/>
      <c r="E4" s="25"/>
      <c r="F4" s="50"/>
      <c r="G4" s="50"/>
      <c r="H4" s="55"/>
      <c r="I4" s="55"/>
      <c r="J4" s="55"/>
    </row>
    <row r="5" spans="1:10" ht="60" x14ac:dyDescent="0.25">
      <c r="A5" s="11">
        <v>1</v>
      </c>
      <c r="B5" s="12" t="s">
        <v>244</v>
      </c>
      <c r="C5" s="9" t="s">
        <v>11</v>
      </c>
      <c r="D5" s="9" t="s">
        <v>12</v>
      </c>
      <c r="E5" s="9">
        <v>50000</v>
      </c>
      <c r="F5" s="10">
        <v>5</v>
      </c>
      <c r="G5" s="10">
        <v>0.16189999999999999</v>
      </c>
      <c r="H5" s="40">
        <v>0.17</v>
      </c>
      <c r="I5" s="40">
        <f>H5*E5</f>
        <v>8500</v>
      </c>
      <c r="J5" s="41" t="s">
        <v>475</v>
      </c>
    </row>
    <row r="6" spans="1:10" ht="75" x14ac:dyDescent="0.25">
      <c r="A6" s="11">
        <v>2</v>
      </c>
      <c r="B6" s="12" t="s">
        <v>13</v>
      </c>
      <c r="C6" s="9"/>
      <c r="D6" s="9"/>
      <c r="E6" s="9"/>
      <c r="F6" s="10"/>
      <c r="G6" s="10"/>
      <c r="H6" s="40"/>
      <c r="I6" s="40"/>
      <c r="J6" s="41" t="s">
        <v>457</v>
      </c>
    </row>
    <row r="7" spans="1:10" x14ac:dyDescent="0.25">
      <c r="A7" s="11" t="s">
        <v>14</v>
      </c>
      <c r="B7" s="12" t="s">
        <v>15</v>
      </c>
      <c r="C7" s="9" t="s">
        <v>16</v>
      </c>
      <c r="D7" s="9" t="s">
        <v>12</v>
      </c>
      <c r="E7" s="9">
        <v>12000</v>
      </c>
      <c r="F7" s="10">
        <v>5</v>
      </c>
      <c r="G7" s="10">
        <v>0.17100000000000001</v>
      </c>
      <c r="H7" s="40">
        <v>0.18</v>
      </c>
      <c r="I7" s="40">
        <f t="shared" ref="I7:I36" si="0">H7*E7</f>
        <v>2160</v>
      </c>
      <c r="J7" s="40"/>
    </row>
    <row r="8" spans="1:10" x14ac:dyDescent="0.25">
      <c r="A8" s="11" t="s">
        <v>17</v>
      </c>
      <c r="B8" s="12" t="s">
        <v>18</v>
      </c>
      <c r="C8" s="9" t="s">
        <v>19</v>
      </c>
      <c r="D8" s="9" t="s">
        <v>12</v>
      </c>
      <c r="E8" s="9">
        <v>4800</v>
      </c>
      <c r="F8" s="10">
        <v>5</v>
      </c>
      <c r="G8" s="10">
        <v>0.18</v>
      </c>
      <c r="H8" s="40">
        <v>0.19</v>
      </c>
      <c r="I8" s="40">
        <f t="shared" si="0"/>
        <v>912</v>
      </c>
      <c r="J8" s="40"/>
    </row>
    <row r="9" spans="1:10" ht="90" x14ac:dyDescent="0.25">
      <c r="A9" s="27">
        <v>3</v>
      </c>
      <c r="B9" s="28" t="s">
        <v>20</v>
      </c>
      <c r="C9" s="29"/>
      <c r="D9" s="29"/>
      <c r="E9" s="29"/>
      <c r="F9" s="10"/>
      <c r="G9" s="10"/>
      <c r="H9" s="40"/>
      <c r="I9" s="40"/>
      <c r="J9" s="41" t="s">
        <v>457</v>
      </c>
    </row>
    <row r="10" spans="1:10" x14ac:dyDescent="0.25">
      <c r="A10" s="27" t="s">
        <v>21</v>
      </c>
      <c r="B10" s="28" t="s">
        <v>318</v>
      </c>
      <c r="C10" s="29" t="s">
        <v>108</v>
      </c>
      <c r="D10" s="29" t="s">
        <v>23</v>
      </c>
      <c r="E10" s="29">
        <v>50</v>
      </c>
      <c r="F10" s="10">
        <v>5</v>
      </c>
      <c r="G10" s="87">
        <v>0.32400000000000001</v>
      </c>
      <c r="H10" s="40">
        <v>0.34</v>
      </c>
      <c r="I10" s="40">
        <f t="shared" si="0"/>
        <v>17</v>
      </c>
      <c r="J10" s="40"/>
    </row>
    <row r="11" spans="1:10" x14ac:dyDescent="0.25">
      <c r="A11" s="27" t="s">
        <v>24</v>
      </c>
      <c r="B11" s="28" t="s">
        <v>319</v>
      </c>
      <c r="C11" s="29" t="s">
        <v>108</v>
      </c>
      <c r="D11" s="29" t="s">
        <v>23</v>
      </c>
      <c r="E11" s="29">
        <v>50</v>
      </c>
      <c r="F11" s="10">
        <v>5</v>
      </c>
      <c r="G11" s="87">
        <v>3.7999999999999999E-2</v>
      </c>
      <c r="H11" s="40">
        <v>0.04</v>
      </c>
      <c r="I11" s="40">
        <f t="shared" si="0"/>
        <v>2</v>
      </c>
      <c r="J11" s="40"/>
    </row>
    <row r="12" spans="1:10" x14ac:dyDescent="0.25">
      <c r="A12" s="27" t="s">
        <v>25</v>
      </c>
      <c r="B12" s="28" t="s">
        <v>320</v>
      </c>
      <c r="C12" s="29" t="s">
        <v>108</v>
      </c>
      <c r="D12" s="29" t="s">
        <v>23</v>
      </c>
      <c r="E12" s="29">
        <v>50</v>
      </c>
      <c r="F12" s="10">
        <v>5</v>
      </c>
      <c r="G12" s="87">
        <v>4.8000000000000001E-2</v>
      </c>
      <c r="H12" s="40">
        <v>0.05</v>
      </c>
      <c r="I12" s="40">
        <f t="shared" si="0"/>
        <v>2.5</v>
      </c>
      <c r="J12" s="40"/>
    </row>
    <row r="13" spans="1:10" x14ac:dyDescent="0.25">
      <c r="A13" s="27" t="s">
        <v>26</v>
      </c>
      <c r="B13" s="28" t="s">
        <v>321</v>
      </c>
      <c r="C13" s="29" t="s">
        <v>108</v>
      </c>
      <c r="D13" s="29" t="s">
        <v>23</v>
      </c>
      <c r="E13" s="29">
        <v>50</v>
      </c>
      <c r="F13" s="10">
        <v>5</v>
      </c>
      <c r="G13" s="87">
        <v>9.6000000000000002E-2</v>
      </c>
      <c r="H13" s="40">
        <v>0.1</v>
      </c>
      <c r="I13" s="40">
        <f t="shared" si="0"/>
        <v>5</v>
      </c>
      <c r="J13" s="40"/>
    </row>
    <row r="14" spans="1:10" x14ac:dyDescent="0.25">
      <c r="A14" s="27" t="s">
        <v>28</v>
      </c>
      <c r="B14" s="28" t="s">
        <v>322</v>
      </c>
      <c r="C14" s="29" t="s">
        <v>108</v>
      </c>
      <c r="D14" s="29" t="s">
        <v>23</v>
      </c>
      <c r="E14" s="29">
        <v>50</v>
      </c>
      <c r="F14" s="10">
        <v>5</v>
      </c>
      <c r="G14" s="87">
        <v>8.5999999999999993E-2</v>
      </c>
      <c r="H14" s="40">
        <v>0.09</v>
      </c>
      <c r="I14" s="40">
        <f t="shared" si="0"/>
        <v>4.5</v>
      </c>
      <c r="J14" s="40"/>
    </row>
    <row r="15" spans="1:10" x14ac:dyDescent="0.25">
      <c r="A15" s="27" t="s">
        <v>29</v>
      </c>
      <c r="B15" s="28" t="s">
        <v>323</v>
      </c>
      <c r="C15" s="29" t="s">
        <v>108</v>
      </c>
      <c r="D15" s="29" t="s">
        <v>23</v>
      </c>
      <c r="E15" s="29">
        <v>50</v>
      </c>
      <c r="F15" s="10">
        <v>5</v>
      </c>
      <c r="G15" s="87">
        <v>0.105</v>
      </c>
      <c r="H15" s="40">
        <v>0.11</v>
      </c>
      <c r="I15" s="40">
        <f t="shared" si="0"/>
        <v>5.5</v>
      </c>
      <c r="J15" s="40"/>
    </row>
    <row r="16" spans="1:10" x14ac:dyDescent="0.25">
      <c r="A16" s="27" t="s">
        <v>30</v>
      </c>
      <c r="B16" s="28" t="s">
        <v>324</v>
      </c>
      <c r="C16" s="29" t="s">
        <v>257</v>
      </c>
      <c r="D16" s="29" t="s">
        <v>23</v>
      </c>
      <c r="E16" s="29">
        <v>40000</v>
      </c>
      <c r="F16" s="10">
        <v>5</v>
      </c>
      <c r="G16" s="87">
        <v>0.2</v>
      </c>
      <c r="H16" s="40">
        <f t="shared" ref="H16:H35" si="1">G16*1.05</f>
        <v>0.21000000000000002</v>
      </c>
      <c r="I16" s="40">
        <f t="shared" si="0"/>
        <v>8400</v>
      </c>
      <c r="J16" s="40"/>
    </row>
    <row r="17" spans="1:10" x14ac:dyDescent="0.25">
      <c r="A17" s="27" t="s">
        <v>31</v>
      </c>
      <c r="B17" s="28" t="s">
        <v>325</v>
      </c>
      <c r="C17" s="29" t="s">
        <v>91</v>
      </c>
      <c r="D17" s="29" t="s">
        <v>23</v>
      </c>
      <c r="E17" s="29">
        <v>6000</v>
      </c>
      <c r="F17" s="10">
        <v>5</v>
      </c>
      <c r="G17" s="87">
        <v>0.28599999999999998</v>
      </c>
      <c r="H17" s="40">
        <v>0.3</v>
      </c>
      <c r="I17" s="40">
        <f t="shared" si="0"/>
        <v>1800</v>
      </c>
      <c r="J17" s="40"/>
    </row>
    <row r="18" spans="1:10" ht="60" x14ac:dyDescent="0.25">
      <c r="A18" s="27" t="s">
        <v>32</v>
      </c>
      <c r="B18" s="28" t="s">
        <v>33</v>
      </c>
      <c r="C18" s="29"/>
      <c r="D18" s="29"/>
      <c r="E18" s="29"/>
      <c r="F18" s="10"/>
      <c r="G18" s="10"/>
      <c r="H18" s="40"/>
      <c r="I18" s="40"/>
      <c r="J18" s="41" t="s">
        <v>458</v>
      </c>
    </row>
    <row r="19" spans="1:10" x14ac:dyDescent="0.25">
      <c r="A19" s="27" t="s">
        <v>34</v>
      </c>
      <c r="B19" s="28" t="s">
        <v>35</v>
      </c>
      <c r="C19" s="29" t="s">
        <v>36</v>
      </c>
      <c r="D19" s="29" t="s">
        <v>37</v>
      </c>
      <c r="E19" s="29">
        <v>60</v>
      </c>
      <c r="F19" s="10">
        <v>5</v>
      </c>
      <c r="G19" s="87">
        <v>5.6</v>
      </c>
      <c r="H19" s="40">
        <f t="shared" si="1"/>
        <v>5.88</v>
      </c>
      <c r="I19" s="40">
        <f t="shared" si="0"/>
        <v>352.8</v>
      </c>
      <c r="J19" s="40"/>
    </row>
    <row r="20" spans="1:10" x14ac:dyDescent="0.25">
      <c r="A20" s="27" t="s">
        <v>38</v>
      </c>
      <c r="B20" s="28" t="s">
        <v>39</v>
      </c>
      <c r="C20" s="29" t="s">
        <v>40</v>
      </c>
      <c r="D20" s="29" t="s">
        <v>37</v>
      </c>
      <c r="E20" s="29">
        <v>350</v>
      </c>
      <c r="F20" s="10">
        <v>5</v>
      </c>
      <c r="G20" s="87">
        <v>6.3049999999999997</v>
      </c>
      <c r="H20" s="40">
        <v>6.62</v>
      </c>
      <c r="I20" s="40">
        <f t="shared" si="0"/>
        <v>2317</v>
      </c>
      <c r="J20" s="40"/>
    </row>
    <row r="21" spans="1:10" x14ac:dyDescent="0.25">
      <c r="A21" s="27" t="s">
        <v>41</v>
      </c>
      <c r="B21" s="28" t="s">
        <v>42</v>
      </c>
      <c r="C21" s="29" t="s">
        <v>43</v>
      </c>
      <c r="D21" s="29" t="s">
        <v>37</v>
      </c>
      <c r="E21" s="29">
        <v>12</v>
      </c>
      <c r="F21" s="10">
        <v>5</v>
      </c>
      <c r="G21" s="87">
        <v>4.6660000000000004</v>
      </c>
      <c r="H21" s="40">
        <v>4.9000000000000004</v>
      </c>
      <c r="I21" s="40">
        <f t="shared" si="0"/>
        <v>58.800000000000004</v>
      </c>
      <c r="J21" s="40"/>
    </row>
    <row r="22" spans="1:10" ht="45" x14ac:dyDescent="0.25">
      <c r="A22" s="27" t="s">
        <v>44</v>
      </c>
      <c r="B22" s="28" t="s">
        <v>45</v>
      </c>
      <c r="C22" s="29"/>
      <c r="D22" s="29"/>
      <c r="E22" s="29"/>
      <c r="F22" s="10"/>
      <c r="G22" s="10"/>
      <c r="H22" s="40"/>
      <c r="I22" s="40"/>
      <c r="J22" s="41" t="s">
        <v>475</v>
      </c>
    </row>
    <row r="23" spans="1:10" x14ac:dyDescent="0.25">
      <c r="A23" s="11" t="s">
        <v>46</v>
      </c>
      <c r="B23" s="28" t="s">
        <v>47</v>
      </c>
      <c r="C23" s="29" t="s">
        <v>258</v>
      </c>
      <c r="D23" s="29" t="s">
        <v>23</v>
      </c>
      <c r="E23" s="29">
        <v>400</v>
      </c>
      <c r="F23" s="10">
        <v>5</v>
      </c>
      <c r="G23" s="87">
        <v>0.2</v>
      </c>
      <c r="H23" s="40">
        <f t="shared" si="1"/>
        <v>0.21000000000000002</v>
      </c>
      <c r="I23" s="40">
        <f t="shared" si="0"/>
        <v>84.000000000000014</v>
      </c>
      <c r="J23" s="40"/>
    </row>
    <row r="24" spans="1:10" x14ac:dyDescent="0.25">
      <c r="A24" s="11" t="s">
        <v>49</v>
      </c>
      <c r="B24" s="28" t="s">
        <v>50</v>
      </c>
      <c r="C24" s="29" t="s">
        <v>259</v>
      </c>
      <c r="D24" s="29" t="s">
        <v>23</v>
      </c>
      <c r="E24" s="29">
        <v>1500</v>
      </c>
      <c r="F24" s="10">
        <v>5</v>
      </c>
      <c r="G24" s="87">
        <v>0.30480000000000002</v>
      </c>
      <c r="H24" s="40">
        <v>0.32</v>
      </c>
      <c r="I24" s="40">
        <f t="shared" si="0"/>
        <v>480</v>
      </c>
      <c r="J24" s="40"/>
    </row>
    <row r="25" spans="1:10" x14ac:dyDescent="0.25">
      <c r="A25" s="11" t="s">
        <v>52</v>
      </c>
      <c r="B25" s="28" t="s">
        <v>53</v>
      </c>
      <c r="C25" s="29" t="s">
        <v>259</v>
      </c>
      <c r="D25" s="29" t="s">
        <v>23</v>
      </c>
      <c r="E25" s="29">
        <v>1500</v>
      </c>
      <c r="F25" s="10">
        <v>5</v>
      </c>
      <c r="G25" s="87">
        <v>0.4</v>
      </c>
      <c r="H25" s="40">
        <f t="shared" si="1"/>
        <v>0.42000000000000004</v>
      </c>
      <c r="I25" s="40">
        <f t="shared" si="0"/>
        <v>630.00000000000011</v>
      </c>
      <c r="J25" s="40"/>
    </row>
    <row r="26" spans="1:10" ht="25.5" customHeight="1" x14ac:dyDescent="0.25">
      <c r="A26" s="11" t="s">
        <v>55</v>
      </c>
      <c r="B26" s="28" t="s">
        <v>56</v>
      </c>
      <c r="C26" s="29" t="s">
        <v>57</v>
      </c>
      <c r="D26" s="29" t="s">
        <v>23</v>
      </c>
      <c r="E26" s="29">
        <v>30</v>
      </c>
      <c r="F26" s="10">
        <v>5</v>
      </c>
      <c r="G26" s="10">
        <v>2</v>
      </c>
      <c r="H26" s="40">
        <f t="shared" si="1"/>
        <v>2.1</v>
      </c>
      <c r="I26" s="40">
        <f t="shared" si="0"/>
        <v>63</v>
      </c>
      <c r="J26" s="41" t="s">
        <v>459</v>
      </c>
    </row>
    <row r="27" spans="1:10" ht="60" x14ac:dyDescent="0.25">
      <c r="A27" s="11" t="s">
        <v>58</v>
      </c>
      <c r="B27" s="44" t="s">
        <v>59</v>
      </c>
      <c r="C27" s="45" t="s">
        <v>61</v>
      </c>
      <c r="D27" s="45" t="s">
        <v>23</v>
      </c>
      <c r="E27" s="45">
        <v>100</v>
      </c>
      <c r="F27" s="10">
        <v>5</v>
      </c>
      <c r="G27" s="10">
        <v>2.2189999999999999</v>
      </c>
      <c r="H27" s="40">
        <v>2.33</v>
      </c>
      <c r="I27" s="40">
        <f t="shared" si="0"/>
        <v>233</v>
      </c>
      <c r="J27" s="41" t="s">
        <v>460</v>
      </c>
    </row>
    <row r="28" spans="1:10" ht="63.75" customHeight="1" x14ac:dyDescent="0.25">
      <c r="A28" s="27" t="s">
        <v>60</v>
      </c>
      <c r="B28" s="44" t="s">
        <v>265</v>
      </c>
      <c r="C28" s="45" t="s">
        <v>61</v>
      </c>
      <c r="D28" s="45" t="s">
        <v>23</v>
      </c>
      <c r="E28" s="45">
        <v>100</v>
      </c>
      <c r="F28" s="10">
        <v>5</v>
      </c>
      <c r="G28" s="10">
        <v>3.6</v>
      </c>
      <c r="H28" s="40">
        <f t="shared" si="1"/>
        <v>3.7800000000000002</v>
      </c>
      <c r="I28" s="40">
        <f t="shared" si="0"/>
        <v>378</v>
      </c>
      <c r="J28" s="41" t="s">
        <v>461</v>
      </c>
    </row>
    <row r="29" spans="1:10" ht="60" x14ac:dyDescent="0.25">
      <c r="A29" s="27" t="s">
        <v>62</v>
      </c>
      <c r="B29" s="44" t="s">
        <v>63</v>
      </c>
      <c r="C29" s="29" t="s">
        <v>54</v>
      </c>
      <c r="D29" s="29" t="s">
        <v>23</v>
      </c>
      <c r="E29" s="29">
        <v>4000</v>
      </c>
      <c r="F29" s="10">
        <v>5</v>
      </c>
      <c r="G29" s="10">
        <v>0.14000000000000001</v>
      </c>
      <c r="H29" s="40">
        <f t="shared" si="1"/>
        <v>0.14700000000000002</v>
      </c>
      <c r="I29" s="40">
        <f t="shared" si="0"/>
        <v>588.00000000000011</v>
      </c>
      <c r="J29" s="41" t="s">
        <v>462</v>
      </c>
    </row>
    <row r="30" spans="1:10" ht="66" customHeight="1" x14ac:dyDescent="0.25">
      <c r="A30" s="27" t="s">
        <v>64</v>
      </c>
      <c r="B30" s="44" t="s">
        <v>65</v>
      </c>
      <c r="C30" s="29" t="s">
        <v>48</v>
      </c>
      <c r="D30" s="29" t="s">
        <v>23</v>
      </c>
      <c r="E30" s="29">
        <v>240</v>
      </c>
      <c r="F30" s="10">
        <v>5</v>
      </c>
      <c r="G30" s="10">
        <v>0.314</v>
      </c>
      <c r="H30" s="40">
        <v>0.33</v>
      </c>
      <c r="I30" s="40">
        <f t="shared" si="0"/>
        <v>79.2</v>
      </c>
      <c r="J30" s="41" t="s">
        <v>462</v>
      </c>
    </row>
    <row r="31" spans="1:10" ht="165" x14ac:dyDescent="0.25">
      <c r="A31" s="27" t="s">
        <v>66</v>
      </c>
      <c r="B31" s="44" t="s">
        <v>381</v>
      </c>
      <c r="C31" s="29"/>
      <c r="D31" s="29"/>
      <c r="E31" s="29"/>
      <c r="F31" s="10"/>
      <c r="G31" s="10"/>
      <c r="H31" s="40"/>
      <c r="I31" s="40"/>
      <c r="J31" s="41" t="s">
        <v>476</v>
      </c>
    </row>
    <row r="32" spans="1:10" x14ac:dyDescent="0.25">
      <c r="A32" s="27" t="s">
        <v>67</v>
      </c>
      <c r="B32" s="84" t="s">
        <v>382</v>
      </c>
      <c r="C32" s="29" t="s">
        <v>68</v>
      </c>
      <c r="D32" s="29" t="s">
        <v>69</v>
      </c>
      <c r="E32" s="29">
        <v>10</v>
      </c>
      <c r="F32" s="10">
        <v>5</v>
      </c>
      <c r="G32" s="10">
        <v>2.5230000000000001</v>
      </c>
      <c r="H32" s="40">
        <v>2.65</v>
      </c>
      <c r="I32" s="40">
        <f t="shared" si="0"/>
        <v>26.5</v>
      </c>
      <c r="J32" s="40"/>
    </row>
    <row r="33" spans="1:10" x14ac:dyDescent="0.25">
      <c r="A33" s="27" t="s">
        <v>70</v>
      </c>
      <c r="B33" s="84" t="s">
        <v>383</v>
      </c>
      <c r="C33" s="29" t="s">
        <v>389</v>
      </c>
      <c r="D33" s="29" t="s">
        <v>69</v>
      </c>
      <c r="E33" s="29">
        <v>50</v>
      </c>
      <c r="F33" s="10">
        <v>5</v>
      </c>
      <c r="G33" s="10">
        <v>4.3040000000000003</v>
      </c>
      <c r="H33" s="40">
        <v>4.5199999999999996</v>
      </c>
      <c r="I33" s="40">
        <f t="shared" si="0"/>
        <v>225.99999999999997</v>
      </c>
      <c r="J33" s="40"/>
    </row>
    <row r="34" spans="1:10" x14ac:dyDescent="0.25">
      <c r="A34" s="27" t="s">
        <v>71</v>
      </c>
      <c r="B34" s="84" t="s">
        <v>384</v>
      </c>
      <c r="C34" s="29" t="s">
        <v>390</v>
      </c>
      <c r="D34" s="29" t="s">
        <v>69</v>
      </c>
      <c r="E34" s="29">
        <v>100</v>
      </c>
      <c r="F34" s="10">
        <v>5</v>
      </c>
      <c r="G34" s="10">
        <v>5.18</v>
      </c>
      <c r="H34" s="40">
        <v>5.44</v>
      </c>
      <c r="I34" s="40">
        <f t="shared" si="0"/>
        <v>544</v>
      </c>
      <c r="J34" s="40"/>
    </row>
    <row r="35" spans="1:10" x14ac:dyDescent="0.25">
      <c r="A35" s="27" t="s">
        <v>387</v>
      </c>
      <c r="B35" s="84" t="s">
        <v>385</v>
      </c>
      <c r="C35" s="29" t="s">
        <v>390</v>
      </c>
      <c r="D35" s="29" t="s">
        <v>69</v>
      </c>
      <c r="E35" s="29">
        <v>100</v>
      </c>
      <c r="F35" s="10">
        <v>5</v>
      </c>
      <c r="G35" s="10">
        <v>6.6</v>
      </c>
      <c r="H35" s="40">
        <f t="shared" si="1"/>
        <v>6.93</v>
      </c>
      <c r="I35" s="40">
        <f t="shared" si="0"/>
        <v>693</v>
      </c>
      <c r="J35" s="40"/>
    </row>
    <row r="36" spans="1:10" x14ac:dyDescent="0.25">
      <c r="A36" s="27" t="s">
        <v>388</v>
      </c>
      <c r="B36" s="85" t="s">
        <v>386</v>
      </c>
      <c r="C36" s="29" t="s">
        <v>389</v>
      </c>
      <c r="D36" s="29" t="s">
        <v>69</v>
      </c>
      <c r="E36" s="29">
        <v>50</v>
      </c>
      <c r="F36" s="10">
        <v>5</v>
      </c>
      <c r="G36" s="10">
        <v>8.8889999999999993</v>
      </c>
      <c r="H36" s="40">
        <v>9.33</v>
      </c>
      <c r="I36" s="40">
        <f t="shared" si="0"/>
        <v>466.5</v>
      </c>
      <c r="J36" s="40"/>
    </row>
    <row r="37" spans="1:10" x14ac:dyDescent="0.25">
      <c r="A37" s="11"/>
      <c r="B37" s="15" t="s">
        <v>72</v>
      </c>
      <c r="C37" s="9"/>
      <c r="D37" s="9"/>
      <c r="E37" s="9"/>
      <c r="F37" s="10"/>
      <c r="G37" s="10"/>
      <c r="H37" s="40"/>
      <c r="I37" s="88">
        <f>SUM(I5:I36)</f>
        <v>29028.3</v>
      </c>
      <c r="J37" s="40"/>
    </row>
    <row r="38" spans="1:10" x14ac:dyDescent="0.25">
      <c r="A38" s="51"/>
      <c r="B38" s="24" t="s">
        <v>73</v>
      </c>
      <c r="C38" s="25"/>
      <c r="D38" s="25"/>
      <c r="E38" s="25"/>
      <c r="F38" s="50"/>
      <c r="G38" s="50"/>
      <c r="H38" s="55"/>
      <c r="I38" s="55"/>
      <c r="J38" s="55"/>
    </row>
    <row r="39" spans="1:10" ht="90" x14ac:dyDescent="0.25">
      <c r="A39" s="27" t="s">
        <v>74</v>
      </c>
      <c r="B39" s="28" t="s">
        <v>75</v>
      </c>
      <c r="C39" s="29"/>
      <c r="D39" s="29"/>
      <c r="E39" s="29"/>
      <c r="F39" s="10"/>
      <c r="H39" s="40"/>
      <c r="I39" s="40"/>
      <c r="J39" s="95" t="s">
        <v>457</v>
      </c>
    </row>
    <row r="40" spans="1:10" x14ac:dyDescent="0.25">
      <c r="A40" s="27" t="s">
        <v>76</v>
      </c>
      <c r="B40" s="28" t="s">
        <v>320</v>
      </c>
      <c r="C40" s="29" t="s">
        <v>61</v>
      </c>
      <c r="D40" s="29" t="s">
        <v>23</v>
      </c>
      <c r="E40" s="29">
        <v>100</v>
      </c>
      <c r="F40" s="10">
        <v>5</v>
      </c>
      <c r="G40" s="87">
        <v>0.12</v>
      </c>
      <c r="H40" s="40">
        <v>0.13</v>
      </c>
      <c r="I40" s="40">
        <f>H40*E40</f>
        <v>13</v>
      </c>
      <c r="J40" s="87"/>
    </row>
    <row r="41" spans="1:10" x14ac:dyDescent="0.25">
      <c r="A41" s="27" t="s">
        <v>77</v>
      </c>
      <c r="B41" s="28" t="s">
        <v>321</v>
      </c>
      <c r="C41" s="29" t="s">
        <v>61</v>
      </c>
      <c r="D41" s="29" t="s">
        <v>23</v>
      </c>
      <c r="E41" s="29">
        <v>100</v>
      </c>
      <c r="F41" s="10">
        <v>5</v>
      </c>
      <c r="G41" s="87">
        <v>0.14000000000000001</v>
      </c>
      <c r="H41" s="40">
        <v>0.15</v>
      </c>
      <c r="I41" s="40">
        <f t="shared" ref="I41:I58" si="2">H41*E41</f>
        <v>15</v>
      </c>
      <c r="J41" s="87"/>
    </row>
    <row r="42" spans="1:10" x14ac:dyDescent="0.25">
      <c r="A42" s="27" t="s">
        <v>78</v>
      </c>
      <c r="B42" s="28" t="s">
        <v>324</v>
      </c>
      <c r="C42" s="29" t="s">
        <v>61</v>
      </c>
      <c r="D42" s="29" t="s">
        <v>23</v>
      </c>
      <c r="E42" s="29">
        <v>100</v>
      </c>
      <c r="F42" s="10">
        <v>5</v>
      </c>
      <c r="G42" s="87">
        <v>0.26</v>
      </c>
      <c r="H42" s="40">
        <v>0.27</v>
      </c>
      <c r="I42" s="40">
        <f t="shared" si="2"/>
        <v>27</v>
      </c>
      <c r="J42" s="87"/>
    </row>
    <row r="43" spans="1:10" ht="93.75" customHeight="1" x14ac:dyDescent="0.25">
      <c r="A43" s="27" t="s">
        <v>79</v>
      </c>
      <c r="B43" s="44" t="s">
        <v>266</v>
      </c>
      <c r="C43" s="29"/>
      <c r="D43" s="29"/>
      <c r="E43" s="29"/>
      <c r="F43" s="10">
        <v>5</v>
      </c>
      <c r="G43" s="87"/>
      <c r="H43" s="40"/>
      <c r="I43" s="40"/>
      <c r="J43" s="97" t="s">
        <v>469</v>
      </c>
    </row>
    <row r="44" spans="1:10" x14ac:dyDescent="0.25">
      <c r="A44" s="11" t="s">
        <v>80</v>
      </c>
      <c r="B44" s="12" t="s">
        <v>326</v>
      </c>
      <c r="C44" s="29" t="s">
        <v>141</v>
      </c>
      <c r="D44" s="29" t="s">
        <v>23</v>
      </c>
      <c r="E44" s="29">
        <v>300</v>
      </c>
      <c r="F44" s="10">
        <v>5</v>
      </c>
      <c r="G44" s="87">
        <v>0.03</v>
      </c>
      <c r="H44" s="40">
        <v>0.03</v>
      </c>
      <c r="I44" s="40">
        <f t="shared" si="2"/>
        <v>9</v>
      </c>
      <c r="J44" s="87"/>
    </row>
    <row r="45" spans="1:10" ht="30" x14ac:dyDescent="0.25">
      <c r="A45" s="11" t="s">
        <v>81</v>
      </c>
      <c r="B45" s="12" t="s">
        <v>327</v>
      </c>
      <c r="C45" s="9" t="s">
        <v>95</v>
      </c>
      <c r="D45" s="9" t="s">
        <v>23</v>
      </c>
      <c r="E45" s="9">
        <v>100000</v>
      </c>
      <c r="F45" s="10">
        <v>5</v>
      </c>
      <c r="G45" s="87">
        <v>3.7999999999999999E-2</v>
      </c>
      <c r="H45" s="40">
        <v>0.04</v>
      </c>
      <c r="I45" s="40">
        <f t="shared" si="2"/>
        <v>4000</v>
      </c>
      <c r="J45" s="87"/>
    </row>
    <row r="46" spans="1:10" x14ac:dyDescent="0.25">
      <c r="A46" s="11" t="s">
        <v>82</v>
      </c>
      <c r="B46" s="12" t="s">
        <v>328</v>
      </c>
      <c r="C46" s="9" t="s">
        <v>83</v>
      </c>
      <c r="D46" s="9" t="s">
        <v>23</v>
      </c>
      <c r="E46" s="9">
        <v>25000</v>
      </c>
      <c r="F46" s="10">
        <v>5</v>
      </c>
      <c r="G46" s="90">
        <v>0.05</v>
      </c>
      <c r="H46" s="40">
        <v>0.06</v>
      </c>
      <c r="I46" s="40">
        <f t="shared" si="2"/>
        <v>1500</v>
      </c>
      <c r="J46" s="87"/>
    </row>
    <row r="47" spans="1:10" x14ac:dyDescent="0.25">
      <c r="A47" s="11" t="s">
        <v>84</v>
      </c>
      <c r="B47" s="12" t="s">
        <v>329</v>
      </c>
      <c r="C47" s="9" t="s">
        <v>85</v>
      </c>
      <c r="D47" s="9" t="s">
        <v>23</v>
      </c>
      <c r="E47" s="9">
        <v>30000</v>
      </c>
      <c r="F47" s="10">
        <v>5</v>
      </c>
      <c r="G47" s="90">
        <v>7.0000000000000007E-2</v>
      </c>
      <c r="H47" s="40">
        <v>0.08</v>
      </c>
      <c r="I47" s="40">
        <f t="shared" si="2"/>
        <v>2400</v>
      </c>
      <c r="J47" s="87"/>
    </row>
    <row r="48" spans="1:10" x14ac:dyDescent="0.25">
      <c r="A48" s="11" t="s">
        <v>86</v>
      </c>
      <c r="B48" s="12" t="s">
        <v>330</v>
      </c>
      <c r="C48" s="9" t="s">
        <v>87</v>
      </c>
      <c r="D48" s="9" t="s">
        <v>23</v>
      </c>
      <c r="E48" s="9">
        <v>18000</v>
      </c>
      <c r="F48" s="10">
        <v>5</v>
      </c>
      <c r="G48" s="90">
        <v>0.14000000000000001</v>
      </c>
      <c r="H48" s="40">
        <v>0.15</v>
      </c>
      <c r="I48" s="40">
        <f t="shared" si="2"/>
        <v>2700</v>
      </c>
      <c r="J48" s="87"/>
    </row>
    <row r="49" spans="1:10" x14ac:dyDescent="0.25">
      <c r="A49" s="11" t="s">
        <v>88</v>
      </c>
      <c r="B49" s="12" t="s">
        <v>331</v>
      </c>
      <c r="C49" s="9" t="s">
        <v>89</v>
      </c>
      <c r="D49" s="9" t="s">
        <v>23</v>
      </c>
      <c r="E49" s="9">
        <v>12000</v>
      </c>
      <c r="F49" s="10">
        <v>5</v>
      </c>
      <c r="G49" s="90">
        <v>0.15</v>
      </c>
      <c r="H49" s="40">
        <v>0.16</v>
      </c>
      <c r="I49" s="40">
        <f t="shared" si="2"/>
        <v>1920</v>
      </c>
      <c r="J49" s="87"/>
    </row>
    <row r="50" spans="1:10" x14ac:dyDescent="0.25">
      <c r="A50" s="11" t="s">
        <v>90</v>
      </c>
      <c r="B50" s="12" t="s">
        <v>332</v>
      </c>
      <c r="C50" s="9" t="s">
        <v>91</v>
      </c>
      <c r="D50" s="9" t="s">
        <v>23</v>
      </c>
      <c r="E50" s="9">
        <v>6000</v>
      </c>
      <c r="F50" s="10">
        <v>5</v>
      </c>
      <c r="G50" s="90">
        <v>0.18</v>
      </c>
      <c r="H50" s="40">
        <v>0.2</v>
      </c>
      <c r="I50" s="40">
        <f t="shared" si="2"/>
        <v>1200</v>
      </c>
      <c r="J50" s="87"/>
    </row>
    <row r="51" spans="1:10" x14ac:dyDescent="0.25">
      <c r="A51" s="27" t="s">
        <v>92</v>
      </c>
      <c r="B51" s="28" t="s">
        <v>333</v>
      </c>
      <c r="C51" s="29" t="s">
        <v>54</v>
      </c>
      <c r="D51" s="29" t="s">
        <v>23</v>
      </c>
      <c r="E51" s="29">
        <v>4000</v>
      </c>
      <c r="F51" s="10">
        <v>5</v>
      </c>
      <c r="G51" s="90">
        <v>0.2</v>
      </c>
      <c r="H51" s="40">
        <f t="shared" ref="H51:H58" si="3">G51*1.05</f>
        <v>0.21000000000000002</v>
      </c>
      <c r="I51" s="40">
        <f t="shared" si="2"/>
        <v>840.00000000000011</v>
      </c>
      <c r="J51" s="87"/>
    </row>
    <row r="52" spans="1:10" ht="51.75" customHeight="1" x14ac:dyDescent="0.25">
      <c r="A52" s="48" t="s">
        <v>93</v>
      </c>
      <c r="B52" s="44" t="s">
        <v>100</v>
      </c>
      <c r="C52" s="46"/>
      <c r="D52" s="29"/>
      <c r="E52" s="29"/>
      <c r="F52" s="10"/>
      <c r="G52" s="87"/>
      <c r="H52" s="40"/>
      <c r="I52" s="40"/>
      <c r="J52" s="87" t="s">
        <v>470</v>
      </c>
    </row>
    <row r="53" spans="1:10" x14ac:dyDescent="0.25">
      <c r="A53" s="48" t="s">
        <v>94</v>
      </c>
      <c r="B53" s="44" t="s">
        <v>334</v>
      </c>
      <c r="C53" s="46" t="s">
        <v>57</v>
      </c>
      <c r="D53" s="29" t="s">
        <v>23</v>
      </c>
      <c r="E53" s="29">
        <v>30</v>
      </c>
      <c r="F53" s="10">
        <v>5</v>
      </c>
      <c r="G53" s="87">
        <v>0.34</v>
      </c>
      <c r="H53" s="40">
        <f t="shared" si="3"/>
        <v>0.35700000000000004</v>
      </c>
      <c r="I53" s="40">
        <f t="shared" si="2"/>
        <v>10.71</v>
      </c>
      <c r="J53" s="87"/>
    </row>
    <row r="54" spans="1:10" x14ac:dyDescent="0.25">
      <c r="A54" s="48" t="s">
        <v>96</v>
      </c>
      <c r="B54" s="44" t="s">
        <v>335</v>
      </c>
      <c r="C54" s="46" t="s">
        <v>57</v>
      </c>
      <c r="D54" s="29" t="s">
        <v>23</v>
      </c>
      <c r="E54" s="29">
        <v>30</v>
      </c>
      <c r="F54" s="10">
        <v>5</v>
      </c>
      <c r="G54" s="87">
        <v>0.46</v>
      </c>
      <c r="H54" s="40">
        <f t="shared" si="3"/>
        <v>0.48300000000000004</v>
      </c>
      <c r="I54" s="40">
        <f t="shared" si="2"/>
        <v>14.490000000000002</v>
      </c>
      <c r="J54" s="87"/>
    </row>
    <row r="55" spans="1:10" ht="45" x14ac:dyDescent="0.25">
      <c r="A55" s="48" t="s">
        <v>97</v>
      </c>
      <c r="B55" s="44" t="s">
        <v>417</v>
      </c>
      <c r="C55" s="46"/>
      <c r="D55" s="29"/>
      <c r="E55" s="29"/>
      <c r="F55" s="10"/>
      <c r="G55" s="10"/>
      <c r="H55" s="40"/>
      <c r="I55" s="40"/>
      <c r="J55" s="98" t="s">
        <v>471</v>
      </c>
    </row>
    <row r="56" spans="1:10" x14ac:dyDescent="0.25">
      <c r="A56" s="48" t="s">
        <v>272</v>
      </c>
      <c r="B56" s="44" t="s">
        <v>418</v>
      </c>
      <c r="C56" s="46" t="s">
        <v>419</v>
      </c>
      <c r="D56" s="29" t="s">
        <v>420</v>
      </c>
      <c r="E56" s="29">
        <v>300</v>
      </c>
      <c r="F56" s="10">
        <v>5</v>
      </c>
      <c r="G56" s="10">
        <v>0.06</v>
      </c>
      <c r="H56" s="40">
        <f t="shared" si="3"/>
        <v>6.3E-2</v>
      </c>
      <c r="I56" s="40">
        <f t="shared" si="2"/>
        <v>18.899999999999999</v>
      </c>
      <c r="J56" s="98"/>
    </row>
    <row r="57" spans="1:10" x14ac:dyDescent="0.25">
      <c r="A57" s="48" t="s">
        <v>273</v>
      </c>
      <c r="B57" s="44" t="s">
        <v>421</v>
      </c>
      <c r="C57" s="46" t="s">
        <v>419</v>
      </c>
      <c r="D57" s="29" t="s">
        <v>420</v>
      </c>
      <c r="E57" s="29">
        <v>300</v>
      </c>
      <c r="F57" s="10">
        <v>5</v>
      </c>
      <c r="G57" s="10">
        <v>0.08</v>
      </c>
      <c r="H57" s="40">
        <f t="shared" si="3"/>
        <v>8.4000000000000005E-2</v>
      </c>
      <c r="I57" s="40">
        <f t="shared" si="2"/>
        <v>25.200000000000003</v>
      </c>
      <c r="J57" s="98"/>
    </row>
    <row r="58" spans="1:10" x14ac:dyDescent="0.25">
      <c r="A58" s="48" t="s">
        <v>377</v>
      </c>
      <c r="B58" s="44" t="s">
        <v>422</v>
      </c>
      <c r="C58" s="46" t="s">
        <v>419</v>
      </c>
      <c r="D58" s="29" t="s">
        <v>420</v>
      </c>
      <c r="E58" s="29">
        <v>300</v>
      </c>
      <c r="F58" s="10">
        <v>5</v>
      </c>
      <c r="G58" s="10">
        <v>0.1</v>
      </c>
      <c r="H58" s="40">
        <f t="shared" si="3"/>
        <v>0.10500000000000001</v>
      </c>
      <c r="I58" s="40">
        <f t="shared" si="2"/>
        <v>31.500000000000004</v>
      </c>
      <c r="J58" s="98"/>
    </row>
    <row r="59" spans="1:10" x14ac:dyDescent="0.25">
      <c r="A59" s="11"/>
      <c r="B59" s="15" t="s">
        <v>103</v>
      </c>
      <c r="C59" s="9"/>
      <c r="D59" s="9"/>
      <c r="E59" s="9"/>
      <c r="F59" s="10"/>
      <c r="G59" s="10"/>
      <c r="H59" s="40">
        <v>14700</v>
      </c>
      <c r="I59" s="88">
        <f>SUM(I40:I58)</f>
        <v>14724.8</v>
      </c>
      <c r="J59" s="40"/>
    </row>
    <row r="60" spans="1:10" s="18" customFormat="1" ht="18.75" customHeight="1" x14ac:dyDescent="0.25">
      <c r="A60" s="23"/>
      <c r="B60" s="24" t="s">
        <v>104</v>
      </c>
      <c r="C60" s="25"/>
      <c r="D60" s="25"/>
      <c r="E60" s="25"/>
      <c r="F60" s="26"/>
      <c r="G60" s="26"/>
      <c r="H60" s="62"/>
      <c r="I60" s="62"/>
      <c r="J60" s="62"/>
    </row>
    <row r="61" spans="1:10" s="18" customFormat="1" ht="378" customHeight="1" x14ac:dyDescent="0.25">
      <c r="A61" s="56" t="s">
        <v>423</v>
      </c>
      <c r="B61" s="33" t="s">
        <v>292</v>
      </c>
      <c r="C61" s="34"/>
      <c r="D61" s="34"/>
      <c r="E61" s="34"/>
      <c r="F61" s="31"/>
      <c r="G61" s="31"/>
      <c r="H61" s="31"/>
      <c r="I61" s="77"/>
      <c r="J61" s="77"/>
    </row>
    <row r="62" spans="1:10" s="18" customFormat="1" ht="15" customHeight="1" x14ac:dyDescent="0.25">
      <c r="A62" s="56" t="s">
        <v>98</v>
      </c>
      <c r="B62" s="33" t="s">
        <v>110</v>
      </c>
      <c r="C62" s="34" t="s">
        <v>260</v>
      </c>
      <c r="D62" s="34" t="s">
        <v>23</v>
      </c>
      <c r="E62" s="34"/>
      <c r="F62" s="31"/>
      <c r="G62" s="31"/>
      <c r="H62" s="31"/>
      <c r="I62" s="77"/>
      <c r="J62" s="77"/>
    </row>
    <row r="63" spans="1:10" s="18" customFormat="1" ht="15" customHeight="1" x14ac:dyDescent="0.25">
      <c r="A63" s="56" t="s">
        <v>380</v>
      </c>
      <c r="B63" s="33" t="s">
        <v>375</v>
      </c>
      <c r="C63" s="34" t="s">
        <v>258</v>
      </c>
      <c r="D63" s="34" t="s">
        <v>23</v>
      </c>
      <c r="E63" s="34"/>
      <c r="F63" s="31"/>
      <c r="G63" s="31"/>
      <c r="H63" s="31"/>
      <c r="I63" s="77"/>
      <c r="J63" s="77"/>
    </row>
    <row r="64" spans="1:10" s="18" customFormat="1" ht="15" customHeight="1" x14ac:dyDescent="0.25">
      <c r="A64" s="56" t="s">
        <v>424</v>
      </c>
      <c r="B64" s="33" t="s">
        <v>376</v>
      </c>
      <c r="C64" s="34" t="s">
        <v>258</v>
      </c>
      <c r="D64" s="34" t="s">
        <v>23</v>
      </c>
      <c r="E64" s="34"/>
      <c r="F64" s="31"/>
      <c r="G64" s="31"/>
      <c r="H64" s="31"/>
      <c r="I64" s="77"/>
      <c r="J64" s="77"/>
    </row>
    <row r="65" spans="1:10" s="18" customFormat="1" ht="16.5" customHeight="1" x14ac:dyDescent="0.25">
      <c r="A65" s="56" t="s">
        <v>425</v>
      </c>
      <c r="B65" s="33" t="s">
        <v>245</v>
      </c>
      <c r="C65" s="34" t="s">
        <v>260</v>
      </c>
      <c r="D65" s="34" t="s">
        <v>23</v>
      </c>
      <c r="E65" s="34"/>
      <c r="F65" s="31"/>
      <c r="G65" s="31"/>
      <c r="H65" s="31"/>
      <c r="I65" s="77"/>
      <c r="J65" s="77"/>
    </row>
    <row r="66" spans="1:10" s="18" customFormat="1" ht="16.5" customHeight="1" x14ac:dyDescent="0.25">
      <c r="A66" s="56" t="s">
        <v>426</v>
      </c>
      <c r="B66" s="33" t="s">
        <v>410</v>
      </c>
      <c r="C66" s="34" t="s">
        <v>260</v>
      </c>
      <c r="D66" s="34" t="s">
        <v>23</v>
      </c>
      <c r="E66" s="34"/>
      <c r="F66" s="31"/>
      <c r="G66" s="31"/>
      <c r="H66" s="31"/>
      <c r="I66" s="77"/>
      <c r="J66" s="77"/>
    </row>
    <row r="67" spans="1:10" s="18" customFormat="1" ht="344.25" customHeight="1" x14ac:dyDescent="0.25">
      <c r="A67" s="56" t="s">
        <v>427</v>
      </c>
      <c r="B67" s="33" t="s">
        <v>378</v>
      </c>
      <c r="C67" s="34"/>
      <c r="D67" s="34"/>
      <c r="E67" s="34"/>
      <c r="F67" s="31"/>
      <c r="G67" s="31"/>
      <c r="H67" s="31"/>
      <c r="I67" s="77"/>
      <c r="J67" s="77"/>
    </row>
    <row r="68" spans="1:10" s="18" customFormat="1" ht="15.75" customHeight="1" x14ac:dyDescent="0.25">
      <c r="A68" s="56" t="s">
        <v>294</v>
      </c>
      <c r="B68" s="33" t="s">
        <v>379</v>
      </c>
      <c r="C68" s="34" t="s">
        <v>61</v>
      </c>
      <c r="D68" s="34" t="s">
        <v>23</v>
      </c>
      <c r="E68" s="34"/>
      <c r="F68" s="31"/>
      <c r="G68" s="31"/>
      <c r="H68" s="31"/>
      <c r="I68" s="77"/>
      <c r="J68" s="77"/>
    </row>
    <row r="69" spans="1:10" s="18" customFormat="1" ht="15.75" customHeight="1" x14ac:dyDescent="0.25">
      <c r="A69" s="56" t="s">
        <v>428</v>
      </c>
      <c r="B69" s="33" t="s">
        <v>411</v>
      </c>
      <c r="C69" s="34" t="s">
        <v>61</v>
      </c>
      <c r="D69" s="34" t="s">
        <v>23</v>
      </c>
      <c r="E69" s="34"/>
      <c r="F69" s="31"/>
      <c r="G69" s="31"/>
      <c r="H69" s="31"/>
      <c r="I69" s="77"/>
      <c r="J69" s="77"/>
    </row>
    <row r="70" spans="1:10" s="18" customFormat="1" ht="206.25" customHeight="1" x14ac:dyDescent="0.25">
      <c r="A70" s="56" t="s">
        <v>99</v>
      </c>
      <c r="B70" s="33" t="s">
        <v>293</v>
      </c>
      <c r="C70" s="34"/>
      <c r="D70" s="34"/>
      <c r="E70" s="34"/>
      <c r="F70" s="31"/>
      <c r="G70" s="31"/>
      <c r="H70" s="31"/>
      <c r="I70" s="77"/>
      <c r="J70" s="77"/>
    </row>
    <row r="71" spans="1:10" s="18" customFormat="1" ht="18" customHeight="1" x14ac:dyDescent="0.25">
      <c r="A71" s="56" t="s">
        <v>101</v>
      </c>
      <c r="B71" s="33" t="s">
        <v>249</v>
      </c>
      <c r="C71" s="34" t="s">
        <v>106</v>
      </c>
      <c r="D71" s="34" t="s">
        <v>23</v>
      </c>
      <c r="E71" s="34"/>
      <c r="F71" s="31"/>
      <c r="G71" s="31"/>
      <c r="H71" s="31"/>
      <c r="I71" s="77"/>
      <c r="J71" s="77"/>
    </row>
    <row r="72" spans="1:10" s="18" customFormat="1" ht="234.75" customHeight="1" x14ac:dyDescent="0.25">
      <c r="A72" s="56" t="s">
        <v>105</v>
      </c>
      <c r="B72" s="42" t="s">
        <v>295</v>
      </c>
      <c r="C72" s="34"/>
      <c r="D72" s="34"/>
      <c r="E72" s="34"/>
      <c r="F72" s="31"/>
      <c r="G72" s="31"/>
      <c r="H72" s="31"/>
      <c r="I72" s="77"/>
      <c r="J72" s="77"/>
    </row>
    <row r="73" spans="1:10" s="18" customFormat="1" ht="21" customHeight="1" x14ac:dyDescent="0.25">
      <c r="A73" s="56" t="s">
        <v>429</v>
      </c>
      <c r="B73" s="42" t="s">
        <v>251</v>
      </c>
      <c r="C73" s="34" t="s">
        <v>111</v>
      </c>
      <c r="D73" s="34" t="s">
        <v>23</v>
      </c>
      <c r="E73" s="34"/>
      <c r="F73" s="31"/>
      <c r="G73" s="31"/>
      <c r="H73" s="31"/>
      <c r="I73" s="77"/>
      <c r="J73" s="77"/>
    </row>
    <row r="74" spans="1:10" s="18" customFormat="1" ht="266.25" customHeight="1" x14ac:dyDescent="0.25">
      <c r="A74" s="56" t="s">
        <v>107</v>
      </c>
      <c r="B74" s="42" t="s">
        <v>296</v>
      </c>
      <c r="C74" s="34"/>
      <c r="D74" s="34"/>
      <c r="E74" s="34"/>
      <c r="F74" s="31"/>
      <c r="G74" s="31"/>
      <c r="H74" s="31"/>
      <c r="I74" s="77"/>
      <c r="J74" s="77"/>
    </row>
    <row r="75" spans="1:10" s="18" customFormat="1" ht="21" customHeight="1" x14ac:dyDescent="0.25">
      <c r="A75" s="56" t="s">
        <v>430</v>
      </c>
      <c r="B75" s="86" t="s">
        <v>251</v>
      </c>
      <c r="C75" s="34" t="s">
        <v>108</v>
      </c>
      <c r="D75" s="34" t="s">
        <v>23</v>
      </c>
      <c r="E75" s="34"/>
      <c r="F75" s="31"/>
      <c r="G75" s="31"/>
      <c r="H75" s="31"/>
      <c r="I75" s="77"/>
      <c r="J75" s="77"/>
    </row>
    <row r="76" spans="1:10" s="19" customFormat="1" ht="13.5" customHeight="1" x14ac:dyDescent="0.25">
      <c r="A76" s="57"/>
      <c r="B76" s="36" t="s">
        <v>250</v>
      </c>
      <c r="C76" s="37"/>
      <c r="D76" s="37"/>
      <c r="E76" s="37"/>
      <c r="F76" s="38"/>
      <c r="G76" s="38"/>
      <c r="H76" s="38"/>
      <c r="I76" s="38"/>
      <c r="J76" s="38"/>
    </row>
    <row r="77" spans="1:10" x14ac:dyDescent="0.25">
      <c r="A77" s="52"/>
      <c r="B77" s="53" t="s">
        <v>113</v>
      </c>
      <c r="C77" s="54"/>
      <c r="D77" s="54"/>
      <c r="E77" s="54"/>
      <c r="F77" s="55"/>
      <c r="G77" s="55"/>
      <c r="H77" s="55"/>
      <c r="I77" s="55"/>
      <c r="J77" s="55"/>
    </row>
    <row r="78" spans="1:10" ht="60" x14ac:dyDescent="0.25">
      <c r="A78" s="39" t="s">
        <v>109</v>
      </c>
      <c r="B78" s="41" t="s">
        <v>115</v>
      </c>
      <c r="C78" s="37"/>
      <c r="D78" s="37"/>
      <c r="E78" s="37"/>
      <c r="F78" s="40"/>
      <c r="G78" s="40"/>
      <c r="H78" s="40"/>
      <c r="I78" s="40"/>
      <c r="J78" s="40"/>
    </row>
    <row r="79" spans="1:10" x14ac:dyDescent="0.25">
      <c r="A79" s="39" t="s">
        <v>297</v>
      </c>
      <c r="B79" s="41" t="s">
        <v>336</v>
      </c>
      <c r="C79" s="37" t="s">
        <v>117</v>
      </c>
      <c r="D79" s="37" t="s">
        <v>23</v>
      </c>
      <c r="E79" s="37"/>
      <c r="F79" s="40"/>
      <c r="G79" s="40"/>
      <c r="H79" s="40"/>
      <c r="I79" s="40"/>
      <c r="J79" s="40"/>
    </row>
    <row r="80" spans="1:10" x14ac:dyDescent="0.25">
      <c r="A80" s="39" t="s">
        <v>396</v>
      </c>
      <c r="B80" s="41" t="s">
        <v>337</v>
      </c>
      <c r="C80" s="37" t="s">
        <v>260</v>
      </c>
      <c r="D80" s="37" t="s">
        <v>23</v>
      </c>
      <c r="E80" s="37"/>
      <c r="F80" s="40"/>
      <c r="G80" s="40"/>
      <c r="H80" s="40"/>
      <c r="I80" s="40"/>
      <c r="J80" s="40"/>
    </row>
    <row r="81" spans="1:10" x14ac:dyDescent="0.25">
      <c r="A81" s="39" t="s">
        <v>397</v>
      </c>
      <c r="B81" s="41" t="s">
        <v>338</v>
      </c>
      <c r="C81" s="37" t="s">
        <v>260</v>
      </c>
      <c r="D81" s="37" t="s">
        <v>23</v>
      </c>
      <c r="E81" s="37"/>
      <c r="F81" s="40"/>
      <c r="G81" s="40"/>
      <c r="H81" s="40"/>
      <c r="I81" s="40"/>
      <c r="J81" s="40"/>
    </row>
    <row r="82" spans="1:10" x14ac:dyDescent="0.25">
      <c r="A82" s="39" t="s">
        <v>398</v>
      </c>
      <c r="B82" s="41" t="s">
        <v>339</v>
      </c>
      <c r="C82" s="37" t="s">
        <v>121</v>
      </c>
      <c r="D82" s="37" t="s">
        <v>23</v>
      </c>
      <c r="E82" s="37"/>
      <c r="F82" s="40"/>
      <c r="G82" s="40"/>
      <c r="H82" s="40"/>
      <c r="I82" s="40"/>
      <c r="J82" s="40"/>
    </row>
    <row r="83" spans="1:10" x14ac:dyDescent="0.25">
      <c r="A83" s="11"/>
      <c r="B83" s="15" t="s">
        <v>124</v>
      </c>
      <c r="C83" s="9"/>
      <c r="D83" s="9"/>
      <c r="E83" s="9"/>
      <c r="F83" s="10"/>
      <c r="G83" s="10"/>
      <c r="H83" s="40"/>
      <c r="I83" s="40"/>
      <c r="J83" s="40"/>
    </row>
    <row r="84" spans="1:10" x14ac:dyDescent="0.25">
      <c r="A84" s="51"/>
      <c r="B84" s="24" t="s">
        <v>125</v>
      </c>
      <c r="C84" s="25"/>
      <c r="D84" s="25"/>
      <c r="E84" s="25"/>
      <c r="F84" s="50"/>
      <c r="G84" s="50"/>
      <c r="H84" s="55"/>
      <c r="I84" s="55"/>
      <c r="J84" s="55"/>
    </row>
    <row r="85" spans="1:10" ht="37.5" customHeight="1" x14ac:dyDescent="0.25">
      <c r="A85" s="27" t="s">
        <v>112</v>
      </c>
      <c r="B85" s="28" t="s">
        <v>127</v>
      </c>
      <c r="C85" s="29"/>
      <c r="D85" s="29"/>
      <c r="E85" s="29"/>
      <c r="F85" s="43"/>
      <c r="G85" s="43"/>
      <c r="H85" s="40"/>
      <c r="I85" s="40"/>
      <c r="J85" s="40"/>
    </row>
    <row r="86" spans="1:10" ht="15" customHeight="1" x14ac:dyDescent="0.25">
      <c r="A86" s="27" t="s">
        <v>298</v>
      </c>
      <c r="B86" s="28" t="s">
        <v>340</v>
      </c>
      <c r="C86" s="29" t="s">
        <v>123</v>
      </c>
      <c r="D86" s="29" t="s">
        <v>23</v>
      </c>
      <c r="E86" s="29">
        <v>60</v>
      </c>
      <c r="F86" s="43">
        <v>5</v>
      </c>
      <c r="G86" s="87">
        <v>0.28000000000000003</v>
      </c>
      <c r="H86" s="40">
        <v>0.28999999999999998</v>
      </c>
      <c r="I86" s="40">
        <f>H86*E86</f>
        <v>17.399999999999999</v>
      </c>
      <c r="J86" s="100" t="s">
        <v>468</v>
      </c>
    </row>
    <row r="87" spans="1:10" x14ac:dyDescent="0.25">
      <c r="A87" s="27" t="s">
        <v>399</v>
      </c>
      <c r="B87" s="28" t="s">
        <v>341</v>
      </c>
      <c r="C87" s="29" t="s">
        <v>123</v>
      </c>
      <c r="D87" s="29" t="s">
        <v>23</v>
      </c>
      <c r="E87" s="29">
        <v>60</v>
      </c>
      <c r="F87" s="43">
        <v>5</v>
      </c>
      <c r="G87" s="87">
        <v>0.28000000000000003</v>
      </c>
      <c r="H87" s="40">
        <v>0.28999999999999998</v>
      </c>
      <c r="I87" s="40">
        <f t="shared" ref="I87:I109" si="4">H87*E87</f>
        <v>17.399999999999999</v>
      </c>
      <c r="J87" s="101"/>
    </row>
    <row r="88" spans="1:10" x14ac:dyDescent="0.25">
      <c r="A88" s="27" t="s">
        <v>400</v>
      </c>
      <c r="B88" s="28" t="s">
        <v>342</v>
      </c>
      <c r="C88" s="29" t="s">
        <v>123</v>
      </c>
      <c r="D88" s="29" t="s">
        <v>23</v>
      </c>
      <c r="E88" s="29">
        <v>60</v>
      </c>
      <c r="F88" s="43">
        <v>5</v>
      </c>
      <c r="G88" s="87">
        <v>0.18</v>
      </c>
      <c r="H88" s="40">
        <v>0.19</v>
      </c>
      <c r="I88" s="40">
        <f t="shared" si="4"/>
        <v>11.4</v>
      </c>
      <c r="J88" s="101"/>
    </row>
    <row r="89" spans="1:10" x14ac:dyDescent="0.25">
      <c r="A89" s="27" t="s">
        <v>401</v>
      </c>
      <c r="B89" s="28" t="s">
        <v>343</v>
      </c>
      <c r="C89" s="29" t="s">
        <v>260</v>
      </c>
      <c r="D89" s="29" t="s">
        <v>23</v>
      </c>
      <c r="E89" s="29">
        <v>200</v>
      </c>
      <c r="F89" s="43">
        <v>5</v>
      </c>
      <c r="G89" s="87">
        <v>0.56000000000000005</v>
      </c>
      <c r="H89" s="40">
        <v>0.59</v>
      </c>
      <c r="I89" s="40">
        <f t="shared" si="4"/>
        <v>118</v>
      </c>
      <c r="J89" s="101"/>
    </row>
    <row r="90" spans="1:10" ht="30" x14ac:dyDescent="0.25">
      <c r="A90" s="27" t="s">
        <v>114</v>
      </c>
      <c r="B90" s="28" t="s">
        <v>129</v>
      </c>
      <c r="C90" s="29"/>
      <c r="D90" s="29"/>
      <c r="E90" s="29"/>
      <c r="F90" s="43"/>
      <c r="G90" s="87"/>
      <c r="H90" s="40"/>
      <c r="I90" s="40"/>
      <c r="J90" s="101"/>
    </row>
    <row r="91" spans="1:10" x14ac:dyDescent="0.25">
      <c r="A91" s="27" t="s">
        <v>116</v>
      </c>
      <c r="B91" s="28" t="s">
        <v>130</v>
      </c>
      <c r="C91" s="29" t="s">
        <v>22</v>
      </c>
      <c r="D91" s="29" t="s">
        <v>23</v>
      </c>
      <c r="E91" s="29">
        <v>120</v>
      </c>
      <c r="F91" s="43">
        <v>5</v>
      </c>
      <c r="G91" s="87">
        <v>9.5000000000000001E-2</v>
      </c>
      <c r="H91" s="40">
        <v>0.1</v>
      </c>
      <c r="I91" s="40">
        <f t="shared" si="4"/>
        <v>12</v>
      </c>
      <c r="J91" s="101"/>
    </row>
    <row r="92" spans="1:10" x14ac:dyDescent="0.25">
      <c r="A92" s="27" t="s">
        <v>118</v>
      </c>
      <c r="B92" s="28" t="s">
        <v>131</v>
      </c>
      <c r="C92" s="29" t="s">
        <v>344</v>
      </c>
      <c r="D92" s="29" t="s">
        <v>23</v>
      </c>
      <c r="E92" s="29">
        <v>16000</v>
      </c>
      <c r="F92" s="43">
        <v>5</v>
      </c>
      <c r="G92" s="87">
        <v>0.17199999999999999</v>
      </c>
      <c r="H92" s="40">
        <v>0.18</v>
      </c>
      <c r="I92" s="40">
        <f t="shared" si="4"/>
        <v>2880</v>
      </c>
      <c r="J92" s="101"/>
    </row>
    <row r="93" spans="1:10" x14ac:dyDescent="0.25">
      <c r="A93" s="27" t="s">
        <v>120</v>
      </c>
      <c r="B93" s="28" t="s">
        <v>132</v>
      </c>
      <c r="C93" s="29" t="s">
        <v>22</v>
      </c>
      <c r="D93" s="29" t="s">
        <v>23</v>
      </c>
      <c r="E93" s="29">
        <v>120</v>
      </c>
      <c r="F93" s="43">
        <v>5</v>
      </c>
      <c r="G93" s="91">
        <v>0.32400000000000001</v>
      </c>
      <c r="H93" s="40">
        <v>0.34</v>
      </c>
      <c r="I93" s="40">
        <f t="shared" si="4"/>
        <v>40.800000000000004</v>
      </c>
      <c r="J93" s="101"/>
    </row>
    <row r="94" spans="1:10" x14ac:dyDescent="0.25">
      <c r="A94" s="27" t="s">
        <v>431</v>
      </c>
      <c r="B94" s="28" t="s">
        <v>133</v>
      </c>
      <c r="C94" s="29" t="s">
        <v>27</v>
      </c>
      <c r="D94" s="29" t="s">
        <v>23</v>
      </c>
      <c r="E94" s="29">
        <v>360</v>
      </c>
      <c r="F94" s="43">
        <v>5</v>
      </c>
      <c r="G94" s="91">
        <v>0.47599999999999998</v>
      </c>
      <c r="H94" s="40">
        <v>0.5</v>
      </c>
      <c r="I94" s="40">
        <f t="shared" si="4"/>
        <v>180</v>
      </c>
      <c r="J94" s="101"/>
    </row>
    <row r="95" spans="1:10" ht="30" x14ac:dyDescent="0.25">
      <c r="A95" s="27" t="s">
        <v>122</v>
      </c>
      <c r="B95" s="28" t="s">
        <v>135</v>
      </c>
      <c r="C95" s="29"/>
      <c r="D95" s="29"/>
      <c r="E95" s="29"/>
      <c r="F95" s="43">
        <v>5</v>
      </c>
      <c r="G95" s="87"/>
      <c r="H95" s="40"/>
      <c r="I95" s="40"/>
      <c r="J95" s="101"/>
    </row>
    <row r="96" spans="1:10" x14ac:dyDescent="0.25">
      <c r="A96" s="27" t="s">
        <v>299</v>
      </c>
      <c r="B96" s="28" t="s">
        <v>130</v>
      </c>
      <c r="C96" s="29" t="s">
        <v>22</v>
      </c>
      <c r="D96" s="29" t="s">
        <v>23</v>
      </c>
      <c r="E96" s="29">
        <v>120</v>
      </c>
      <c r="F96" s="43">
        <v>5</v>
      </c>
      <c r="G96" s="87">
        <v>0.16</v>
      </c>
      <c r="H96" s="40">
        <v>0.17</v>
      </c>
      <c r="I96" s="40">
        <f t="shared" si="4"/>
        <v>20.400000000000002</v>
      </c>
      <c r="J96" s="101"/>
    </row>
    <row r="97" spans="1:10" x14ac:dyDescent="0.25">
      <c r="A97" s="27" t="s">
        <v>300</v>
      </c>
      <c r="B97" s="28" t="s">
        <v>131</v>
      </c>
      <c r="C97" s="29" t="s">
        <v>22</v>
      </c>
      <c r="D97" s="29" t="s">
        <v>23</v>
      </c>
      <c r="E97" s="29">
        <v>120</v>
      </c>
      <c r="F97" s="43">
        <v>5</v>
      </c>
      <c r="G97" s="87">
        <v>0.36</v>
      </c>
      <c r="H97" s="40">
        <v>0.38</v>
      </c>
      <c r="I97" s="40">
        <f t="shared" si="4"/>
        <v>45.6</v>
      </c>
      <c r="J97" s="101"/>
    </row>
    <row r="98" spans="1:10" x14ac:dyDescent="0.25">
      <c r="A98" s="27" t="s">
        <v>301</v>
      </c>
      <c r="B98" s="28" t="s">
        <v>132</v>
      </c>
      <c r="C98" s="29" t="s">
        <v>22</v>
      </c>
      <c r="D98" s="29" t="s">
        <v>23</v>
      </c>
      <c r="E98" s="29">
        <v>120</v>
      </c>
      <c r="F98" s="43">
        <v>5</v>
      </c>
      <c r="G98" s="87">
        <v>0.7</v>
      </c>
      <c r="H98" s="40">
        <v>0.74</v>
      </c>
      <c r="I98" s="40">
        <f t="shared" si="4"/>
        <v>88.8</v>
      </c>
      <c r="J98" s="102"/>
    </row>
    <row r="99" spans="1:10" ht="30" x14ac:dyDescent="0.25">
      <c r="A99" s="27" t="s">
        <v>302</v>
      </c>
      <c r="B99" s="28" t="s">
        <v>137</v>
      </c>
      <c r="C99" s="29"/>
      <c r="D99" s="29"/>
      <c r="E99" s="29"/>
      <c r="F99" s="43">
        <v>5</v>
      </c>
      <c r="G99" s="87"/>
      <c r="H99" s="40"/>
      <c r="I99" s="40"/>
      <c r="J99" s="103" t="s">
        <v>477</v>
      </c>
    </row>
    <row r="100" spans="1:10" x14ac:dyDescent="0.25">
      <c r="A100" s="27" t="s">
        <v>278</v>
      </c>
      <c r="B100" s="28" t="s">
        <v>130</v>
      </c>
      <c r="C100" s="29" t="s">
        <v>123</v>
      </c>
      <c r="D100" s="29" t="s">
        <v>23</v>
      </c>
      <c r="E100" s="29">
        <v>60</v>
      </c>
      <c r="F100" s="43">
        <v>5</v>
      </c>
      <c r="G100" s="87">
        <v>0.32</v>
      </c>
      <c r="H100" s="40">
        <v>0.34</v>
      </c>
      <c r="I100" s="40">
        <f t="shared" si="4"/>
        <v>20.400000000000002</v>
      </c>
      <c r="J100" s="104"/>
    </row>
    <row r="101" spans="1:10" x14ac:dyDescent="0.25">
      <c r="A101" s="27" t="s">
        <v>279</v>
      </c>
      <c r="B101" s="28" t="s">
        <v>131</v>
      </c>
      <c r="C101" s="29" t="s">
        <v>123</v>
      </c>
      <c r="D101" s="29" t="s">
        <v>23</v>
      </c>
      <c r="E101" s="29">
        <v>60</v>
      </c>
      <c r="F101" s="43">
        <v>5</v>
      </c>
      <c r="G101" s="87">
        <v>0.6</v>
      </c>
      <c r="H101" s="40">
        <f t="shared" ref="H101:H102" si="5">G101*1.05</f>
        <v>0.63</v>
      </c>
      <c r="I101" s="40">
        <f t="shared" si="4"/>
        <v>37.799999999999997</v>
      </c>
      <c r="J101" s="104"/>
    </row>
    <row r="102" spans="1:10" x14ac:dyDescent="0.25">
      <c r="A102" s="27" t="s">
        <v>280</v>
      </c>
      <c r="B102" s="28" t="s">
        <v>132</v>
      </c>
      <c r="C102" s="29" t="s">
        <v>123</v>
      </c>
      <c r="D102" s="29" t="s">
        <v>23</v>
      </c>
      <c r="E102" s="29">
        <v>60</v>
      </c>
      <c r="F102" s="43">
        <v>5</v>
      </c>
      <c r="G102" s="87">
        <v>1.2</v>
      </c>
      <c r="H102" s="40">
        <f t="shared" si="5"/>
        <v>1.26</v>
      </c>
      <c r="I102" s="40">
        <f t="shared" si="4"/>
        <v>75.599999999999994</v>
      </c>
      <c r="J102" s="104"/>
    </row>
    <row r="103" spans="1:10" ht="45" x14ac:dyDescent="0.25">
      <c r="A103" s="27" t="s">
        <v>126</v>
      </c>
      <c r="B103" s="28" t="s">
        <v>139</v>
      </c>
      <c r="C103" s="29"/>
      <c r="D103" s="29"/>
      <c r="E103" s="29"/>
      <c r="F103" s="43">
        <v>5</v>
      </c>
      <c r="G103" s="87"/>
      <c r="H103" s="40"/>
      <c r="I103" s="40"/>
      <c r="J103" s="104"/>
    </row>
    <row r="104" spans="1:10" x14ac:dyDescent="0.25">
      <c r="A104" s="27" t="s">
        <v>432</v>
      </c>
      <c r="B104" s="28" t="s">
        <v>345</v>
      </c>
      <c r="C104" s="29" t="s">
        <v>141</v>
      </c>
      <c r="D104" s="29" t="s">
        <v>23</v>
      </c>
      <c r="E104" s="29">
        <v>300</v>
      </c>
      <c r="F104" s="43">
        <v>5</v>
      </c>
      <c r="G104" s="87">
        <v>2.36</v>
      </c>
      <c r="H104" s="40">
        <v>2.48</v>
      </c>
      <c r="I104" s="40">
        <f t="shared" si="4"/>
        <v>744</v>
      </c>
      <c r="J104" s="104"/>
    </row>
    <row r="105" spans="1:10" x14ac:dyDescent="0.25">
      <c r="A105" s="27" t="s">
        <v>433</v>
      </c>
      <c r="B105" s="28" t="s">
        <v>346</v>
      </c>
      <c r="C105" s="29" t="s">
        <v>140</v>
      </c>
      <c r="D105" s="29" t="s">
        <v>23</v>
      </c>
      <c r="E105" s="29">
        <v>800</v>
      </c>
      <c r="F105" s="43">
        <v>5</v>
      </c>
      <c r="G105" s="87">
        <v>1.65</v>
      </c>
      <c r="H105" s="40">
        <v>1.73</v>
      </c>
      <c r="I105" s="40">
        <f t="shared" si="4"/>
        <v>1384</v>
      </c>
      <c r="J105" s="104"/>
    </row>
    <row r="106" spans="1:10" x14ac:dyDescent="0.25">
      <c r="A106" s="27" t="s">
        <v>434</v>
      </c>
      <c r="B106" s="28" t="s">
        <v>347</v>
      </c>
      <c r="C106" s="29" t="s">
        <v>141</v>
      </c>
      <c r="D106" s="29" t="s">
        <v>23</v>
      </c>
      <c r="E106" s="29">
        <v>300</v>
      </c>
      <c r="F106" s="43">
        <v>5</v>
      </c>
      <c r="G106" s="87">
        <v>1.1200000000000001</v>
      </c>
      <c r="H106" s="40">
        <v>1.18</v>
      </c>
      <c r="I106" s="40">
        <f t="shared" si="4"/>
        <v>354</v>
      </c>
      <c r="J106" s="104"/>
    </row>
    <row r="107" spans="1:10" x14ac:dyDescent="0.25">
      <c r="A107" s="27" t="s">
        <v>435</v>
      </c>
      <c r="B107" s="28" t="s">
        <v>348</v>
      </c>
      <c r="C107" s="29" t="s">
        <v>142</v>
      </c>
      <c r="D107" s="29" t="s">
        <v>23</v>
      </c>
      <c r="E107" s="29">
        <v>12</v>
      </c>
      <c r="F107" s="43">
        <v>5</v>
      </c>
      <c r="G107" s="87">
        <v>0.9</v>
      </c>
      <c r="H107" s="40">
        <v>0.95</v>
      </c>
      <c r="I107" s="40">
        <f t="shared" si="4"/>
        <v>11.399999999999999</v>
      </c>
      <c r="J107" s="104"/>
    </row>
    <row r="108" spans="1:10" x14ac:dyDescent="0.25">
      <c r="A108" s="27" t="s">
        <v>436</v>
      </c>
      <c r="B108" s="28" t="s">
        <v>349</v>
      </c>
      <c r="C108" s="29" t="s">
        <v>142</v>
      </c>
      <c r="D108" s="29" t="s">
        <v>23</v>
      </c>
      <c r="E108" s="29">
        <v>12</v>
      </c>
      <c r="F108" s="10"/>
      <c r="G108" s="87">
        <v>0.68</v>
      </c>
      <c r="H108" s="40">
        <v>0.71</v>
      </c>
      <c r="I108" s="40">
        <f t="shared" si="4"/>
        <v>8.52</v>
      </c>
      <c r="J108" s="104"/>
    </row>
    <row r="109" spans="1:10" x14ac:dyDescent="0.25">
      <c r="A109" s="27" t="s">
        <v>437</v>
      </c>
      <c r="B109" s="28" t="s">
        <v>350</v>
      </c>
      <c r="C109" s="29" t="s">
        <v>142</v>
      </c>
      <c r="D109" s="29" t="s">
        <v>23</v>
      </c>
      <c r="E109" s="29">
        <v>12</v>
      </c>
      <c r="F109" s="10"/>
      <c r="G109" s="87">
        <v>0.34</v>
      </c>
      <c r="H109" s="40">
        <v>0.36</v>
      </c>
      <c r="I109" s="40">
        <f t="shared" si="4"/>
        <v>4.32</v>
      </c>
      <c r="J109" s="105"/>
    </row>
    <row r="110" spans="1:10" x14ac:dyDescent="0.25">
      <c r="A110" s="11"/>
      <c r="B110" s="15" t="s">
        <v>143</v>
      </c>
      <c r="C110" s="9"/>
      <c r="D110" s="9"/>
      <c r="E110" s="9"/>
      <c r="F110" s="10"/>
      <c r="G110" s="10"/>
      <c r="H110" s="40"/>
      <c r="I110" s="92">
        <f>SUM(I86:I109)</f>
        <v>6071.84</v>
      </c>
      <c r="J110" s="40"/>
    </row>
    <row r="111" spans="1:10" x14ac:dyDescent="0.25">
      <c r="A111" s="51"/>
      <c r="B111" s="24" t="s">
        <v>144</v>
      </c>
      <c r="C111" s="25"/>
      <c r="D111" s="25"/>
      <c r="E111" s="25"/>
      <c r="F111" s="50"/>
      <c r="G111" s="50"/>
      <c r="H111" s="55"/>
      <c r="I111" s="55"/>
      <c r="J111" s="55"/>
    </row>
    <row r="112" spans="1:10" ht="45" x14ac:dyDescent="0.25">
      <c r="A112" s="11" t="s">
        <v>128</v>
      </c>
      <c r="B112" s="28" t="s">
        <v>146</v>
      </c>
      <c r="C112" s="29" t="s">
        <v>147</v>
      </c>
      <c r="D112" s="29" t="s">
        <v>148</v>
      </c>
      <c r="E112" s="29">
        <v>35</v>
      </c>
      <c r="F112" s="89">
        <v>5</v>
      </c>
      <c r="G112" s="89">
        <v>3.38</v>
      </c>
      <c r="H112" s="40">
        <v>3.55</v>
      </c>
      <c r="I112" s="40">
        <f>H112*E112</f>
        <v>124.25</v>
      </c>
      <c r="J112" s="41" t="s">
        <v>465</v>
      </c>
    </row>
    <row r="113" spans="1:10" ht="45" x14ac:dyDescent="0.25">
      <c r="A113" s="11" t="s">
        <v>134</v>
      </c>
      <c r="B113" s="28" t="s">
        <v>150</v>
      </c>
      <c r="C113" s="29" t="s">
        <v>151</v>
      </c>
      <c r="D113" s="29" t="s">
        <v>148</v>
      </c>
      <c r="E113" s="29">
        <v>15</v>
      </c>
      <c r="F113" s="89">
        <v>5</v>
      </c>
      <c r="G113" s="89">
        <v>4.28</v>
      </c>
      <c r="H113" s="40">
        <v>4.49</v>
      </c>
      <c r="I113" s="40">
        <f t="shared" ref="I113:I118" si="6">H113*E113</f>
        <v>67.350000000000009</v>
      </c>
      <c r="J113" s="87" t="s">
        <v>466</v>
      </c>
    </row>
    <row r="114" spans="1:10" x14ac:dyDescent="0.25">
      <c r="A114" s="11" t="s">
        <v>136</v>
      </c>
      <c r="B114" s="28" t="s">
        <v>252</v>
      </c>
      <c r="C114" s="29"/>
      <c r="D114" s="29"/>
      <c r="E114" s="29"/>
      <c r="F114" s="89"/>
      <c r="G114" s="89"/>
      <c r="H114" s="40"/>
      <c r="I114" s="40"/>
      <c r="J114" s="99" t="s">
        <v>463</v>
      </c>
    </row>
    <row r="115" spans="1:10" ht="45.75" customHeight="1" x14ac:dyDescent="0.25">
      <c r="A115" s="27" t="s">
        <v>438</v>
      </c>
      <c r="B115" s="28" t="s">
        <v>253</v>
      </c>
      <c r="C115" s="29" t="s">
        <v>351</v>
      </c>
      <c r="D115" s="29" t="s">
        <v>148</v>
      </c>
      <c r="E115" s="29">
        <v>3000</v>
      </c>
      <c r="F115" s="89">
        <v>5</v>
      </c>
      <c r="G115" s="89">
        <v>2.3199999999999998</v>
      </c>
      <c r="H115" s="40">
        <v>2.44</v>
      </c>
      <c r="I115" s="40">
        <f t="shared" si="6"/>
        <v>7320</v>
      </c>
      <c r="J115" s="99"/>
    </row>
    <row r="116" spans="1:10" ht="45" x14ac:dyDescent="0.25">
      <c r="A116" s="27" t="s">
        <v>439</v>
      </c>
      <c r="B116" s="28" t="s">
        <v>254</v>
      </c>
      <c r="C116" s="29" t="s">
        <v>154</v>
      </c>
      <c r="D116" s="29" t="s">
        <v>148</v>
      </c>
      <c r="E116" s="29">
        <v>2000</v>
      </c>
      <c r="F116" s="89">
        <v>5</v>
      </c>
      <c r="G116" s="89">
        <v>1.94</v>
      </c>
      <c r="H116" s="40">
        <v>2.04</v>
      </c>
      <c r="I116" s="40">
        <f t="shared" si="6"/>
        <v>4080</v>
      </c>
      <c r="J116" s="99"/>
    </row>
    <row r="117" spans="1:10" ht="30" x14ac:dyDescent="0.25">
      <c r="A117" s="27" t="s">
        <v>138</v>
      </c>
      <c r="B117" s="28" t="s">
        <v>157</v>
      </c>
      <c r="C117" s="29" t="s">
        <v>256</v>
      </c>
      <c r="D117" s="29" t="s">
        <v>12</v>
      </c>
      <c r="E117" s="29">
        <v>600</v>
      </c>
      <c r="F117" s="89">
        <v>5</v>
      </c>
      <c r="G117" s="89">
        <v>1.8</v>
      </c>
      <c r="H117" s="40">
        <f>G117*1.05</f>
        <v>1.8900000000000001</v>
      </c>
      <c r="I117" s="40">
        <f t="shared" si="6"/>
        <v>1134</v>
      </c>
      <c r="J117" s="99" t="s">
        <v>467</v>
      </c>
    </row>
    <row r="118" spans="1:10" ht="30" x14ac:dyDescent="0.25">
      <c r="A118" s="27" t="s">
        <v>145</v>
      </c>
      <c r="B118" s="28" t="s">
        <v>159</v>
      </c>
      <c r="C118" s="29" t="s">
        <v>255</v>
      </c>
      <c r="D118" s="29" t="s">
        <v>12</v>
      </c>
      <c r="E118" s="29">
        <v>100</v>
      </c>
      <c r="F118" s="89">
        <v>5</v>
      </c>
      <c r="G118" s="89">
        <v>1.78</v>
      </c>
      <c r="H118" s="40">
        <v>1.87</v>
      </c>
      <c r="I118" s="40">
        <f t="shared" si="6"/>
        <v>187</v>
      </c>
      <c r="J118" s="99"/>
    </row>
    <row r="119" spans="1:10" x14ac:dyDescent="0.25">
      <c r="A119" s="16"/>
      <c r="B119" s="15" t="s">
        <v>160</v>
      </c>
      <c r="C119" s="17"/>
      <c r="D119" s="17"/>
      <c r="E119" s="17"/>
      <c r="F119" s="10"/>
      <c r="G119" s="10"/>
      <c r="H119" s="40"/>
      <c r="I119" s="88">
        <f>SUM(I112:I118)</f>
        <v>12912.6</v>
      </c>
      <c r="J119" s="40"/>
    </row>
    <row r="120" spans="1:10" x14ac:dyDescent="0.25">
      <c r="A120" s="58"/>
      <c r="B120" s="59" t="s">
        <v>161</v>
      </c>
      <c r="C120" s="26"/>
      <c r="D120" s="26"/>
      <c r="E120" s="26"/>
      <c r="F120" s="50"/>
      <c r="G120" s="50"/>
      <c r="H120" s="55"/>
      <c r="I120" s="55"/>
      <c r="J120" s="55"/>
    </row>
    <row r="121" spans="1:10" x14ac:dyDescent="0.25">
      <c r="A121" s="16" t="s">
        <v>149</v>
      </c>
      <c r="B121" s="13" t="s">
        <v>163</v>
      </c>
      <c r="C121" s="14"/>
      <c r="D121" s="17"/>
      <c r="E121" s="17"/>
      <c r="F121" s="10"/>
      <c r="G121" s="10"/>
      <c r="H121" s="40"/>
      <c r="I121" s="40"/>
      <c r="J121" s="99" t="s">
        <v>472</v>
      </c>
    </row>
    <row r="122" spans="1:10" x14ac:dyDescent="0.25">
      <c r="A122" s="16" t="s">
        <v>402</v>
      </c>
      <c r="B122" s="13" t="s">
        <v>165</v>
      </c>
      <c r="C122" s="14" t="s">
        <v>166</v>
      </c>
      <c r="D122" s="17" t="s">
        <v>37</v>
      </c>
      <c r="E122" s="17">
        <v>180</v>
      </c>
      <c r="F122" s="89">
        <v>5</v>
      </c>
      <c r="G122" s="10">
        <v>0.48</v>
      </c>
      <c r="H122" s="40">
        <v>0.5</v>
      </c>
      <c r="I122" s="40">
        <f>H122*E122</f>
        <v>90</v>
      </c>
      <c r="J122" s="99"/>
    </row>
    <row r="123" spans="1:10" x14ac:dyDescent="0.25">
      <c r="A123" s="16" t="s">
        <v>403</v>
      </c>
      <c r="B123" s="13" t="s">
        <v>119</v>
      </c>
      <c r="C123" s="14" t="s">
        <v>168</v>
      </c>
      <c r="D123" s="17" t="s">
        <v>37</v>
      </c>
      <c r="E123" s="17">
        <v>150</v>
      </c>
      <c r="F123" s="89">
        <v>5</v>
      </c>
      <c r="G123" s="10">
        <v>1.34</v>
      </c>
      <c r="H123" s="40">
        <v>1.41</v>
      </c>
      <c r="I123" s="40">
        <f t="shared" ref="I123:I125" si="7">H123*E123</f>
        <v>211.5</v>
      </c>
      <c r="J123" s="99"/>
    </row>
    <row r="124" spans="1:10" x14ac:dyDescent="0.25">
      <c r="A124" s="16" t="s">
        <v>440</v>
      </c>
      <c r="B124" s="44" t="s">
        <v>169</v>
      </c>
      <c r="C124" s="45" t="s">
        <v>267</v>
      </c>
      <c r="D124" s="46" t="s">
        <v>37</v>
      </c>
      <c r="E124" s="46">
        <v>300</v>
      </c>
      <c r="F124" s="89">
        <v>5</v>
      </c>
      <c r="G124" s="10">
        <v>2.52</v>
      </c>
      <c r="H124" s="40">
        <v>2.65</v>
      </c>
      <c r="I124" s="40">
        <f t="shared" si="7"/>
        <v>795</v>
      </c>
      <c r="J124" s="99"/>
    </row>
    <row r="125" spans="1:10" x14ac:dyDescent="0.25">
      <c r="A125" s="16" t="s">
        <v>441</v>
      </c>
      <c r="B125" s="44" t="s">
        <v>171</v>
      </c>
      <c r="C125" s="45" t="s">
        <v>172</v>
      </c>
      <c r="D125" s="46" t="s">
        <v>37</v>
      </c>
      <c r="E125" s="46">
        <v>3</v>
      </c>
      <c r="F125" s="89">
        <v>5</v>
      </c>
      <c r="G125" s="10">
        <v>7.1</v>
      </c>
      <c r="H125" s="40">
        <v>7.46</v>
      </c>
      <c r="I125" s="40">
        <f t="shared" si="7"/>
        <v>22.38</v>
      </c>
      <c r="J125" s="99"/>
    </row>
    <row r="126" spans="1:10" ht="30" x14ac:dyDescent="0.25">
      <c r="A126" s="48" t="s">
        <v>152</v>
      </c>
      <c r="B126" s="44" t="s">
        <v>174</v>
      </c>
      <c r="C126" s="45"/>
      <c r="D126" s="46"/>
      <c r="E126" s="46"/>
      <c r="F126" s="10"/>
      <c r="G126" s="10"/>
      <c r="H126" s="40"/>
      <c r="I126" s="40"/>
      <c r="J126" s="99" t="s">
        <v>463</v>
      </c>
    </row>
    <row r="127" spans="1:10" x14ac:dyDescent="0.25">
      <c r="A127" s="48" t="s">
        <v>303</v>
      </c>
      <c r="B127" s="44" t="s">
        <v>176</v>
      </c>
      <c r="C127" s="45" t="s">
        <v>177</v>
      </c>
      <c r="D127" s="46" t="s">
        <v>23</v>
      </c>
      <c r="E127" s="46">
        <v>90</v>
      </c>
      <c r="F127" s="89">
        <v>5</v>
      </c>
      <c r="G127" s="43">
        <v>1.2</v>
      </c>
      <c r="H127" s="40">
        <f t="shared" ref="H127:H181" si="8">G127*1.05</f>
        <v>1.26</v>
      </c>
      <c r="I127" s="40">
        <f t="shared" ref="I127:I134" si="9">H127*E127</f>
        <v>113.4</v>
      </c>
      <c r="J127" s="99"/>
    </row>
    <row r="128" spans="1:10" x14ac:dyDescent="0.25">
      <c r="A128" s="48" t="s">
        <v>304</v>
      </c>
      <c r="B128" s="44" t="s">
        <v>179</v>
      </c>
      <c r="C128" s="45" t="s">
        <v>177</v>
      </c>
      <c r="D128" s="46" t="s">
        <v>23</v>
      </c>
      <c r="E128" s="46">
        <v>90</v>
      </c>
      <c r="F128" s="89">
        <v>5</v>
      </c>
      <c r="G128" s="43">
        <v>2.2999999999999998</v>
      </c>
      <c r="H128" s="40">
        <v>2.42</v>
      </c>
      <c r="I128" s="40">
        <f t="shared" si="9"/>
        <v>217.79999999999998</v>
      </c>
      <c r="J128" s="99"/>
    </row>
    <row r="129" spans="1:10" ht="30" x14ac:dyDescent="0.25">
      <c r="A129" s="48" t="s">
        <v>153</v>
      </c>
      <c r="B129" s="44" t="s">
        <v>174</v>
      </c>
      <c r="C129" s="45"/>
      <c r="D129" s="46"/>
      <c r="E129" s="46"/>
      <c r="F129" s="10"/>
      <c r="G129" s="10"/>
      <c r="H129" s="40"/>
      <c r="I129" s="40"/>
      <c r="J129" s="99"/>
    </row>
    <row r="130" spans="1:10" x14ac:dyDescent="0.25">
      <c r="A130" s="48" t="s">
        <v>281</v>
      </c>
      <c r="B130" s="44" t="s">
        <v>181</v>
      </c>
      <c r="C130" s="45" t="s">
        <v>177</v>
      </c>
      <c r="D130" s="46" t="s">
        <v>23</v>
      </c>
      <c r="E130" s="46">
        <v>90</v>
      </c>
      <c r="F130" s="89">
        <v>5</v>
      </c>
      <c r="G130" s="10">
        <v>1.5</v>
      </c>
      <c r="H130" s="40">
        <v>1.58</v>
      </c>
      <c r="I130" s="40">
        <f t="shared" si="9"/>
        <v>142.20000000000002</v>
      </c>
      <c r="J130" s="99"/>
    </row>
    <row r="131" spans="1:10" x14ac:dyDescent="0.25">
      <c r="A131" s="48" t="s">
        <v>282</v>
      </c>
      <c r="B131" s="44" t="s">
        <v>182</v>
      </c>
      <c r="C131" s="45" t="s">
        <v>177</v>
      </c>
      <c r="D131" s="46" t="s">
        <v>23</v>
      </c>
      <c r="E131" s="46">
        <v>90</v>
      </c>
      <c r="F131" s="89">
        <v>5</v>
      </c>
      <c r="G131" s="10">
        <v>1.6</v>
      </c>
      <c r="H131" s="40">
        <f t="shared" si="8"/>
        <v>1.6800000000000002</v>
      </c>
      <c r="I131" s="40">
        <f t="shared" si="9"/>
        <v>151.20000000000002</v>
      </c>
      <c r="J131" s="99"/>
    </row>
    <row r="132" spans="1:10" ht="30" x14ac:dyDescent="0.25">
      <c r="A132" s="48" t="s">
        <v>155</v>
      </c>
      <c r="B132" s="44" t="s">
        <v>183</v>
      </c>
      <c r="C132" s="45"/>
      <c r="D132" s="46"/>
      <c r="E132" s="46"/>
      <c r="F132" s="10"/>
      <c r="G132" s="10"/>
      <c r="H132" s="40"/>
      <c r="I132" s="40"/>
      <c r="J132" s="99" t="s">
        <v>462</v>
      </c>
    </row>
    <row r="133" spans="1:10" x14ac:dyDescent="0.25">
      <c r="A133" s="48" t="s">
        <v>283</v>
      </c>
      <c r="B133" s="44" t="s">
        <v>412</v>
      </c>
      <c r="C133" s="45" t="s">
        <v>352</v>
      </c>
      <c r="D133" s="46" t="s">
        <v>23</v>
      </c>
      <c r="E133" s="46">
        <v>27000</v>
      </c>
      <c r="F133" s="89">
        <v>5</v>
      </c>
      <c r="G133" s="10">
        <v>0.32</v>
      </c>
      <c r="H133" s="40">
        <v>0.34</v>
      </c>
      <c r="I133" s="40">
        <f t="shared" si="9"/>
        <v>9180</v>
      </c>
      <c r="J133" s="99"/>
    </row>
    <row r="134" spans="1:10" x14ac:dyDescent="0.25">
      <c r="A134" s="48" t="s">
        <v>284</v>
      </c>
      <c r="B134" s="44" t="s">
        <v>413</v>
      </c>
      <c r="C134" s="45" t="s">
        <v>51</v>
      </c>
      <c r="D134" s="46" t="s">
        <v>23</v>
      </c>
      <c r="E134" s="46">
        <v>3600</v>
      </c>
      <c r="F134" s="89">
        <v>5</v>
      </c>
      <c r="G134" s="10">
        <v>0.42</v>
      </c>
      <c r="H134" s="40">
        <v>0.44</v>
      </c>
      <c r="I134" s="40">
        <f t="shared" si="9"/>
        <v>1584</v>
      </c>
      <c r="J134" s="99"/>
    </row>
    <row r="135" spans="1:10" ht="30" x14ac:dyDescent="0.25">
      <c r="A135" s="48" t="s">
        <v>156</v>
      </c>
      <c r="B135" s="44" t="s">
        <v>187</v>
      </c>
      <c r="C135" s="45"/>
      <c r="D135" s="46"/>
      <c r="E135" s="46"/>
      <c r="F135" s="10"/>
      <c r="G135" s="10"/>
      <c r="H135" s="40"/>
      <c r="I135" s="40"/>
      <c r="J135" s="99" t="s">
        <v>472</v>
      </c>
    </row>
    <row r="136" spans="1:10" x14ac:dyDescent="0.25">
      <c r="A136" s="48" t="s">
        <v>285</v>
      </c>
      <c r="B136" s="44" t="s">
        <v>189</v>
      </c>
      <c r="C136" s="45" t="s">
        <v>190</v>
      </c>
      <c r="D136" s="46" t="s">
        <v>23</v>
      </c>
      <c r="E136" s="46">
        <v>1800</v>
      </c>
      <c r="F136" s="89">
        <v>5</v>
      </c>
      <c r="G136" s="43">
        <v>0.18</v>
      </c>
      <c r="H136" s="40">
        <v>0.19</v>
      </c>
      <c r="I136" s="40">
        <f t="shared" ref="I136:I169" si="10">H136*E136</f>
        <v>342</v>
      </c>
      <c r="J136" s="99"/>
    </row>
    <row r="137" spans="1:10" x14ac:dyDescent="0.25">
      <c r="A137" s="48" t="s">
        <v>286</v>
      </c>
      <c r="B137" s="44" t="s">
        <v>192</v>
      </c>
      <c r="C137" s="45" t="s">
        <v>54</v>
      </c>
      <c r="D137" s="46" t="s">
        <v>23</v>
      </c>
      <c r="E137" s="46">
        <v>4000</v>
      </c>
      <c r="F137" s="89">
        <v>5</v>
      </c>
      <c r="G137" s="43">
        <v>0.26</v>
      </c>
      <c r="H137" s="40">
        <v>0.27</v>
      </c>
      <c r="I137" s="40">
        <f t="shared" si="10"/>
        <v>1080</v>
      </c>
      <c r="J137" s="99"/>
    </row>
    <row r="138" spans="1:10" x14ac:dyDescent="0.25">
      <c r="A138" s="48" t="s">
        <v>158</v>
      </c>
      <c r="B138" s="44" t="s">
        <v>194</v>
      </c>
      <c r="C138" s="45"/>
      <c r="D138" s="46"/>
      <c r="E138" s="46"/>
      <c r="F138" s="10"/>
      <c r="G138" s="10"/>
      <c r="H138" s="40"/>
      <c r="I138" s="40"/>
      <c r="J138" s="99"/>
    </row>
    <row r="139" spans="1:10" x14ac:dyDescent="0.25">
      <c r="A139" s="48" t="s">
        <v>287</v>
      </c>
      <c r="B139" s="44" t="s">
        <v>353</v>
      </c>
      <c r="C139" s="45" t="s">
        <v>170</v>
      </c>
      <c r="D139" s="46" t="s">
        <v>37</v>
      </c>
      <c r="E139" s="46">
        <v>90</v>
      </c>
      <c r="F139" s="89">
        <v>5</v>
      </c>
      <c r="G139" s="87">
        <v>0.33</v>
      </c>
      <c r="H139" s="40">
        <v>0.35</v>
      </c>
      <c r="I139" s="40">
        <f t="shared" si="10"/>
        <v>31.499999999999996</v>
      </c>
      <c r="J139" s="99"/>
    </row>
    <row r="140" spans="1:10" x14ac:dyDescent="0.25">
      <c r="A140" s="48" t="s">
        <v>288</v>
      </c>
      <c r="B140" s="44" t="s">
        <v>354</v>
      </c>
      <c r="C140" s="45" t="s">
        <v>268</v>
      </c>
      <c r="D140" s="46" t="s">
        <v>37</v>
      </c>
      <c r="E140" s="46">
        <v>4000</v>
      </c>
      <c r="F140" s="89">
        <v>5</v>
      </c>
      <c r="G140" s="87">
        <v>0.64</v>
      </c>
      <c r="H140" s="40">
        <v>0.67</v>
      </c>
      <c r="I140" s="40">
        <f t="shared" si="10"/>
        <v>2680</v>
      </c>
      <c r="J140" s="99"/>
    </row>
    <row r="141" spans="1:10" x14ac:dyDescent="0.25">
      <c r="A141" s="48" t="s">
        <v>404</v>
      </c>
      <c r="B141" s="44" t="s">
        <v>355</v>
      </c>
      <c r="C141" s="45" t="s">
        <v>221</v>
      </c>
      <c r="D141" s="46" t="s">
        <v>37</v>
      </c>
      <c r="E141" s="46">
        <v>1000</v>
      </c>
      <c r="F141" s="89">
        <v>5</v>
      </c>
      <c r="G141" s="87">
        <v>1.1000000000000001</v>
      </c>
      <c r="H141" s="40">
        <v>1.1599999999999999</v>
      </c>
      <c r="I141" s="40">
        <f t="shared" si="10"/>
        <v>1160</v>
      </c>
      <c r="J141" s="99"/>
    </row>
    <row r="142" spans="1:10" x14ac:dyDescent="0.25">
      <c r="A142" s="48" t="s">
        <v>442</v>
      </c>
      <c r="B142" s="44" t="s">
        <v>356</v>
      </c>
      <c r="C142" s="45" t="s">
        <v>170</v>
      </c>
      <c r="D142" s="46" t="s">
        <v>37</v>
      </c>
      <c r="E142" s="46">
        <v>90</v>
      </c>
      <c r="F142" s="89">
        <v>5</v>
      </c>
      <c r="G142" s="87">
        <v>1.62</v>
      </c>
      <c r="H142" s="40">
        <v>1.7</v>
      </c>
      <c r="I142" s="40">
        <f t="shared" si="10"/>
        <v>153</v>
      </c>
      <c r="J142" s="99"/>
    </row>
    <row r="143" spans="1:10" ht="15.75" customHeight="1" x14ac:dyDescent="0.25">
      <c r="A143" s="48" t="s">
        <v>162</v>
      </c>
      <c r="B143" s="44" t="s">
        <v>198</v>
      </c>
      <c r="C143" s="45"/>
      <c r="D143" s="46"/>
      <c r="E143" s="46"/>
      <c r="F143" s="10"/>
      <c r="G143" s="10"/>
      <c r="H143" s="40"/>
      <c r="I143" s="40"/>
      <c r="J143" s="99"/>
    </row>
    <row r="144" spans="1:10" x14ac:dyDescent="0.25">
      <c r="A144" s="48" t="s">
        <v>164</v>
      </c>
      <c r="B144" s="44" t="s">
        <v>357</v>
      </c>
      <c r="C144" s="45" t="s">
        <v>200</v>
      </c>
      <c r="D144" s="46" t="s">
        <v>23</v>
      </c>
      <c r="E144" s="46">
        <v>900</v>
      </c>
      <c r="F144" s="89">
        <v>5</v>
      </c>
      <c r="G144" s="87">
        <v>0.05</v>
      </c>
      <c r="H144" s="40">
        <v>5.2999999999999999E-2</v>
      </c>
      <c r="I144" s="40">
        <f t="shared" si="10"/>
        <v>47.699999999999996</v>
      </c>
      <c r="J144" s="99"/>
    </row>
    <row r="145" spans="1:10" x14ac:dyDescent="0.25">
      <c r="A145" s="48" t="s">
        <v>167</v>
      </c>
      <c r="B145" s="44" t="s">
        <v>358</v>
      </c>
      <c r="C145" s="45" t="s">
        <v>200</v>
      </c>
      <c r="D145" s="46" t="s">
        <v>23</v>
      </c>
      <c r="E145" s="46">
        <v>900</v>
      </c>
      <c r="F145" s="89">
        <v>5</v>
      </c>
      <c r="G145" s="87">
        <v>0.14000000000000001</v>
      </c>
      <c r="H145" s="40">
        <f t="shared" si="8"/>
        <v>0.14700000000000002</v>
      </c>
      <c r="I145" s="40">
        <f t="shared" si="10"/>
        <v>132.30000000000001</v>
      </c>
      <c r="J145" s="99"/>
    </row>
    <row r="146" spans="1:10" x14ac:dyDescent="0.25">
      <c r="A146" s="48" t="s">
        <v>305</v>
      </c>
      <c r="B146" s="44" t="s">
        <v>359</v>
      </c>
      <c r="C146" s="45" t="s">
        <v>200</v>
      </c>
      <c r="D146" s="46" t="s">
        <v>23</v>
      </c>
      <c r="E146" s="46">
        <v>900</v>
      </c>
      <c r="F146" s="89">
        <v>5</v>
      </c>
      <c r="G146" s="87">
        <v>0.18</v>
      </c>
      <c r="H146" s="40">
        <f t="shared" si="8"/>
        <v>0.189</v>
      </c>
      <c r="I146" s="40">
        <f t="shared" si="10"/>
        <v>170.1</v>
      </c>
      <c r="J146" s="99"/>
    </row>
    <row r="147" spans="1:10" x14ac:dyDescent="0.25">
      <c r="A147" s="48" t="s">
        <v>173</v>
      </c>
      <c r="B147" s="44" t="s">
        <v>194</v>
      </c>
      <c r="C147" s="45"/>
      <c r="D147" s="46"/>
      <c r="E147" s="46"/>
      <c r="F147" s="10"/>
      <c r="G147" s="10"/>
      <c r="H147" s="40"/>
      <c r="I147" s="40"/>
      <c r="J147" s="99" t="s">
        <v>473</v>
      </c>
    </row>
    <row r="148" spans="1:10" x14ac:dyDescent="0.25">
      <c r="A148" s="48" t="s">
        <v>175</v>
      </c>
      <c r="B148" s="44" t="s">
        <v>360</v>
      </c>
      <c r="C148" s="45" t="s">
        <v>196</v>
      </c>
      <c r="D148" s="46" t="s">
        <v>37</v>
      </c>
      <c r="E148" s="46">
        <v>500</v>
      </c>
      <c r="F148" s="89">
        <v>5</v>
      </c>
      <c r="G148" s="87">
        <v>3.02</v>
      </c>
      <c r="H148" s="40">
        <v>3.17</v>
      </c>
      <c r="I148" s="40">
        <f t="shared" si="10"/>
        <v>1585</v>
      </c>
      <c r="J148" s="99"/>
    </row>
    <row r="149" spans="1:10" x14ac:dyDescent="0.25">
      <c r="A149" s="48" t="s">
        <v>178</v>
      </c>
      <c r="B149" s="44" t="s">
        <v>361</v>
      </c>
      <c r="C149" s="45" t="s">
        <v>170</v>
      </c>
      <c r="D149" s="46" t="s">
        <v>37</v>
      </c>
      <c r="E149" s="46">
        <v>90</v>
      </c>
      <c r="F149" s="89">
        <v>5</v>
      </c>
      <c r="G149" s="87">
        <v>1.62</v>
      </c>
      <c r="H149" s="40">
        <v>1.7</v>
      </c>
      <c r="I149" s="40">
        <f t="shared" si="10"/>
        <v>153</v>
      </c>
      <c r="J149" s="99"/>
    </row>
    <row r="150" spans="1:10" x14ac:dyDescent="0.25">
      <c r="A150" s="48" t="s">
        <v>289</v>
      </c>
      <c r="B150" s="44" t="s">
        <v>362</v>
      </c>
      <c r="C150" s="45" t="s">
        <v>170</v>
      </c>
      <c r="D150" s="46" t="s">
        <v>37</v>
      </c>
      <c r="E150" s="46">
        <v>90</v>
      </c>
      <c r="F150" s="89">
        <v>5</v>
      </c>
      <c r="G150" s="87">
        <v>2.54</v>
      </c>
      <c r="H150" s="40">
        <v>2.67</v>
      </c>
      <c r="I150" s="40">
        <f t="shared" si="10"/>
        <v>240.29999999999998</v>
      </c>
      <c r="J150" s="99"/>
    </row>
    <row r="151" spans="1:10" ht="15" customHeight="1" x14ac:dyDescent="0.25">
      <c r="A151" s="48" t="s">
        <v>180</v>
      </c>
      <c r="B151" s="44" t="s">
        <v>198</v>
      </c>
      <c r="C151" s="45"/>
      <c r="D151" s="46"/>
      <c r="E151" s="46"/>
      <c r="F151" s="10"/>
      <c r="G151" s="10"/>
      <c r="H151" s="40"/>
      <c r="I151" s="40"/>
      <c r="J151" s="99"/>
    </row>
    <row r="152" spans="1:10" x14ac:dyDescent="0.25">
      <c r="A152" s="48" t="s">
        <v>306</v>
      </c>
      <c r="B152" s="44" t="s">
        <v>363</v>
      </c>
      <c r="C152" s="45" t="s">
        <v>204</v>
      </c>
      <c r="D152" s="46" t="s">
        <v>23</v>
      </c>
      <c r="E152" s="46">
        <v>2700</v>
      </c>
      <c r="F152" s="89">
        <v>5</v>
      </c>
      <c r="G152" s="87">
        <v>0.46</v>
      </c>
      <c r="H152" s="40">
        <v>0.48</v>
      </c>
      <c r="I152" s="40">
        <f t="shared" si="10"/>
        <v>1296</v>
      </c>
      <c r="J152" s="99"/>
    </row>
    <row r="153" spans="1:10" x14ac:dyDescent="0.25">
      <c r="A153" s="48" t="s">
        <v>307</v>
      </c>
      <c r="B153" s="44" t="s">
        <v>364</v>
      </c>
      <c r="C153" s="45" t="s">
        <v>204</v>
      </c>
      <c r="D153" s="46" t="s">
        <v>23</v>
      </c>
      <c r="E153" s="46">
        <v>2700</v>
      </c>
      <c r="F153" s="89">
        <v>5</v>
      </c>
      <c r="G153" s="87">
        <v>0.23</v>
      </c>
      <c r="H153" s="40">
        <v>0.24</v>
      </c>
      <c r="I153" s="40">
        <f t="shared" si="10"/>
        <v>648</v>
      </c>
      <c r="J153" s="99"/>
    </row>
    <row r="154" spans="1:10" x14ac:dyDescent="0.25">
      <c r="A154" s="48" t="s">
        <v>308</v>
      </c>
      <c r="B154" s="44" t="s">
        <v>365</v>
      </c>
      <c r="C154" s="45" t="s">
        <v>51</v>
      </c>
      <c r="D154" s="46" t="s">
        <v>23</v>
      </c>
      <c r="E154" s="46">
        <v>3600</v>
      </c>
      <c r="F154" s="89">
        <v>5</v>
      </c>
      <c r="G154" s="87">
        <v>0.35</v>
      </c>
      <c r="H154" s="40">
        <v>0.37</v>
      </c>
      <c r="I154" s="40">
        <f t="shared" si="10"/>
        <v>1332</v>
      </c>
      <c r="J154" s="99"/>
    </row>
    <row r="155" spans="1:10" ht="30" x14ac:dyDescent="0.25">
      <c r="A155" s="48" t="s">
        <v>309</v>
      </c>
      <c r="B155" s="44" t="s">
        <v>205</v>
      </c>
      <c r="C155" s="45"/>
      <c r="D155" s="46"/>
      <c r="E155" s="46"/>
      <c r="F155" s="10"/>
      <c r="G155" s="10"/>
      <c r="H155" s="40"/>
      <c r="I155" s="40"/>
      <c r="J155" s="99"/>
    </row>
    <row r="156" spans="1:10" x14ac:dyDescent="0.25">
      <c r="A156" s="48" t="s">
        <v>184</v>
      </c>
      <c r="B156" s="44" t="s">
        <v>206</v>
      </c>
      <c r="C156" s="45" t="s">
        <v>207</v>
      </c>
      <c r="D156" s="46" t="s">
        <v>23</v>
      </c>
      <c r="E156" s="46">
        <v>40500</v>
      </c>
      <c r="F156" s="89">
        <v>5</v>
      </c>
      <c r="G156" s="87">
        <v>2.5999999999999999E-2</v>
      </c>
      <c r="H156" s="40">
        <f t="shared" si="8"/>
        <v>2.7300000000000001E-2</v>
      </c>
      <c r="I156" s="40">
        <f t="shared" si="10"/>
        <v>1105.6500000000001</v>
      </c>
      <c r="J156" s="99"/>
    </row>
    <row r="157" spans="1:10" x14ac:dyDescent="0.25">
      <c r="A157" s="48" t="s">
        <v>185</v>
      </c>
      <c r="B157" s="44" t="s">
        <v>208</v>
      </c>
      <c r="C157" s="45" t="s">
        <v>209</v>
      </c>
      <c r="D157" s="46" t="s">
        <v>23</v>
      </c>
      <c r="E157" s="46">
        <v>9000</v>
      </c>
      <c r="F157" s="89">
        <v>5</v>
      </c>
      <c r="G157" s="87">
        <v>3.32E-2</v>
      </c>
      <c r="H157" s="40">
        <v>3.5000000000000003E-2</v>
      </c>
      <c r="I157" s="40">
        <f t="shared" si="10"/>
        <v>315.00000000000006</v>
      </c>
      <c r="J157" s="99"/>
    </row>
    <row r="158" spans="1:10" x14ac:dyDescent="0.25">
      <c r="A158" s="48" t="s">
        <v>290</v>
      </c>
      <c r="B158" s="44" t="s">
        <v>210</v>
      </c>
      <c r="C158" s="45" t="s">
        <v>211</v>
      </c>
      <c r="D158" s="46" t="s">
        <v>23</v>
      </c>
      <c r="E158" s="46">
        <v>4500</v>
      </c>
      <c r="F158" s="89">
        <v>5</v>
      </c>
      <c r="G158" s="87">
        <v>4.5999999999999999E-2</v>
      </c>
      <c r="H158" s="40">
        <v>4.8300000000000003E-2</v>
      </c>
      <c r="I158" s="40">
        <f t="shared" si="10"/>
        <v>217.35000000000002</v>
      </c>
      <c r="J158" s="99"/>
    </row>
    <row r="159" spans="1:10" x14ac:dyDescent="0.25">
      <c r="A159" s="48" t="s">
        <v>405</v>
      </c>
      <c r="B159" s="44" t="s">
        <v>212</v>
      </c>
      <c r="C159" s="45" t="s">
        <v>213</v>
      </c>
      <c r="D159" s="46" t="s">
        <v>23</v>
      </c>
      <c r="E159" s="46">
        <v>2250</v>
      </c>
      <c r="F159" s="89">
        <v>5</v>
      </c>
      <c r="G159" s="87">
        <v>5.8000000000000003E-2</v>
      </c>
      <c r="H159" s="40">
        <v>6.0999999999999999E-2</v>
      </c>
      <c r="I159" s="40">
        <f t="shared" si="10"/>
        <v>137.25</v>
      </c>
      <c r="J159" s="99"/>
    </row>
    <row r="160" spans="1:10" ht="45" x14ac:dyDescent="0.25">
      <c r="A160" s="48" t="s">
        <v>186</v>
      </c>
      <c r="B160" s="44" t="s">
        <v>215</v>
      </c>
      <c r="C160" s="45"/>
      <c r="D160" s="46"/>
      <c r="E160" s="46"/>
      <c r="F160" s="10"/>
      <c r="G160" s="10"/>
      <c r="H160" s="40"/>
      <c r="I160" s="40"/>
      <c r="J160" s="99"/>
    </row>
    <row r="161" spans="1:10" x14ac:dyDescent="0.25">
      <c r="A161" s="16" t="s">
        <v>188</v>
      </c>
      <c r="B161" s="13" t="s">
        <v>216</v>
      </c>
      <c r="C161" s="14" t="s">
        <v>211</v>
      </c>
      <c r="D161" s="17" t="s">
        <v>23</v>
      </c>
      <c r="E161" s="93">
        <v>4500</v>
      </c>
      <c r="F161" s="89">
        <v>5</v>
      </c>
      <c r="G161" s="87">
        <v>2.7E-2</v>
      </c>
      <c r="H161" s="40">
        <v>2.8400000000000002E-2</v>
      </c>
      <c r="I161" s="40">
        <f t="shared" si="10"/>
        <v>127.80000000000001</v>
      </c>
      <c r="J161" s="99"/>
    </row>
    <row r="162" spans="1:10" x14ac:dyDescent="0.25">
      <c r="A162" s="16" t="s">
        <v>191</v>
      </c>
      <c r="B162" s="13" t="s">
        <v>208</v>
      </c>
      <c r="C162" s="14" t="s">
        <v>85</v>
      </c>
      <c r="D162" s="17" t="s">
        <v>23</v>
      </c>
      <c r="E162" s="93">
        <v>30000</v>
      </c>
      <c r="F162" s="89">
        <v>5</v>
      </c>
      <c r="G162" s="87">
        <v>0.05</v>
      </c>
      <c r="H162" s="40">
        <f t="shared" si="8"/>
        <v>5.2500000000000005E-2</v>
      </c>
      <c r="I162" s="40">
        <f t="shared" si="10"/>
        <v>1575.0000000000002</v>
      </c>
      <c r="J162" s="99"/>
    </row>
    <row r="163" spans="1:10" ht="18.75" customHeight="1" x14ac:dyDescent="0.25">
      <c r="A163" s="16" t="s">
        <v>291</v>
      </c>
      <c r="B163" s="13" t="s">
        <v>210</v>
      </c>
      <c r="C163" s="14" t="s">
        <v>270</v>
      </c>
      <c r="D163" s="17" t="s">
        <v>23</v>
      </c>
      <c r="E163" s="93">
        <v>200000</v>
      </c>
      <c r="F163" s="89">
        <v>5</v>
      </c>
      <c r="G163" s="87">
        <v>5.2999999999999999E-2</v>
      </c>
      <c r="H163" s="40">
        <v>5.57E-2</v>
      </c>
      <c r="I163" s="40">
        <f t="shared" si="10"/>
        <v>11140</v>
      </c>
      <c r="J163" s="99"/>
    </row>
    <row r="164" spans="1:10" x14ac:dyDescent="0.25">
      <c r="A164" s="16" t="s">
        <v>310</v>
      </c>
      <c r="B164" s="13" t="s">
        <v>212</v>
      </c>
      <c r="C164" s="14" t="s">
        <v>269</v>
      </c>
      <c r="D164" s="17" t="s">
        <v>23</v>
      </c>
      <c r="E164" s="93">
        <v>5000</v>
      </c>
      <c r="F164" s="89">
        <v>5</v>
      </c>
      <c r="G164" s="87">
        <v>7.0000000000000007E-2</v>
      </c>
      <c r="H164" s="40">
        <f t="shared" si="8"/>
        <v>7.350000000000001E-2</v>
      </c>
      <c r="I164" s="40">
        <f t="shared" si="10"/>
        <v>367.50000000000006</v>
      </c>
      <c r="J164" s="99"/>
    </row>
    <row r="165" spans="1:10" ht="30" x14ac:dyDescent="0.25">
      <c r="A165" s="16" t="s">
        <v>193</v>
      </c>
      <c r="B165" s="13" t="s">
        <v>218</v>
      </c>
      <c r="C165" s="14"/>
      <c r="D165" s="17"/>
      <c r="E165" s="17"/>
      <c r="F165" s="10"/>
      <c r="G165" s="10"/>
      <c r="H165" s="40"/>
      <c r="I165" s="40"/>
      <c r="J165" s="99" t="s">
        <v>472</v>
      </c>
    </row>
    <row r="166" spans="1:10" x14ac:dyDescent="0.25">
      <c r="A166" s="16" t="s">
        <v>195</v>
      </c>
      <c r="B166" s="13" t="s">
        <v>165</v>
      </c>
      <c r="C166" s="14" t="s">
        <v>219</v>
      </c>
      <c r="D166" s="17" t="s">
        <v>37</v>
      </c>
      <c r="E166" s="93">
        <v>24000</v>
      </c>
      <c r="F166" s="89">
        <v>5</v>
      </c>
      <c r="G166" s="87">
        <v>0.18</v>
      </c>
      <c r="H166" s="40">
        <f t="shared" si="8"/>
        <v>0.189</v>
      </c>
      <c r="I166" s="40">
        <f t="shared" si="10"/>
        <v>4536</v>
      </c>
      <c r="J166" s="99"/>
    </row>
    <row r="167" spans="1:10" x14ac:dyDescent="0.25">
      <c r="A167" s="16" t="s">
        <v>443</v>
      </c>
      <c r="B167" s="13" t="s">
        <v>220</v>
      </c>
      <c r="C167" s="14" t="s">
        <v>221</v>
      </c>
      <c r="D167" s="17" t="s">
        <v>37</v>
      </c>
      <c r="E167" s="93">
        <v>1000</v>
      </c>
      <c r="F167" s="89">
        <v>5</v>
      </c>
      <c r="G167" s="87">
        <v>0.32</v>
      </c>
      <c r="H167" s="40">
        <f t="shared" si="8"/>
        <v>0.33600000000000002</v>
      </c>
      <c r="I167" s="40">
        <f t="shared" si="10"/>
        <v>336</v>
      </c>
      <c r="J167" s="99"/>
    </row>
    <row r="168" spans="1:10" x14ac:dyDescent="0.25">
      <c r="A168" s="16" t="s">
        <v>444</v>
      </c>
      <c r="B168" s="13" t="s">
        <v>119</v>
      </c>
      <c r="C168" s="14" t="s">
        <v>222</v>
      </c>
      <c r="D168" s="17" t="s">
        <v>37</v>
      </c>
      <c r="E168" s="93">
        <v>1500</v>
      </c>
      <c r="F168" s="89">
        <v>5</v>
      </c>
      <c r="G168" s="87">
        <v>0.48</v>
      </c>
      <c r="H168" s="40">
        <f t="shared" si="8"/>
        <v>0.504</v>
      </c>
      <c r="I168" s="40">
        <f t="shared" si="10"/>
        <v>756</v>
      </c>
      <c r="J168" s="99"/>
    </row>
    <row r="169" spans="1:10" x14ac:dyDescent="0.25">
      <c r="A169" s="16" t="s">
        <v>445</v>
      </c>
      <c r="B169" s="13" t="s">
        <v>169</v>
      </c>
      <c r="C169" s="14" t="s">
        <v>366</v>
      </c>
      <c r="D169" s="17" t="s">
        <v>37</v>
      </c>
      <c r="E169" s="93">
        <v>6500</v>
      </c>
      <c r="F169" s="89">
        <v>5</v>
      </c>
      <c r="G169" s="87">
        <v>1.04</v>
      </c>
      <c r="H169" s="40">
        <f t="shared" si="8"/>
        <v>1.0920000000000001</v>
      </c>
      <c r="I169" s="40">
        <f t="shared" si="10"/>
        <v>7098.0000000000009</v>
      </c>
      <c r="J169" s="99"/>
    </row>
    <row r="170" spans="1:10" x14ac:dyDescent="0.25">
      <c r="A170" s="16" t="s">
        <v>197</v>
      </c>
      <c r="B170" s="13" t="s">
        <v>224</v>
      </c>
      <c r="C170" s="14"/>
      <c r="D170" s="17"/>
      <c r="E170" s="17"/>
      <c r="F170" s="10"/>
      <c r="G170" s="10"/>
      <c r="H170" s="40"/>
      <c r="I170" s="40"/>
      <c r="J170" s="99"/>
    </row>
    <row r="171" spans="1:10" x14ac:dyDescent="0.25">
      <c r="A171" s="16" t="s">
        <v>199</v>
      </c>
      <c r="B171" s="13" t="s">
        <v>171</v>
      </c>
      <c r="C171" s="14" t="s">
        <v>225</v>
      </c>
      <c r="D171" s="17" t="s">
        <v>23</v>
      </c>
      <c r="E171" s="93">
        <v>45</v>
      </c>
      <c r="F171" s="89">
        <v>5</v>
      </c>
      <c r="G171" s="10">
        <v>0.54</v>
      </c>
      <c r="H171" s="40">
        <f t="shared" si="8"/>
        <v>0.56700000000000006</v>
      </c>
      <c r="I171" s="40">
        <f t="shared" ref="I171:I181" si="11">H171*E171</f>
        <v>25.515000000000004</v>
      </c>
      <c r="J171" s="99"/>
    </row>
    <row r="172" spans="1:10" x14ac:dyDescent="0.25">
      <c r="A172" s="16" t="s">
        <v>201</v>
      </c>
      <c r="B172" s="13" t="s">
        <v>311</v>
      </c>
      <c r="C172" s="14"/>
      <c r="D172" s="17"/>
      <c r="E172" s="17"/>
      <c r="F172" s="10"/>
      <c r="G172" s="10"/>
      <c r="H172" s="40"/>
      <c r="I172" s="40"/>
      <c r="J172" s="99"/>
    </row>
    <row r="173" spans="1:10" x14ac:dyDescent="0.25">
      <c r="A173" s="16" t="s">
        <v>202</v>
      </c>
      <c r="B173" s="13" t="s">
        <v>165</v>
      </c>
      <c r="C173" s="14" t="s">
        <v>367</v>
      </c>
      <c r="D173" s="17" t="s">
        <v>37</v>
      </c>
      <c r="E173" s="93">
        <v>15500</v>
      </c>
      <c r="F173" s="89">
        <v>5</v>
      </c>
      <c r="G173" s="87">
        <v>3.9E-2</v>
      </c>
      <c r="H173" s="40">
        <v>4.1000000000000002E-2</v>
      </c>
      <c r="I173" s="40">
        <f t="shared" si="11"/>
        <v>635.5</v>
      </c>
      <c r="J173" s="99"/>
    </row>
    <row r="174" spans="1:10" x14ac:dyDescent="0.25">
      <c r="A174" s="16" t="s">
        <v>406</v>
      </c>
      <c r="B174" s="13" t="s">
        <v>119</v>
      </c>
      <c r="C174" s="14" t="s">
        <v>368</v>
      </c>
      <c r="D174" s="17" t="s">
        <v>37</v>
      </c>
      <c r="E174" s="93">
        <v>5000</v>
      </c>
      <c r="F174" s="89">
        <v>5</v>
      </c>
      <c r="G174" s="87">
        <v>9.8000000000000004E-2</v>
      </c>
      <c r="H174" s="40">
        <f t="shared" si="8"/>
        <v>0.10290000000000001</v>
      </c>
      <c r="I174" s="40">
        <f t="shared" si="11"/>
        <v>514.5</v>
      </c>
      <c r="J174" s="99"/>
    </row>
    <row r="175" spans="1:10" x14ac:dyDescent="0.25">
      <c r="A175" s="16" t="s">
        <v>407</v>
      </c>
      <c r="B175" s="13" t="s">
        <v>169</v>
      </c>
      <c r="C175" s="14" t="s">
        <v>369</v>
      </c>
      <c r="D175" s="17" t="s">
        <v>37</v>
      </c>
      <c r="E175" s="93">
        <v>10000</v>
      </c>
      <c r="F175" s="89">
        <v>5</v>
      </c>
      <c r="G175" s="94">
        <v>0.19</v>
      </c>
      <c r="H175" s="40">
        <f t="shared" si="8"/>
        <v>0.19950000000000001</v>
      </c>
      <c r="I175" s="40">
        <f t="shared" si="11"/>
        <v>1995</v>
      </c>
      <c r="J175" s="99"/>
    </row>
    <row r="176" spans="1:10" x14ac:dyDescent="0.25">
      <c r="A176" s="16" t="s">
        <v>408</v>
      </c>
      <c r="B176" s="13" t="s">
        <v>171</v>
      </c>
      <c r="C176" s="14" t="s">
        <v>271</v>
      </c>
      <c r="D176" s="17" t="s">
        <v>37</v>
      </c>
      <c r="E176" s="93">
        <v>400</v>
      </c>
      <c r="F176" s="89">
        <v>5</v>
      </c>
      <c r="G176" s="87">
        <v>0.62</v>
      </c>
      <c r="H176" s="40">
        <f t="shared" si="8"/>
        <v>0.65100000000000002</v>
      </c>
      <c r="I176" s="40">
        <f t="shared" si="11"/>
        <v>260.40000000000003</v>
      </c>
      <c r="J176" s="99"/>
    </row>
    <row r="177" spans="1:10" ht="30" x14ac:dyDescent="0.25">
      <c r="A177" s="48" t="s">
        <v>203</v>
      </c>
      <c r="B177" s="13" t="s">
        <v>228</v>
      </c>
      <c r="C177" s="14"/>
      <c r="D177" s="17"/>
      <c r="E177" s="17"/>
      <c r="F177" s="10"/>
      <c r="G177" s="10"/>
      <c r="H177" s="40"/>
      <c r="I177" s="40"/>
      <c r="J177" s="99"/>
    </row>
    <row r="178" spans="1:10" ht="30" x14ac:dyDescent="0.25">
      <c r="A178" s="48" t="s">
        <v>446</v>
      </c>
      <c r="B178" s="44" t="s">
        <v>165</v>
      </c>
      <c r="C178" s="45" t="s">
        <v>370</v>
      </c>
      <c r="D178" s="46" t="s">
        <v>37</v>
      </c>
      <c r="E178" s="46">
        <v>350000</v>
      </c>
      <c r="F178" s="89">
        <v>5</v>
      </c>
      <c r="G178" s="87">
        <v>0.02</v>
      </c>
      <c r="H178" s="40">
        <f t="shared" si="8"/>
        <v>2.1000000000000001E-2</v>
      </c>
      <c r="I178" s="40">
        <f t="shared" si="11"/>
        <v>7350.0000000000009</v>
      </c>
      <c r="J178" s="99"/>
    </row>
    <row r="179" spans="1:10" x14ac:dyDescent="0.25">
      <c r="A179" s="48" t="s">
        <v>447</v>
      </c>
      <c r="B179" s="44" t="s">
        <v>119</v>
      </c>
      <c r="C179" s="45" t="s">
        <v>371</v>
      </c>
      <c r="D179" s="46" t="s">
        <v>37</v>
      </c>
      <c r="E179" s="46">
        <v>30000</v>
      </c>
      <c r="F179" s="89">
        <v>5</v>
      </c>
      <c r="G179" s="87">
        <v>4.2000000000000003E-2</v>
      </c>
      <c r="H179" s="40">
        <f t="shared" si="8"/>
        <v>4.4100000000000007E-2</v>
      </c>
      <c r="I179" s="40">
        <f t="shared" si="11"/>
        <v>1323.0000000000002</v>
      </c>
      <c r="J179" s="99"/>
    </row>
    <row r="180" spans="1:10" x14ac:dyDescent="0.25">
      <c r="A180" s="48" t="s">
        <v>448</v>
      </c>
      <c r="B180" s="44" t="s">
        <v>169</v>
      </c>
      <c r="C180" s="45" t="s">
        <v>229</v>
      </c>
      <c r="D180" s="46" t="s">
        <v>37</v>
      </c>
      <c r="E180" s="46">
        <v>18000</v>
      </c>
      <c r="F180" s="89">
        <v>5</v>
      </c>
      <c r="G180" s="87">
        <v>9.6000000000000002E-2</v>
      </c>
      <c r="H180" s="40">
        <f t="shared" si="8"/>
        <v>0.1008</v>
      </c>
      <c r="I180" s="40">
        <f t="shared" si="11"/>
        <v>1814.4</v>
      </c>
      <c r="J180" s="99"/>
    </row>
    <row r="181" spans="1:10" x14ac:dyDescent="0.25">
      <c r="A181" s="48" t="s">
        <v>449</v>
      </c>
      <c r="B181" s="44" t="s">
        <v>171</v>
      </c>
      <c r="C181" s="45" t="s">
        <v>230</v>
      </c>
      <c r="D181" s="46" t="s">
        <v>37</v>
      </c>
      <c r="E181" s="46">
        <v>45</v>
      </c>
      <c r="F181" s="89">
        <v>5</v>
      </c>
      <c r="G181" s="87">
        <v>1.48</v>
      </c>
      <c r="H181" s="40">
        <f t="shared" si="8"/>
        <v>1.554</v>
      </c>
      <c r="I181" s="40">
        <f t="shared" si="11"/>
        <v>69.930000000000007</v>
      </c>
      <c r="J181" s="99"/>
    </row>
    <row r="182" spans="1:10" x14ac:dyDescent="0.25">
      <c r="A182" s="48"/>
      <c r="B182" s="15" t="s">
        <v>231</v>
      </c>
      <c r="C182" s="17"/>
      <c r="D182" s="17"/>
      <c r="E182" s="17"/>
      <c r="F182" s="10"/>
      <c r="G182" s="10"/>
      <c r="H182" s="40"/>
      <c r="I182" s="92">
        <f>SUM(I122:I181)</f>
        <v>65258.174999999996</v>
      </c>
      <c r="J182" s="40"/>
    </row>
    <row r="183" spans="1:10" x14ac:dyDescent="0.25">
      <c r="A183" s="58"/>
      <c r="B183" s="59" t="s">
        <v>232</v>
      </c>
      <c r="C183" s="26"/>
      <c r="D183" s="26"/>
      <c r="E183" s="26"/>
      <c r="F183" s="50"/>
      <c r="G183" s="50"/>
      <c r="H183" s="40"/>
      <c r="I183" s="40"/>
      <c r="J183" s="55"/>
    </row>
    <row r="184" spans="1:10" x14ac:dyDescent="0.25">
      <c r="A184" s="16" t="s">
        <v>312</v>
      </c>
      <c r="B184" s="78" t="s">
        <v>234</v>
      </c>
      <c r="C184" s="17"/>
      <c r="D184" s="17"/>
      <c r="E184" s="17"/>
      <c r="F184" s="10"/>
      <c r="G184" s="10"/>
      <c r="H184" s="40"/>
      <c r="I184" s="40"/>
      <c r="J184" s="40"/>
    </row>
    <row r="185" spans="1:10" ht="125.25" customHeight="1" x14ac:dyDescent="0.25">
      <c r="A185" s="16"/>
      <c r="B185" s="79" t="s">
        <v>414</v>
      </c>
      <c r="C185" s="46" t="s">
        <v>372</v>
      </c>
      <c r="D185" s="46" t="s">
        <v>235</v>
      </c>
      <c r="E185" s="46">
        <v>2500</v>
      </c>
      <c r="F185" s="89">
        <v>5</v>
      </c>
      <c r="G185" s="43"/>
      <c r="H185" s="40"/>
      <c r="I185" s="40"/>
      <c r="J185" s="40"/>
    </row>
    <row r="186" spans="1:10" x14ac:dyDescent="0.25">
      <c r="A186" s="16" t="s">
        <v>214</v>
      </c>
      <c r="B186" s="79" t="s">
        <v>236</v>
      </c>
      <c r="C186" s="46"/>
      <c r="D186" s="46"/>
      <c r="E186" s="46"/>
      <c r="F186" s="43"/>
      <c r="G186" s="43"/>
      <c r="H186" s="40"/>
      <c r="I186" s="40"/>
      <c r="J186" s="40"/>
    </row>
    <row r="187" spans="1:10" ht="110.25" customHeight="1" x14ac:dyDescent="0.25">
      <c r="A187" s="16"/>
      <c r="B187" s="79" t="s">
        <v>415</v>
      </c>
      <c r="C187" s="46" t="s">
        <v>261</v>
      </c>
      <c r="D187" s="46" t="s">
        <v>235</v>
      </c>
      <c r="E187" s="46">
        <v>8000</v>
      </c>
      <c r="F187" s="89">
        <v>5</v>
      </c>
      <c r="G187" s="43"/>
      <c r="H187" s="40"/>
      <c r="I187" s="40"/>
      <c r="J187" s="40"/>
    </row>
    <row r="188" spans="1:10" x14ac:dyDescent="0.25">
      <c r="A188" s="48"/>
      <c r="B188" s="15" t="s">
        <v>238</v>
      </c>
      <c r="C188" s="17"/>
      <c r="D188" s="17"/>
      <c r="E188" s="17"/>
      <c r="F188" s="10"/>
      <c r="G188" s="10"/>
      <c r="H188" s="40"/>
      <c r="I188" s="40"/>
      <c r="J188" s="40"/>
    </row>
    <row r="189" spans="1:10" x14ac:dyDescent="0.25">
      <c r="A189" s="58"/>
      <c r="B189" s="24" t="s">
        <v>243</v>
      </c>
      <c r="C189" s="26"/>
      <c r="D189" s="26"/>
      <c r="E189" s="26"/>
      <c r="F189" s="50"/>
      <c r="G189" s="50"/>
      <c r="H189" s="40"/>
      <c r="I189" s="40"/>
      <c r="J189" s="55"/>
    </row>
    <row r="190" spans="1:10" ht="75" x14ac:dyDescent="0.25">
      <c r="A190" s="35" t="s">
        <v>217</v>
      </c>
      <c r="B190" s="47" t="s">
        <v>416</v>
      </c>
      <c r="C190" s="31" t="s">
        <v>274</v>
      </c>
      <c r="D190" s="31" t="s">
        <v>23</v>
      </c>
      <c r="E190" s="31">
        <v>80</v>
      </c>
      <c r="F190" s="10"/>
      <c r="G190" s="10"/>
      <c r="H190" s="40"/>
      <c r="I190" s="40"/>
      <c r="J190" s="40"/>
    </row>
    <row r="191" spans="1:10" ht="14.25" customHeight="1" x14ac:dyDescent="0.25">
      <c r="A191" s="35"/>
      <c r="B191" s="30" t="s">
        <v>247</v>
      </c>
      <c r="C191" s="31"/>
      <c r="D191" s="31"/>
      <c r="E191" s="31"/>
      <c r="F191" s="10"/>
      <c r="G191" s="10"/>
      <c r="H191" s="40"/>
      <c r="I191" s="40"/>
      <c r="J191" s="40"/>
    </row>
    <row r="192" spans="1:10" ht="14.25" customHeight="1" x14ac:dyDescent="0.25">
      <c r="A192" s="60"/>
      <c r="B192" s="61" t="s">
        <v>248</v>
      </c>
      <c r="C192" s="62"/>
      <c r="D192" s="62"/>
      <c r="E192" s="62"/>
      <c r="F192" s="50"/>
      <c r="G192" s="50"/>
      <c r="H192" s="40"/>
      <c r="I192" s="40"/>
      <c r="J192" s="55"/>
    </row>
    <row r="193" spans="1:10" ht="168" customHeight="1" x14ac:dyDescent="0.25">
      <c r="A193" s="32" t="s">
        <v>223</v>
      </c>
      <c r="B193" s="33" t="s">
        <v>313</v>
      </c>
      <c r="C193" s="34"/>
      <c r="D193" s="34"/>
      <c r="E193" s="34"/>
      <c r="F193" s="10"/>
      <c r="G193" s="10"/>
      <c r="H193" s="40"/>
      <c r="I193" s="40"/>
      <c r="J193" s="40"/>
    </row>
    <row r="194" spans="1:10" ht="13.5" customHeight="1" x14ac:dyDescent="0.25">
      <c r="A194" s="32" t="s">
        <v>450</v>
      </c>
      <c r="B194" s="33" t="s">
        <v>246</v>
      </c>
      <c r="C194" s="34" t="s">
        <v>102</v>
      </c>
      <c r="D194" s="34" t="s">
        <v>23</v>
      </c>
      <c r="E194" s="46">
        <v>20</v>
      </c>
      <c r="F194" s="10"/>
      <c r="G194" s="10"/>
      <c r="H194" s="40"/>
      <c r="I194" s="40"/>
      <c r="J194" s="40"/>
    </row>
    <row r="195" spans="1:10" ht="227.25" customHeight="1" x14ac:dyDescent="0.25">
      <c r="A195" s="32" t="s">
        <v>226</v>
      </c>
      <c r="B195" s="33" t="s">
        <v>391</v>
      </c>
      <c r="C195" s="34"/>
      <c r="D195" s="34"/>
      <c r="E195" s="34"/>
      <c r="F195" s="10"/>
      <c r="G195" s="10"/>
      <c r="H195" s="40"/>
      <c r="I195" s="40"/>
      <c r="J195" s="40"/>
    </row>
    <row r="196" spans="1:10" ht="13.5" customHeight="1" x14ac:dyDescent="0.25">
      <c r="A196" s="32" t="s">
        <v>409</v>
      </c>
      <c r="B196" s="84" t="s">
        <v>392</v>
      </c>
      <c r="C196" s="34" t="s">
        <v>108</v>
      </c>
      <c r="D196" s="34" t="s">
        <v>23</v>
      </c>
      <c r="E196" s="46">
        <v>50</v>
      </c>
      <c r="F196" s="10"/>
      <c r="G196" s="10"/>
      <c r="H196" s="40"/>
      <c r="I196" s="40"/>
      <c r="J196" s="40"/>
    </row>
    <row r="197" spans="1:10" ht="13.5" customHeight="1" x14ac:dyDescent="0.25">
      <c r="A197" s="32" t="s">
        <v>451</v>
      </c>
      <c r="B197" s="83" t="s">
        <v>393</v>
      </c>
      <c r="C197" s="34" t="s">
        <v>108</v>
      </c>
      <c r="D197" s="34" t="s">
        <v>23</v>
      </c>
      <c r="E197" s="46">
        <v>50</v>
      </c>
      <c r="F197" s="10"/>
      <c r="G197" s="10"/>
      <c r="H197" s="40"/>
      <c r="I197" s="40"/>
      <c r="J197" s="40"/>
    </row>
    <row r="198" spans="1:10" ht="13.5" customHeight="1" x14ac:dyDescent="0.25">
      <c r="A198" s="32" t="s">
        <v>452</v>
      </c>
      <c r="B198" s="83" t="s">
        <v>394</v>
      </c>
      <c r="C198" s="34" t="s">
        <v>123</v>
      </c>
      <c r="D198" s="34" t="s">
        <v>23</v>
      </c>
      <c r="E198" s="46">
        <v>60</v>
      </c>
      <c r="F198" s="10"/>
      <c r="G198" s="10"/>
      <c r="H198" s="40"/>
      <c r="I198" s="40"/>
      <c r="J198" s="40"/>
    </row>
    <row r="199" spans="1:10" ht="13.5" customHeight="1" x14ac:dyDescent="0.25">
      <c r="A199" s="32" t="s">
        <v>453</v>
      </c>
      <c r="B199" s="84" t="s">
        <v>395</v>
      </c>
      <c r="C199" s="34" t="s">
        <v>123</v>
      </c>
      <c r="D199" s="34" t="s">
        <v>23</v>
      </c>
      <c r="E199" s="46">
        <v>60</v>
      </c>
      <c r="F199" s="10"/>
      <c r="G199" s="10"/>
      <c r="H199" s="40"/>
      <c r="I199" s="40"/>
      <c r="J199" s="40"/>
    </row>
    <row r="200" spans="1:10" ht="17.25" customHeight="1" x14ac:dyDescent="0.25">
      <c r="A200" s="32"/>
      <c r="B200" s="49" t="s">
        <v>262</v>
      </c>
      <c r="C200" s="34"/>
      <c r="D200" s="34"/>
      <c r="E200" s="34"/>
      <c r="F200" s="10"/>
      <c r="G200" s="10"/>
      <c r="H200" s="40"/>
      <c r="I200" s="40"/>
      <c r="J200" s="40"/>
    </row>
    <row r="201" spans="1:10" ht="30" customHeight="1" x14ac:dyDescent="0.25">
      <c r="A201" s="63"/>
      <c r="B201" s="53" t="s">
        <v>263</v>
      </c>
      <c r="C201" s="54"/>
      <c r="D201" s="54"/>
      <c r="E201" s="54"/>
      <c r="F201" s="50"/>
      <c r="G201" s="50"/>
      <c r="H201" s="55"/>
      <c r="I201" s="55"/>
      <c r="J201" s="55"/>
    </row>
    <row r="202" spans="1:10" ht="195.75" customHeight="1" x14ac:dyDescent="0.25">
      <c r="A202" s="27" t="s">
        <v>227</v>
      </c>
      <c r="B202" s="28" t="s">
        <v>314</v>
      </c>
      <c r="C202" s="29"/>
      <c r="D202" s="29"/>
      <c r="E202" s="29"/>
      <c r="F202" s="43"/>
      <c r="G202" s="43"/>
      <c r="H202" s="80"/>
      <c r="I202" s="40"/>
      <c r="J202" s="96" t="s">
        <v>474</v>
      </c>
    </row>
    <row r="203" spans="1:10" ht="17.25" customHeight="1" x14ac:dyDescent="0.25">
      <c r="A203" s="27" t="s">
        <v>454</v>
      </c>
      <c r="B203" s="28" t="s">
        <v>276</v>
      </c>
      <c r="C203" s="29" t="s">
        <v>95</v>
      </c>
      <c r="D203" s="29" t="s">
        <v>23</v>
      </c>
      <c r="E203" s="29">
        <v>100000</v>
      </c>
      <c r="F203" s="10">
        <v>5</v>
      </c>
      <c r="G203" s="10">
        <v>0.25700000000000001</v>
      </c>
      <c r="H203" s="40">
        <v>0.27</v>
      </c>
      <c r="I203" s="40">
        <f>H203*E203</f>
        <v>27000</v>
      </c>
      <c r="J203" s="40"/>
    </row>
    <row r="204" spans="1:10" s="64" customFormat="1" ht="264" customHeight="1" x14ac:dyDescent="0.25">
      <c r="A204" s="27" t="s">
        <v>233</v>
      </c>
      <c r="B204" s="70" t="s">
        <v>315</v>
      </c>
      <c r="J204" s="96" t="s">
        <v>474</v>
      </c>
    </row>
    <row r="205" spans="1:10" ht="15.75" customHeight="1" x14ac:dyDescent="0.25">
      <c r="A205" s="16" t="s">
        <v>455</v>
      </c>
      <c r="B205" s="71" t="s">
        <v>275</v>
      </c>
      <c r="C205" s="68" t="s">
        <v>373</v>
      </c>
      <c r="D205" s="68" t="s">
        <v>23</v>
      </c>
      <c r="E205" s="68">
        <v>2000</v>
      </c>
      <c r="F205" s="66">
        <v>5</v>
      </c>
      <c r="G205" s="66">
        <v>0.42</v>
      </c>
      <c r="H205" s="81">
        <v>0.44</v>
      </c>
      <c r="I205" s="40">
        <f>H205*E205</f>
        <v>880</v>
      </c>
      <c r="J205" s="40"/>
    </row>
    <row r="206" spans="1:10" x14ac:dyDescent="0.25">
      <c r="A206" s="16"/>
      <c r="B206" s="69" t="s">
        <v>264</v>
      </c>
      <c r="C206" s="67"/>
      <c r="D206" s="67"/>
      <c r="E206" s="67"/>
      <c r="F206" s="65"/>
      <c r="G206" s="65"/>
      <c r="H206" s="82"/>
      <c r="I206" s="108">
        <f>I203+I205</f>
        <v>27880</v>
      </c>
      <c r="J206" s="40"/>
    </row>
    <row r="207" spans="1:10" x14ac:dyDescent="0.25">
      <c r="A207" s="58"/>
      <c r="B207" s="53" t="s">
        <v>316</v>
      </c>
      <c r="C207" s="26"/>
      <c r="D207" s="26"/>
      <c r="E207" s="26"/>
      <c r="F207" s="50"/>
      <c r="G207" s="50"/>
      <c r="H207" s="55"/>
      <c r="I207" s="55"/>
      <c r="J207" s="55"/>
    </row>
    <row r="208" spans="1:10" ht="75" x14ac:dyDescent="0.25">
      <c r="A208" s="16" t="s">
        <v>456</v>
      </c>
      <c r="B208" s="83" t="s">
        <v>277</v>
      </c>
      <c r="C208" s="17" t="s">
        <v>374</v>
      </c>
      <c r="D208" s="17" t="s">
        <v>237</v>
      </c>
      <c r="E208" s="93">
        <v>100</v>
      </c>
      <c r="F208" s="10"/>
      <c r="G208" s="10"/>
      <c r="H208" s="40"/>
      <c r="I208" s="40"/>
      <c r="J208" s="40"/>
    </row>
    <row r="209" spans="1:10" x14ac:dyDescent="0.25">
      <c r="A209" s="16"/>
      <c r="B209" s="15" t="s">
        <v>317</v>
      </c>
      <c r="C209" s="17"/>
      <c r="D209" s="17"/>
      <c r="E209" s="17"/>
      <c r="F209" s="10"/>
      <c r="G209" s="10"/>
      <c r="H209" s="40"/>
      <c r="I209" s="40"/>
      <c r="J209" s="40"/>
    </row>
    <row r="210" spans="1:10" x14ac:dyDescent="0.25">
      <c r="A210" s="72"/>
      <c r="B210" s="73"/>
      <c r="C210" s="74"/>
      <c r="D210" s="74"/>
      <c r="E210" s="74"/>
      <c r="F210" s="75"/>
      <c r="G210" s="75"/>
      <c r="H210" s="76"/>
      <c r="I210" s="76"/>
      <c r="J210" s="76"/>
    </row>
    <row r="211" spans="1:10" ht="21" customHeight="1" x14ac:dyDescent="0.25">
      <c r="A211" s="20" t="s">
        <v>239</v>
      </c>
      <c r="B211" s="106" t="s">
        <v>240</v>
      </c>
      <c r="C211" s="106"/>
      <c r="D211" s="106"/>
      <c r="E211" s="106"/>
      <c r="F211" s="106"/>
      <c r="G211" s="106"/>
      <c r="H211" s="106"/>
      <c r="I211" s="106"/>
      <c r="J211" s="106"/>
    </row>
    <row r="212" spans="1:10" ht="67.5" customHeight="1" x14ac:dyDescent="0.25">
      <c r="A212" s="21" t="s">
        <v>241</v>
      </c>
      <c r="B212" s="107" t="s">
        <v>242</v>
      </c>
      <c r="C212" s="107"/>
      <c r="D212" s="107"/>
      <c r="E212" s="107"/>
      <c r="F212" s="107"/>
      <c r="G212" s="107"/>
      <c r="H212" s="107"/>
      <c r="I212" s="107"/>
      <c r="J212" s="107"/>
    </row>
    <row r="213" spans="1:10" x14ac:dyDescent="0.25">
      <c r="B213" s="22" t="s">
        <v>478</v>
      </c>
    </row>
  </sheetData>
  <mergeCells count="13">
    <mergeCell ref="B211:J211"/>
    <mergeCell ref="B212:J212"/>
    <mergeCell ref="J114:J116"/>
    <mergeCell ref="J117:J118"/>
    <mergeCell ref="J147:J164"/>
    <mergeCell ref="J165:J181"/>
    <mergeCell ref="J55:J58"/>
    <mergeCell ref="J121:J125"/>
    <mergeCell ref="J126:J131"/>
    <mergeCell ref="J132:J134"/>
    <mergeCell ref="J135:J146"/>
    <mergeCell ref="J86:J98"/>
    <mergeCell ref="J99:J109"/>
  </mergeCells>
  <phoneticPr fontId="11" type="noConversion"/>
  <pageMargins left="0.30677083333333333" right="8.9062500000000003E-2" top="0.55118110236220474" bottom="0.35433070866141736" header="0.31496062992125984" footer="0.31496062992125984"/>
  <pageSetup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Juozas</cp:lastModifiedBy>
  <cp:lastPrinted>2019-11-12T13:13:22Z</cp:lastPrinted>
  <dcterms:created xsi:type="dcterms:W3CDTF">2018-09-05T10:46:49Z</dcterms:created>
  <dcterms:modified xsi:type="dcterms:W3CDTF">2020-01-03T12:57:35Z</dcterms:modified>
</cp:coreProperties>
</file>