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vgembicka\OneDrive\Desktop\Sutartis Mykolo-Lietuvininko\"/>
    </mc:Choice>
  </mc:AlternateContent>
  <xr:revisionPtr revIDLastSave="0" documentId="8_{8A6957C5-6BD5-41A4-9AEE-4814250C0A30}" xr6:coauthVersionLast="47" xr6:coauthVersionMax="47" xr10:uidLastSave="{00000000-0000-0000-0000-000000000000}"/>
  <workbookProtection workbookAlgorithmName="SHA-512" workbookHashValue="hee6JLQx8xhX6Pj1FGL6JzL1fsR/ol4cBldu79SnC+oHI3XJfKRK779DZJgUCXiGDEgnxq1ZhSymur487kOUfA==" workbookSaltValue="AeXz17zvvoK18PotWhx1SQ==" workbookSpinCount="100000" lockStructure="1"/>
  <bookViews>
    <workbookView xWindow="28680" yWindow="-120" windowWidth="29040" windowHeight="15840"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I14" i="1" s="1"/>
  <c r="H10" i="1"/>
  <c r="H26" i="1" l="1"/>
  <c r="G33" i="1" l="1"/>
  <c r="G23" i="1"/>
  <c r="G35" i="1" l="1"/>
  <c r="K25" i="1" l="1"/>
  <c r="K14" i="1"/>
  <c r="K21" i="1"/>
  <c r="K20" i="1"/>
  <c r="K19" i="1"/>
  <c r="K26" i="1"/>
  <c r="K10" i="1"/>
  <c r="K11" i="1"/>
  <c r="K12" i="1"/>
  <c r="K13" i="1"/>
  <c r="I26" i="1"/>
  <c r="H25" i="1"/>
  <c r="H11" i="1"/>
  <c r="I11" i="1" s="1"/>
  <c r="H12" i="1"/>
  <c r="I12" i="1" s="1"/>
  <c r="H13" i="1"/>
  <c r="I13" i="1" s="1"/>
  <c r="H19" i="1"/>
  <c r="I19" i="1" s="1"/>
  <c r="H20" i="1"/>
  <c r="I20" i="1" s="1"/>
  <c r="H21" i="1"/>
  <c r="I21" i="1" s="1"/>
  <c r="I25" i="1" l="1"/>
  <c r="I33" i="1" s="1"/>
  <c r="H33" i="1"/>
  <c r="K33" i="1"/>
  <c r="K23" i="1"/>
  <c r="I10" i="1"/>
  <c r="I23" i="1" s="1"/>
  <c r="H23" i="1"/>
  <c r="H35" i="1" l="1"/>
  <c r="I35" i="1"/>
  <c r="K35" i="1"/>
</calcChain>
</file>

<file path=xl/sharedStrings.xml><?xml version="1.0" encoding="utf-8"?>
<sst xmlns="http://schemas.openxmlformats.org/spreadsheetml/2006/main" count="88" uniqueCount="78">
  <si>
    <t>SĄMATA</t>
  </si>
  <si>
    <t>Projektas: Šilumos tinklų nuo  ŠK08369/1-32 Ukmergės g. iki  Mykolo-Lietuvio g. 14 ir siurblinės, Vilniuje, statybos projektas</t>
  </si>
  <si>
    <t>Sutarties numeris -</t>
  </si>
  <si>
    <t>Eil. Nr.</t>
  </si>
  <si>
    <t>Pavadinimas ir techninės charakteristikos</t>
  </si>
  <si>
    <t>Mato vnt.</t>
  </si>
  <si>
    <t>Kiekis</t>
  </si>
  <si>
    <t>Vnt. kaina, Eur be PVM</t>
  </si>
  <si>
    <t>PVM</t>
  </si>
  <si>
    <t>Vnt. kaina, Eur su PVM</t>
  </si>
  <si>
    <t>Galimi kainos rėžiai procentais nuo bendros pasiūlymo vertės, %</t>
  </si>
  <si>
    <t>Pasiūlymo procentas nuo bendros pasiūlymo vertės, %</t>
  </si>
  <si>
    <t>I etapas</t>
  </si>
  <si>
    <t>1</t>
  </si>
  <si>
    <t>Šilumos tiekimo dalis. Šilumos tiekimo tinklai (nuo M1 iki M19)</t>
  </si>
  <si>
    <t>kompl.</t>
  </si>
  <si>
    <t>5 - 15</t>
  </si>
  <si>
    <t>2</t>
  </si>
  <si>
    <t>Šilumos gamybos ir tiekimo dalis. Siurblinė</t>
  </si>
  <si>
    <t>10 - 20</t>
  </si>
  <si>
    <t>3</t>
  </si>
  <si>
    <t>Elektrotechnikos dalis. Siurblinė</t>
  </si>
  <si>
    <t>2 - 4</t>
  </si>
  <si>
    <t>4</t>
  </si>
  <si>
    <t>Procesų valdymo ir automatizacijos dalis. Siurblinė</t>
  </si>
  <si>
    <t>5 - 7</t>
  </si>
  <si>
    <t>5</t>
  </si>
  <si>
    <t>Apsauginės signalizacijos dalis. Siurblinė</t>
  </si>
  <si>
    <t>3 - 5</t>
  </si>
  <si>
    <t>6</t>
  </si>
  <si>
    <t>Gaisro aptikimo ir signalizavimo 
dalis. Siurblinė</t>
  </si>
  <si>
    <t>7</t>
  </si>
  <si>
    <t>Elektroninių ryšių dalis. Siurblinė</t>
  </si>
  <si>
    <t>8</t>
  </si>
  <si>
    <t>Šildymo vėdinimo oro kondicionavimo dalis. Siurblinė</t>
  </si>
  <si>
    <t>9</t>
  </si>
  <si>
    <t>Susisiekimo dalis</t>
  </si>
  <si>
    <t>10</t>
  </si>
  <si>
    <t>Konstrukcijų dalis</t>
  </si>
  <si>
    <t>15 - 20</t>
  </si>
  <si>
    <t>11</t>
  </si>
  <si>
    <t>Lauko nuotekų šalinimo dalis. Siurblinės drenažas</t>
  </si>
  <si>
    <t>5 - 10</t>
  </si>
  <si>
    <t>12</t>
  </si>
  <si>
    <t>Elektrotechnikos (gatvių apšvietimo) dalis</t>
  </si>
  <si>
    <t>1 - 3</t>
  </si>
  <si>
    <t>13</t>
  </si>
  <si>
    <t>Lauko elektroninių ryšių (telekomunikacijų) dalis</t>
  </si>
  <si>
    <t>VISO I etape :</t>
  </si>
  <si>
    <t>II etapas</t>
  </si>
  <si>
    <t>14</t>
  </si>
  <si>
    <r>
      <t xml:space="preserve">Šilumos tiekimo dalis. Šilumos tiekimo tinklai </t>
    </r>
    <r>
      <rPr>
        <sz val="11"/>
        <color theme="1"/>
        <rFont val="Calibri"/>
        <family val="2"/>
        <charset val="186"/>
        <scheme val="minor"/>
      </rPr>
      <t>(nuo M5 iki M14 ir M17)</t>
    </r>
  </si>
  <si>
    <t>25 - 35</t>
  </si>
  <si>
    <t>15</t>
  </si>
  <si>
    <t>Kiti darbai</t>
  </si>
  <si>
    <t>15.1</t>
  </si>
  <si>
    <t>15.2</t>
  </si>
  <si>
    <t xml:space="preserve">Darbo projekto dalių galutinė versija su "Taip pastatyta" </t>
  </si>
  <si>
    <t>15.3</t>
  </si>
  <si>
    <t>Geodezinės topografinės išpildomosios nuotraukos parengimas ir suderinimas</t>
  </si>
  <si>
    <t>15.4</t>
  </si>
  <si>
    <t>Kadastrinių bylų parengimas (kadastrinių duomenų nustatymas)</t>
  </si>
  <si>
    <t>15.5</t>
  </si>
  <si>
    <t>VERT pažymos gavimas</t>
  </si>
  <si>
    <t>15.6</t>
  </si>
  <si>
    <t>Statybos užbaigimo procedūros organizavimas ir atlikimas</t>
  </si>
  <si>
    <t>VISO II etape :</t>
  </si>
  <si>
    <t>Bendra vertė (I ir II etapo)</t>
  </si>
  <si>
    <t>PASTABOS:</t>
  </si>
  <si>
    <t>2. Detalūs darbų kiekiai pateikti Nr. 20210701 „Šilumos tinklų nuo ŠK08369/1-32 Ukmergės g. iki Mykolo-Lietuvio g. 14 ir siurblinės, Vilniuje, statybos projektas“</t>
  </si>
  <si>
    <t xml:space="preserve">3. Vadovaujantis rangos sutarties bendrosios dalies 5.5. punktu Rangovas ne vėliau kaip per 10 (dešimt) darbo dienų po sutarties pasirašymo parengia ir pateikia Užsakovui suderinimui Užsakovo nurodytu būdu detalizuotą sąmatą, parengtą šios sąmatos pagrindu. </t>
  </si>
  <si>
    <t>Darbo projekto parengimas ir suderinimas</t>
  </si>
  <si>
    <t>Darbų atlikimo terminas</t>
  </si>
  <si>
    <t>iki 2023-09-15 arba šildymo sezono pradžios (priklausomai nuo to kuris terminas anksčiau)</t>
  </si>
  <si>
    <t>4. I etapo terminas gali būti pratęsiamas iki 90 k. d. užtikrinus termofikato perdavimą iki M19 taško pasitelkiant laikinas trasas (laikinoms trasoms projektavimo ir derinimo darbų nereikės, jei laikinos trasos bus numatytos statybos darbų zonoje, t. y. nebus iškeliamos iš statybos darbų zonos) arba kitus sprendinius.</t>
  </si>
  <si>
    <t>iki 2024-03-01</t>
  </si>
  <si>
    <t>iki 2024-05-01</t>
  </si>
  <si>
    <t xml:space="preserve">1. Tikslios etapų darbų ribos nurodytos techninio projekto brėžinyje Nr. 20210710-00-TP-ŠT-01_SCH1 ir aprašytos techninių specifikacijų 2.19 punkte.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</si>
</sst>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0"/>
      <name val="Arial"/>
      <family val="2"/>
      <charset val="186"/>
    </font>
    <font>
      <sz val="8"/>
      <name val="Calibri"/>
      <family val="2"/>
      <charset val="186"/>
      <scheme val="minor"/>
    </font>
    <font>
      <b/>
      <sz val="11"/>
      <color theme="1"/>
      <name val="Calibri"/>
      <family val="2"/>
      <charset val="186"/>
      <scheme val="minor"/>
    </font>
    <font>
      <b/>
      <sz val="14"/>
      <color theme="1"/>
      <name val="Calibri"/>
      <family val="2"/>
      <charset val="186"/>
      <scheme val="minor"/>
    </font>
    <font>
      <b/>
      <sz val="11"/>
      <name val="Calibri"/>
      <family val="2"/>
      <charset val="186"/>
      <scheme val="minor"/>
    </font>
    <font>
      <sz val="11"/>
      <name val="Calibri"/>
      <family val="2"/>
      <charset val="186"/>
      <scheme val="minor"/>
    </font>
    <font>
      <b/>
      <sz val="14"/>
      <name val="Calibri"/>
      <family val="2"/>
      <charset val="186"/>
      <scheme val="minor"/>
    </font>
    <font>
      <b/>
      <u/>
      <sz val="11"/>
      <name val="Calibri"/>
      <family val="2"/>
      <charset val="186"/>
      <scheme val="minor"/>
    </font>
    <font>
      <b/>
      <sz val="12"/>
      <color theme="1"/>
      <name val="Calibri"/>
      <family val="2"/>
      <charset val="186"/>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3"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0" xfId="0" applyFont="1"/>
    <xf numFmtId="49"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6" fillId="0" borderId="0" xfId="0" applyFont="1" applyAlignment="1">
      <alignment vertical="top" wrapText="1"/>
    </xf>
    <xf numFmtId="0" fontId="6" fillId="0" borderId="1" xfId="0" applyFont="1" applyBorder="1" applyAlignment="1">
      <alignment horizontal="center" vertical="center" wrapText="1"/>
    </xf>
    <xf numFmtId="4" fontId="0" fillId="0" borderId="0" xfId="0" applyNumberFormat="1"/>
    <xf numFmtId="2" fontId="0" fillId="0" borderId="0" xfId="0" applyNumberFormat="1" applyAlignment="1">
      <alignment horizontal="center" vertical="center"/>
    </xf>
    <xf numFmtId="49" fontId="0" fillId="0" borderId="0" xfId="0" applyNumberFormat="1" applyAlignment="1">
      <alignment horizontal="center" vertical="center"/>
    </xf>
    <xf numFmtId="49" fontId="3" fillId="0" borderId="0" xfId="0" applyNumberFormat="1" applyFont="1" applyAlignment="1">
      <alignment horizontal="center" vertical="center"/>
    </xf>
    <xf numFmtId="4" fontId="0" fillId="0" borderId="0" xfId="0" applyNumberFormat="1" applyAlignment="1">
      <alignment horizontal="center" vertical="center"/>
    </xf>
    <xf numFmtId="4" fontId="3" fillId="0" borderId="0" xfId="0" applyNumberFormat="1" applyFont="1" applyAlignment="1">
      <alignment horizontal="center" vertical="center"/>
    </xf>
    <xf numFmtId="49" fontId="0" fillId="0" borderId="1" xfId="0" applyNumberFormat="1" applyBorder="1" applyAlignment="1">
      <alignment horizontal="center" vertical="center"/>
    </xf>
    <xf numFmtId="49" fontId="0" fillId="0" borderId="3" xfId="0" applyNumberFormat="1" applyBorder="1" applyAlignment="1">
      <alignment horizontal="center" vertical="center"/>
    </xf>
    <xf numFmtId="0" fontId="0" fillId="0" borderId="0" xfId="0" applyAlignment="1">
      <alignment horizontal="center"/>
    </xf>
    <xf numFmtId="0" fontId="0" fillId="0" borderId="1" xfId="0" applyBorder="1" applyAlignment="1">
      <alignment vertical="center" wrapText="1"/>
    </xf>
    <xf numFmtId="2" fontId="3" fillId="0" borderId="0" xfId="0" applyNumberFormat="1" applyFont="1" applyAlignment="1">
      <alignment horizontal="center" vertical="center"/>
    </xf>
    <xf numFmtId="2" fontId="0" fillId="0" borderId="3" xfId="0" applyNumberFormat="1" applyBorder="1" applyAlignment="1">
      <alignment horizontal="center" vertical="center"/>
    </xf>
    <xf numFmtId="4" fontId="0" fillId="0" borderId="0" xfId="0" applyNumberFormat="1" applyAlignment="1">
      <alignment horizontal="center"/>
    </xf>
    <xf numFmtId="4" fontId="6" fillId="0" borderId="1" xfId="1" applyNumberFormat="1" applyFont="1" applyBorder="1" applyAlignment="1" applyProtection="1">
      <alignment horizontal="center" vertical="center" wrapText="1"/>
      <protection locked="0"/>
    </xf>
    <xf numFmtId="49" fontId="0" fillId="0" borderId="5" xfId="0" applyNumberFormat="1" applyBorder="1" applyAlignment="1">
      <alignment horizontal="center" vertical="center"/>
    </xf>
    <xf numFmtId="4" fontId="0" fillId="0" borderId="1" xfId="0" applyNumberFormat="1" applyBorder="1" applyAlignment="1">
      <alignment horizontal="center"/>
    </xf>
    <xf numFmtId="4" fontId="5" fillId="0" borderId="1" xfId="0" applyNumberFormat="1" applyFont="1" applyBorder="1" applyAlignment="1">
      <alignment horizontal="center" vertical="center" wrapText="1"/>
    </xf>
    <xf numFmtId="49" fontId="3" fillId="0" borderId="5" xfId="0" applyNumberFormat="1" applyFont="1" applyBorder="1" applyAlignment="1">
      <alignment horizontal="center" vertical="center"/>
    </xf>
    <xf numFmtId="4" fontId="0" fillId="0" borderId="1" xfId="0" applyNumberFormat="1" applyBorder="1" applyAlignment="1">
      <alignment horizontal="center" vertical="center"/>
    </xf>
    <xf numFmtId="4" fontId="0" fillId="0" borderId="1" xfId="1" applyNumberFormat="1" applyFont="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49" fontId="3"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49" fontId="7" fillId="2" borderId="6" xfId="0" applyNumberFormat="1"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0" fillId="0" borderId="2" xfId="0" applyNumberForma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4" fontId="5" fillId="0" borderId="1" xfId="1" applyNumberFormat="1" applyFont="1" applyBorder="1" applyAlignment="1" applyProtection="1">
      <alignment horizontal="center" vertical="center" wrapText="1"/>
      <protection locked="0"/>
    </xf>
    <xf numFmtId="4" fontId="6" fillId="0" borderId="3" xfId="1" applyNumberFormat="1" applyFont="1" applyBorder="1" applyAlignment="1" applyProtection="1">
      <alignment horizontal="center" vertical="center" wrapText="1"/>
      <protection locked="0"/>
    </xf>
    <xf numFmtId="4" fontId="6" fillId="0" borderId="4" xfId="1" applyNumberFormat="1" applyFont="1" applyBorder="1" applyAlignment="1" applyProtection="1">
      <alignment horizontal="center" vertical="center" wrapText="1"/>
      <protection locked="0"/>
    </xf>
    <xf numFmtId="4" fontId="6" fillId="0" borderId="2" xfId="1" applyNumberFormat="1" applyFont="1" applyBorder="1" applyAlignment="1" applyProtection="1">
      <alignment horizontal="center" vertical="center" wrapText="1"/>
      <protection locked="0"/>
    </xf>
    <xf numFmtId="4" fontId="0" fillId="0" borderId="3" xfId="1" applyNumberFormat="1" applyFont="1" applyBorder="1" applyAlignment="1">
      <alignment horizontal="center" vertical="center" wrapText="1"/>
    </xf>
    <xf numFmtId="4" fontId="0" fillId="0" borderId="2" xfId="1" applyNumberFormat="1" applyFont="1" applyBorder="1" applyAlignment="1">
      <alignment horizontal="center" vertical="center" wrapText="1"/>
    </xf>
    <xf numFmtId="4" fontId="0" fillId="0" borderId="4" xfId="1" applyNumberFormat="1" applyFont="1" applyBorder="1" applyAlignment="1">
      <alignment horizontal="center" vertical="center" wrapText="1"/>
    </xf>
    <xf numFmtId="49" fontId="8" fillId="0" borderId="1" xfId="0" applyNumberFormat="1" applyFont="1" applyBorder="1" applyAlignment="1">
      <alignment horizontal="right" vertical="center" wrapText="1"/>
    </xf>
    <xf numFmtId="2" fontId="0" fillId="0" borderId="3" xfId="0" applyNumberFormat="1" applyBorder="1" applyAlignment="1">
      <alignment horizontal="center" vertical="center"/>
    </xf>
    <xf numFmtId="2" fontId="0" fillId="0" borderId="2" xfId="0" applyNumberForma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11" fontId="3" fillId="0" borderId="0" xfId="0" applyNumberFormat="1" applyFont="1" applyAlignment="1">
      <alignment horizontal="left"/>
    </xf>
    <xf numFmtId="0" fontId="3" fillId="0" borderId="0" xfId="0" applyFont="1" applyAlignment="1">
      <alignment horizontal="left"/>
    </xf>
    <xf numFmtId="2" fontId="3" fillId="0" borderId="1" xfId="0" applyNumberFormat="1" applyFont="1" applyBorder="1" applyAlignment="1">
      <alignment horizontal="center" vertical="center" wrapText="1"/>
    </xf>
    <xf numFmtId="4" fontId="3" fillId="0" borderId="1" xfId="1" applyNumberFormat="1" applyFont="1" applyBorder="1" applyAlignment="1" applyProtection="1">
      <alignment horizontal="center" vertical="center" wrapText="1"/>
      <protection locked="0"/>
    </xf>
    <xf numFmtId="0" fontId="9" fillId="0" borderId="1" xfId="0" applyFont="1" applyBorder="1" applyAlignment="1">
      <alignment horizontal="right"/>
    </xf>
    <xf numFmtId="49" fontId="0" fillId="0" borderId="1" xfId="0" applyNumberFormat="1" applyBorder="1" applyAlignment="1">
      <alignment horizontal="center" vertical="center"/>
    </xf>
    <xf numFmtId="2" fontId="0" fillId="0" borderId="4" xfId="0" applyNumberForma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6" fillId="0" borderId="0" xfId="0" applyFont="1" applyAlignment="1">
      <alignment horizontal="left" vertical="center" wrapText="1"/>
    </xf>
    <xf numFmtId="0" fontId="0" fillId="0" borderId="0" xfId="0" applyAlignment="1">
      <alignment horizontal="left" wrapText="1"/>
    </xf>
    <xf numFmtId="4" fontId="0" fillId="0" borderId="3" xfId="0" applyNumberFormat="1" applyBorder="1" applyAlignment="1">
      <alignment horizontal="center" vertical="center"/>
    </xf>
    <xf numFmtId="4" fontId="0" fillId="0" borderId="4" xfId="0" applyNumberFormat="1" applyBorder="1" applyAlignment="1">
      <alignment horizontal="center" vertical="center"/>
    </xf>
    <xf numFmtId="4" fontId="0" fillId="0" borderId="2" xfId="0" applyNumberFormat="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P42"/>
  <sheetViews>
    <sheetView tabSelected="1" zoomScaleNormal="100" workbookViewId="0">
      <pane xSplit="2" ySplit="8" topLeftCell="C9" activePane="bottomRight" state="frozen"/>
      <selection pane="topRight" activeCell="C1" sqref="C1"/>
      <selection pane="bottomLeft" activeCell="A9" sqref="A9"/>
      <selection pane="bottomRight" activeCell="G26" sqref="G26:G32"/>
    </sheetView>
  </sheetViews>
  <sheetFormatPr defaultColWidth="8.81640625" defaultRowHeight="14.5" x14ac:dyDescent="0.35"/>
  <cols>
    <col min="1" max="1" width="9.453125" customWidth="1"/>
    <col min="2" max="2" width="6.54296875" customWidth="1"/>
    <col min="3" max="3" width="8.81640625" style="2"/>
    <col min="4" max="4" width="50.54296875" customWidth="1"/>
    <col min="5" max="5" width="8.81640625" style="2"/>
    <col min="6" max="6" width="9.453125" style="2"/>
    <col min="7" max="7" width="13.81640625" style="10" customWidth="1"/>
    <col min="8" max="8" width="11.54296875" style="14" customWidth="1"/>
    <col min="9" max="9" width="24.1796875" style="14" customWidth="1"/>
    <col min="10" max="10" width="23.81640625" style="12" customWidth="1"/>
    <col min="11" max="11" width="23.81640625" style="11" customWidth="1"/>
    <col min="12" max="12" width="20.453125" style="12" customWidth="1"/>
    <col min="16" max="16" width="15.453125" style="10" customWidth="1"/>
  </cols>
  <sheetData>
    <row r="1" spans="3:13" ht="14.15" customHeight="1" x14ac:dyDescent="0.35"/>
    <row r="2" spans="3:13" ht="18.5" x14ac:dyDescent="0.45">
      <c r="C2" s="67" t="s">
        <v>0</v>
      </c>
      <c r="D2" s="67"/>
      <c r="E2" s="67"/>
      <c r="F2" s="67"/>
      <c r="G2" s="67"/>
      <c r="H2" s="67"/>
      <c r="I2" s="67"/>
      <c r="J2" s="67"/>
      <c r="K2" s="67"/>
    </row>
    <row r="3" spans="3:13" x14ac:dyDescent="0.35">
      <c r="D3" s="4"/>
      <c r="E3" s="1"/>
      <c r="F3" s="1"/>
      <c r="G3" s="22"/>
      <c r="H3" s="15"/>
    </row>
    <row r="4" spans="3:13" x14ac:dyDescent="0.35">
      <c r="C4" s="56" t="s">
        <v>1</v>
      </c>
      <c r="D4" s="56"/>
      <c r="E4" s="56"/>
      <c r="F4" s="56"/>
      <c r="G4" s="56"/>
      <c r="H4" s="56"/>
      <c r="I4" s="56"/>
      <c r="J4" s="56"/>
      <c r="K4" s="56"/>
      <c r="L4" s="56"/>
    </row>
    <row r="5" spans="3:13" x14ac:dyDescent="0.35">
      <c r="C5" s="57" t="s">
        <v>2</v>
      </c>
      <c r="D5" s="57"/>
      <c r="E5" s="57"/>
      <c r="F5" s="57"/>
      <c r="G5" s="57"/>
      <c r="H5" s="57"/>
      <c r="I5" s="57"/>
      <c r="J5" s="13"/>
      <c r="K5" s="20"/>
      <c r="L5" s="13"/>
    </row>
    <row r="7" spans="3:13" x14ac:dyDescent="0.35">
      <c r="C7" s="63" t="s">
        <v>3</v>
      </c>
      <c r="D7" s="64" t="s">
        <v>4</v>
      </c>
      <c r="E7" s="41" t="s">
        <v>5</v>
      </c>
      <c r="F7" s="41" t="s">
        <v>6</v>
      </c>
      <c r="G7" s="43" t="s">
        <v>7</v>
      </c>
      <c r="H7" s="59" t="s">
        <v>8</v>
      </c>
      <c r="I7" s="59" t="s">
        <v>9</v>
      </c>
      <c r="J7" s="33" t="s">
        <v>10</v>
      </c>
      <c r="K7" s="58" t="s">
        <v>11</v>
      </c>
      <c r="L7" s="33" t="s">
        <v>72</v>
      </c>
    </row>
    <row r="8" spans="3:13" ht="44.15" customHeight="1" x14ac:dyDescent="0.35">
      <c r="C8" s="63"/>
      <c r="D8" s="64"/>
      <c r="E8" s="42"/>
      <c r="F8" s="41"/>
      <c r="G8" s="43"/>
      <c r="H8" s="59"/>
      <c r="I8" s="59"/>
      <c r="J8" s="33"/>
      <c r="K8" s="58"/>
      <c r="L8" s="33"/>
    </row>
    <row r="9" spans="3:13" ht="21.65" customHeight="1" x14ac:dyDescent="0.35">
      <c r="C9" s="35" t="s">
        <v>12</v>
      </c>
      <c r="D9" s="36"/>
      <c r="E9" s="36"/>
      <c r="F9" s="36"/>
      <c r="G9" s="36"/>
      <c r="H9" s="36"/>
      <c r="I9" s="36"/>
      <c r="J9" s="36"/>
      <c r="K9" s="36"/>
      <c r="L9" s="37"/>
    </row>
    <row r="10" spans="3:13" ht="30.65" customHeight="1" x14ac:dyDescent="0.35">
      <c r="C10" s="5" t="s">
        <v>13</v>
      </c>
      <c r="D10" s="6" t="s">
        <v>14</v>
      </c>
      <c r="E10" s="3" t="s">
        <v>15</v>
      </c>
      <c r="F10" s="9">
        <v>1</v>
      </c>
      <c r="G10" s="23">
        <v>315588</v>
      </c>
      <c r="H10" s="29">
        <f>G10*0.21</f>
        <v>66273.48</v>
      </c>
      <c r="I10" s="28">
        <f>G10+H10</f>
        <v>381861.48</v>
      </c>
      <c r="J10" s="17" t="s">
        <v>16</v>
      </c>
      <c r="K10" s="21">
        <f>G10*100/$G$35</f>
        <v>12</v>
      </c>
      <c r="L10" s="34" t="s">
        <v>73</v>
      </c>
      <c r="M10" s="11"/>
    </row>
    <row r="11" spans="3:13" ht="17.149999999999999" customHeight="1" x14ac:dyDescent="0.35">
      <c r="C11" s="5" t="s">
        <v>17</v>
      </c>
      <c r="D11" s="6" t="s">
        <v>18</v>
      </c>
      <c r="E11" s="3" t="s">
        <v>15</v>
      </c>
      <c r="F11" s="9">
        <v>1</v>
      </c>
      <c r="G11" s="23">
        <v>525980</v>
      </c>
      <c r="H11" s="29">
        <f t="shared" ref="H11:H21" si="0">G11*0.21</f>
        <v>110455.8</v>
      </c>
      <c r="I11" s="28">
        <f t="shared" ref="I11:I21" si="1">G11+H11</f>
        <v>636435.80000000005</v>
      </c>
      <c r="J11" s="16" t="s">
        <v>19</v>
      </c>
      <c r="K11" s="21">
        <f t="shared" ref="K11:K13" si="2">G11*100/$G$35</f>
        <v>20</v>
      </c>
      <c r="L11" s="34"/>
      <c r="M11" s="11"/>
    </row>
    <row r="12" spans="3:13" ht="17.149999999999999" customHeight="1" x14ac:dyDescent="0.35">
      <c r="C12" s="5" t="s">
        <v>20</v>
      </c>
      <c r="D12" s="6" t="s">
        <v>21</v>
      </c>
      <c r="E12" s="3" t="s">
        <v>15</v>
      </c>
      <c r="F12" s="9">
        <v>1</v>
      </c>
      <c r="G12" s="23">
        <v>57477</v>
      </c>
      <c r="H12" s="29">
        <f t="shared" si="0"/>
        <v>12070.17</v>
      </c>
      <c r="I12" s="28">
        <f t="shared" si="1"/>
        <v>69547.17</v>
      </c>
      <c r="J12" s="16" t="s">
        <v>22</v>
      </c>
      <c r="K12" s="21">
        <f t="shared" si="2"/>
        <v>2.18552036199095</v>
      </c>
      <c r="L12" s="34"/>
      <c r="M12" s="11"/>
    </row>
    <row r="13" spans="3:13" ht="17.149999999999999" customHeight="1" x14ac:dyDescent="0.35">
      <c r="C13" s="5" t="s">
        <v>23</v>
      </c>
      <c r="D13" s="6" t="s">
        <v>24</v>
      </c>
      <c r="E13" s="3" t="s">
        <v>15</v>
      </c>
      <c r="F13" s="9">
        <v>1</v>
      </c>
      <c r="G13" s="23">
        <v>131495</v>
      </c>
      <c r="H13" s="29">
        <f t="shared" si="0"/>
        <v>27613.95</v>
      </c>
      <c r="I13" s="28">
        <f t="shared" si="1"/>
        <v>159108.95000000001</v>
      </c>
      <c r="J13" s="16" t="s">
        <v>25</v>
      </c>
      <c r="K13" s="21">
        <f t="shared" si="2"/>
        <v>5</v>
      </c>
      <c r="L13" s="34"/>
      <c r="M13" s="11"/>
    </row>
    <row r="14" spans="3:13" ht="17.149999999999999" customHeight="1" x14ac:dyDescent="0.35">
      <c r="C14" s="5" t="s">
        <v>26</v>
      </c>
      <c r="D14" s="6" t="s">
        <v>27</v>
      </c>
      <c r="E14" s="68" t="s">
        <v>15</v>
      </c>
      <c r="F14" s="53">
        <v>1</v>
      </c>
      <c r="G14" s="44">
        <v>78897</v>
      </c>
      <c r="H14" s="47">
        <f>G14*0.21</f>
        <v>16568.37</v>
      </c>
      <c r="I14" s="73">
        <f>G14+H14</f>
        <v>95465.37</v>
      </c>
      <c r="J14" s="38" t="s">
        <v>28</v>
      </c>
      <c r="K14" s="51">
        <f>G14*100/$G$35</f>
        <v>3</v>
      </c>
      <c r="L14" s="34"/>
      <c r="M14" s="11"/>
    </row>
    <row r="15" spans="3:13" ht="27.65" customHeight="1" x14ac:dyDescent="0.35">
      <c r="C15" s="5" t="s">
        <v>29</v>
      </c>
      <c r="D15" s="6" t="s">
        <v>30</v>
      </c>
      <c r="E15" s="69"/>
      <c r="F15" s="54"/>
      <c r="G15" s="45"/>
      <c r="H15" s="49"/>
      <c r="I15" s="74"/>
      <c r="J15" s="39"/>
      <c r="K15" s="62"/>
      <c r="L15" s="34"/>
      <c r="M15" s="11"/>
    </row>
    <row r="16" spans="3:13" ht="17.149999999999999" customHeight="1" x14ac:dyDescent="0.35">
      <c r="C16" s="5" t="s">
        <v>31</v>
      </c>
      <c r="D16" s="6" t="s">
        <v>32</v>
      </c>
      <c r="E16" s="69"/>
      <c r="F16" s="54"/>
      <c r="G16" s="45"/>
      <c r="H16" s="49"/>
      <c r="I16" s="74"/>
      <c r="J16" s="39"/>
      <c r="K16" s="62"/>
      <c r="L16" s="34"/>
      <c r="M16" s="11"/>
    </row>
    <row r="17" spans="3:13" ht="17.149999999999999" customHeight="1" x14ac:dyDescent="0.35">
      <c r="C17" s="5" t="s">
        <v>33</v>
      </c>
      <c r="D17" s="6" t="s">
        <v>34</v>
      </c>
      <c r="E17" s="69"/>
      <c r="F17" s="54"/>
      <c r="G17" s="45"/>
      <c r="H17" s="49"/>
      <c r="I17" s="74"/>
      <c r="J17" s="39"/>
      <c r="K17" s="62"/>
      <c r="L17" s="34"/>
      <c r="M17" s="11"/>
    </row>
    <row r="18" spans="3:13" ht="17.149999999999999" customHeight="1" x14ac:dyDescent="0.35">
      <c r="C18" s="5" t="s">
        <v>35</v>
      </c>
      <c r="D18" s="6" t="s">
        <v>36</v>
      </c>
      <c r="E18" s="70"/>
      <c r="F18" s="55"/>
      <c r="G18" s="46"/>
      <c r="H18" s="48"/>
      <c r="I18" s="75"/>
      <c r="J18" s="40"/>
      <c r="K18" s="52"/>
      <c r="L18" s="34"/>
      <c r="M18" s="11"/>
    </row>
    <row r="19" spans="3:13" ht="17.149999999999999" customHeight="1" x14ac:dyDescent="0.35">
      <c r="C19" s="5" t="s">
        <v>37</v>
      </c>
      <c r="D19" s="6" t="s">
        <v>38</v>
      </c>
      <c r="E19" s="3" t="s">
        <v>15</v>
      </c>
      <c r="F19" s="9">
        <v>1</v>
      </c>
      <c r="G19" s="23">
        <v>525980</v>
      </c>
      <c r="H19" s="29">
        <f t="shared" si="0"/>
        <v>110455.8</v>
      </c>
      <c r="I19" s="28">
        <f t="shared" si="1"/>
        <v>636435.80000000005</v>
      </c>
      <c r="J19" s="16" t="s">
        <v>39</v>
      </c>
      <c r="K19" s="21">
        <f t="shared" ref="K19:K20" si="3">G19*100/$G$35</f>
        <v>20</v>
      </c>
      <c r="L19" s="34"/>
      <c r="M19" s="11"/>
    </row>
    <row r="20" spans="3:13" ht="29.15" customHeight="1" x14ac:dyDescent="0.35">
      <c r="C20" s="5" t="s">
        <v>40</v>
      </c>
      <c r="D20" s="6" t="s">
        <v>41</v>
      </c>
      <c r="E20" s="3" t="s">
        <v>15</v>
      </c>
      <c r="F20" s="9">
        <v>1</v>
      </c>
      <c r="G20" s="23">
        <v>131495</v>
      </c>
      <c r="H20" s="29">
        <f t="shared" si="0"/>
        <v>27613.95</v>
      </c>
      <c r="I20" s="28">
        <f t="shared" si="1"/>
        <v>159108.95000000001</v>
      </c>
      <c r="J20" s="16" t="s">
        <v>42</v>
      </c>
      <c r="K20" s="21">
        <f t="shared" si="3"/>
        <v>5</v>
      </c>
      <c r="L20" s="34"/>
      <c r="M20" s="11"/>
    </row>
    <row r="21" spans="3:13" ht="17.149999999999999" customHeight="1" x14ac:dyDescent="0.35">
      <c r="C21" s="5" t="s">
        <v>43</v>
      </c>
      <c r="D21" s="6" t="s">
        <v>44</v>
      </c>
      <c r="E21" s="68" t="s">
        <v>15</v>
      </c>
      <c r="F21" s="68">
        <v>1</v>
      </c>
      <c r="G21" s="44">
        <v>39449</v>
      </c>
      <c r="H21" s="47">
        <f t="shared" si="0"/>
        <v>8284.2899999999991</v>
      </c>
      <c r="I21" s="73">
        <f t="shared" si="1"/>
        <v>47733.29</v>
      </c>
      <c r="J21" s="38" t="s">
        <v>45</v>
      </c>
      <c r="K21" s="51">
        <f>G21*100/$G$35</f>
        <v>1.5000190121297388</v>
      </c>
      <c r="L21" s="34"/>
      <c r="M21" s="11"/>
    </row>
    <row r="22" spans="3:13" ht="17.149999999999999" customHeight="1" x14ac:dyDescent="0.35">
      <c r="C22" s="5" t="s">
        <v>46</v>
      </c>
      <c r="D22" s="6" t="s">
        <v>47</v>
      </c>
      <c r="E22" s="70"/>
      <c r="F22" s="70"/>
      <c r="G22" s="46"/>
      <c r="H22" s="48"/>
      <c r="I22" s="75"/>
      <c r="J22" s="40"/>
      <c r="K22" s="52"/>
      <c r="L22" s="34"/>
      <c r="M22" s="11"/>
    </row>
    <row r="23" spans="3:13" ht="26.15" customHeight="1" x14ac:dyDescent="0.35">
      <c r="C23" s="50" t="s">
        <v>48</v>
      </c>
      <c r="D23" s="50"/>
      <c r="E23" s="50"/>
      <c r="F23" s="50"/>
      <c r="G23" s="26">
        <f>SUM(G10:G22)</f>
        <v>1806361</v>
      </c>
      <c r="H23" s="26">
        <f t="shared" ref="H23:K23" si="4">SUM(H10:H22)</f>
        <v>379335.81</v>
      </c>
      <c r="I23" s="26">
        <f t="shared" si="4"/>
        <v>2185696.81</v>
      </c>
      <c r="J23" s="27"/>
      <c r="K23" s="26">
        <f t="shared" si="4"/>
        <v>68.685539374120694</v>
      </c>
      <c r="L23" s="24"/>
    </row>
    <row r="24" spans="3:13" ht="17.149999999999999" customHeight="1" x14ac:dyDescent="0.35">
      <c r="C24" s="35" t="s">
        <v>49</v>
      </c>
      <c r="D24" s="36"/>
      <c r="E24" s="36"/>
      <c r="F24" s="36"/>
      <c r="G24" s="36"/>
      <c r="H24" s="36"/>
      <c r="I24" s="36"/>
      <c r="J24" s="36"/>
      <c r="K24" s="36"/>
      <c r="L24" s="37"/>
    </row>
    <row r="25" spans="3:13" ht="27.65" customHeight="1" x14ac:dyDescent="0.35">
      <c r="C25" s="5" t="s">
        <v>50</v>
      </c>
      <c r="D25" s="19" t="s">
        <v>51</v>
      </c>
      <c r="E25" s="3" t="s">
        <v>15</v>
      </c>
      <c r="F25" s="9">
        <v>1</v>
      </c>
      <c r="G25" s="23">
        <v>692044</v>
      </c>
      <c r="H25" s="29">
        <f t="shared" ref="H25" si="5">G25*0.21</f>
        <v>145329.24</v>
      </c>
      <c r="I25" s="28">
        <f t="shared" ref="I25" si="6">G25+H25</f>
        <v>837373.24</v>
      </c>
      <c r="J25" s="16" t="s">
        <v>52</v>
      </c>
      <c r="K25" s="21">
        <f>G25*100/$G$35</f>
        <v>26.31446062587931</v>
      </c>
      <c r="L25" s="16" t="s">
        <v>75</v>
      </c>
      <c r="M25" s="18"/>
    </row>
    <row r="26" spans="3:13" ht="17.149999999999999" customHeight="1" x14ac:dyDescent="0.35">
      <c r="C26" s="5" t="s">
        <v>53</v>
      </c>
      <c r="D26" s="6" t="s">
        <v>54</v>
      </c>
      <c r="E26" s="68" t="s">
        <v>15</v>
      </c>
      <c r="F26" s="53">
        <v>1</v>
      </c>
      <c r="G26" s="44">
        <v>131495</v>
      </c>
      <c r="H26" s="47">
        <f>G26*0.21</f>
        <v>27613.95</v>
      </c>
      <c r="I26" s="73">
        <f t="shared" ref="I26" si="7">G26+H26</f>
        <v>159108.95000000001</v>
      </c>
      <c r="J26" s="61" t="s">
        <v>42</v>
      </c>
      <c r="K26" s="51">
        <f>G26*100/$G$35</f>
        <v>5</v>
      </c>
      <c r="L26" s="38" t="s">
        <v>76</v>
      </c>
    </row>
    <row r="27" spans="3:13" ht="17.149999999999999" customHeight="1" x14ac:dyDescent="0.35">
      <c r="C27" s="5" t="s">
        <v>55</v>
      </c>
      <c r="D27" s="6" t="s">
        <v>71</v>
      </c>
      <c r="E27" s="69"/>
      <c r="F27" s="54"/>
      <c r="G27" s="45"/>
      <c r="H27" s="49"/>
      <c r="I27" s="74"/>
      <c r="J27" s="61"/>
      <c r="K27" s="62"/>
      <c r="L27" s="39"/>
    </row>
    <row r="28" spans="3:13" ht="17.149999999999999" customHeight="1" x14ac:dyDescent="0.35">
      <c r="C28" s="5" t="s">
        <v>56</v>
      </c>
      <c r="D28" s="7" t="s">
        <v>57</v>
      </c>
      <c r="E28" s="69"/>
      <c r="F28" s="54"/>
      <c r="G28" s="45"/>
      <c r="H28" s="49"/>
      <c r="I28" s="74"/>
      <c r="J28" s="61"/>
      <c r="K28" s="62"/>
      <c r="L28" s="39"/>
    </row>
    <row r="29" spans="3:13" ht="17.149999999999999" customHeight="1" x14ac:dyDescent="0.35">
      <c r="C29" s="5" t="s">
        <v>58</v>
      </c>
      <c r="D29" s="7" t="s">
        <v>59</v>
      </c>
      <c r="E29" s="69"/>
      <c r="F29" s="54"/>
      <c r="G29" s="45"/>
      <c r="H29" s="49"/>
      <c r="I29" s="74"/>
      <c r="J29" s="61"/>
      <c r="K29" s="62"/>
      <c r="L29" s="39"/>
    </row>
    <row r="30" spans="3:13" ht="34.4" customHeight="1" x14ac:dyDescent="0.35">
      <c r="C30" s="5" t="s">
        <v>60</v>
      </c>
      <c r="D30" s="7" t="s">
        <v>61</v>
      </c>
      <c r="E30" s="69"/>
      <c r="F30" s="54"/>
      <c r="G30" s="45"/>
      <c r="H30" s="49"/>
      <c r="I30" s="74"/>
      <c r="J30" s="61"/>
      <c r="K30" s="62"/>
      <c r="L30" s="39"/>
    </row>
    <row r="31" spans="3:13" ht="17.149999999999999" customHeight="1" x14ac:dyDescent="0.35">
      <c r="C31" s="5" t="s">
        <v>62</v>
      </c>
      <c r="D31" s="7" t="s">
        <v>63</v>
      </c>
      <c r="E31" s="69"/>
      <c r="F31" s="54"/>
      <c r="G31" s="45"/>
      <c r="H31" s="49"/>
      <c r="I31" s="74"/>
      <c r="J31" s="61"/>
      <c r="K31" s="62"/>
      <c r="L31" s="39"/>
    </row>
    <row r="32" spans="3:13" ht="17.149999999999999" customHeight="1" x14ac:dyDescent="0.35">
      <c r="C32" s="5" t="s">
        <v>64</v>
      </c>
      <c r="D32" s="7" t="s">
        <v>65</v>
      </c>
      <c r="E32" s="70"/>
      <c r="F32" s="55"/>
      <c r="G32" s="46"/>
      <c r="H32" s="48"/>
      <c r="I32" s="75"/>
      <c r="J32" s="61"/>
      <c r="K32" s="52"/>
      <c r="L32" s="40"/>
    </row>
    <row r="33" spans="3:12" ht="32.5" customHeight="1" x14ac:dyDescent="0.35">
      <c r="C33" s="50" t="s">
        <v>66</v>
      </c>
      <c r="D33" s="50"/>
      <c r="E33" s="50"/>
      <c r="F33" s="50"/>
      <c r="G33" s="26">
        <f>SUM(G25:G32)</f>
        <v>823539</v>
      </c>
      <c r="H33" s="26">
        <f t="shared" ref="H33:K33" si="8">SUM(H25:H32)</f>
        <v>172943.19</v>
      </c>
      <c r="I33" s="26">
        <f t="shared" si="8"/>
        <v>996482.19</v>
      </c>
      <c r="J33" s="27"/>
      <c r="K33" s="26">
        <f t="shared" si="8"/>
        <v>31.31446062587931</v>
      </c>
      <c r="L33" s="24"/>
    </row>
    <row r="34" spans="3:12" x14ac:dyDescent="0.35">
      <c r="C34" s="30"/>
      <c r="D34" s="31"/>
      <c r="E34" s="31"/>
      <c r="F34" s="31"/>
      <c r="G34" s="31"/>
      <c r="H34" s="31"/>
      <c r="I34" s="31"/>
      <c r="J34" s="31"/>
      <c r="K34" s="31"/>
      <c r="L34" s="32"/>
    </row>
    <row r="35" spans="3:12" ht="15.5" x14ac:dyDescent="0.35">
      <c r="C35" s="60" t="s">
        <v>67</v>
      </c>
      <c r="D35" s="60"/>
      <c r="E35" s="60"/>
      <c r="F35" s="60"/>
      <c r="G35" s="25">
        <f>G23+G33</f>
        <v>2629900</v>
      </c>
      <c r="H35" s="25">
        <f t="shared" ref="H35:K35" si="9">H23+H33</f>
        <v>552279</v>
      </c>
      <c r="I35" s="25">
        <f t="shared" si="9"/>
        <v>3182179</v>
      </c>
      <c r="J35" s="24"/>
      <c r="K35" s="25">
        <f t="shared" si="9"/>
        <v>100</v>
      </c>
      <c r="L35" s="24"/>
    </row>
    <row r="36" spans="3:12" x14ac:dyDescent="0.35">
      <c r="D36" s="8"/>
    </row>
    <row r="37" spans="3:12" x14ac:dyDescent="0.35">
      <c r="C37" s="57" t="s">
        <v>68</v>
      </c>
      <c r="D37" s="57"/>
      <c r="E37" s="57"/>
      <c r="F37" s="57"/>
      <c r="G37" s="57"/>
      <c r="H37" s="57"/>
      <c r="I37" s="57"/>
    </row>
    <row r="38" spans="3:12" ht="30" customHeight="1" x14ac:dyDescent="0.35">
      <c r="C38" s="71" t="s">
        <v>77</v>
      </c>
      <c r="D38" s="71"/>
      <c r="E38" s="71"/>
      <c r="F38" s="71"/>
      <c r="G38" s="71"/>
      <c r="H38" s="71"/>
      <c r="I38" s="71"/>
      <c r="J38" s="71"/>
      <c r="K38" s="71"/>
    </row>
    <row r="39" spans="3:12" ht="23.15" customHeight="1" x14ac:dyDescent="0.35">
      <c r="C39" s="72" t="s">
        <v>69</v>
      </c>
      <c r="D39" s="72"/>
      <c r="E39" s="72"/>
      <c r="F39" s="72"/>
      <c r="G39" s="72"/>
      <c r="H39" s="72"/>
      <c r="I39" s="72"/>
      <c r="J39" s="72"/>
      <c r="K39" s="72"/>
    </row>
    <row r="40" spans="3:12" ht="33" customHeight="1" x14ac:dyDescent="0.35">
      <c r="C40" s="65" t="s">
        <v>70</v>
      </c>
      <c r="D40" s="66"/>
      <c r="E40" s="66"/>
      <c r="F40" s="66"/>
      <c r="G40" s="66"/>
      <c r="H40" s="66"/>
      <c r="I40" s="66"/>
      <c r="J40" s="66"/>
      <c r="K40" s="66"/>
    </row>
    <row r="41" spans="3:12" ht="31.4" customHeight="1" x14ac:dyDescent="0.35">
      <c r="C41" s="65" t="s">
        <v>74</v>
      </c>
      <c r="D41" s="65"/>
      <c r="E41" s="65"/>
      <c r="F41" s="65"/>
      <c r="G41" s="65"/>
      <c r="H41" s="65"/>
      <c r="I41" s="65"/>
      <c r="J41" s="65"/>
      <c r="K41" s="65"/>
    </row>
    <row r="42" spans="3:12" x14ac:dyDescent="0.35">
      <c r="C42" s="66"/>
      <c r="D42" s="66"/>
      <c r="E42" s="66"/>
      <c r="F42" s="66"/>
      <c r="G42" s="66"/>
      <c r="H42" s="66"/>
      <c r="I42" s="66"/>
      <c r="J42" s="66"/>
      <c r="K42" s="66"/>
    </row>
  </sheetData>
  <sheetProtection algorithmName="SHA-512" hashValue="KGL+QEpVKYmo+2jKIkMXXdk4C8vmvNHxwEmbsnJtHnQO+9X9+AX6s1ZVqYxpy5dsUjntdDrZTzA6YuFNn0PDYA==" saltValue="HMn7XRuFWaNLi75UtA5Oiw==" spinCount="100000" sheet="1" objects="1" scenarios="1"/>
  <mergeCells count="48">
    <mergeCell ref="C40:K40"/>
    <mergeCell ref="C41:K41"/>
    <mergeCell ref="C42:K42"/>
    <mergeCell ref="C2:K2"/>
    <mergeCell ref="E14:E18"/>
    <mergeCell ref="E21:E22"/>
    <mergeCell ref="E26:E32"/>
    <mergeCell ref="C38:K38"/>
    <mergeCell ref="C39:K39"/>
    <mergeCell ref="F21:F22"/>
    <mergeCell ref="I14:I18"/>
    <mergeCell ref="I21:I22"/>
    <mergeCell ref="F26:F32"/>
    <mergeCell ref="I26:I32"/>
    <mergeCell ref="H26:H32"/>
    <mergeCell ref="G21:G22"/>
    <mergeCell ref="C4:L4"/>
    <mergeCell ref="C5:I5"/>
    <mergeCell ref="K7:K8"/>
    <mergeCell ref="I7:I8"/>
    <mergeCell ref="C37:I37"/>
    <mergeCell ref="J7:J8"/>
    <mergeCell ref="H7:H8"/>
    <mergeCell ref="C33:F33"/>
    <mergeCell ref="C35:F35"/>
    <mergeCell ref="J26:J32"/>
    <mergeCell ref="K26:K32"/>
    <mergeCell ref="J14:J18"/>
    <mergeCell ref="J21:J22"/>
    <mergeCell ref="K14:K18"/>
    <mergeCell ref="C7:C8"/>
    <mergeCell ref="D7:D8"/>
    <mergeCell ref="C34:L34"/>
    <mergeCell ref="L7:L8"/>
    <mergeCell ref="L10:L22"/>
    <mergeCell ref="C24:L24"/>
    <mergeCell ref="C9:L9"/>
    <mergeCell ref="L26:L32"/>
    <mergeCell ref="E7:E8"/>
    <mergeCell ref="F7:F8"/>
    <mergeCell ref="G7:G8"/>
    <mergeCell ref="G14:G18"/>
    <mergeCell ref="H21:H22"/>
    <mergeCell ref="H14:H18"/>
    <mergeCell ref="G26:G32"/>
    <mergeCell ref="C23:F23"/>
    <mergeCell ref="K21:K22"/>
    <mergeCell ref="F14:F18"/>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18" sqref="F18"/>
    </sheetView>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95BB353E9B0047B5E792FC1D4301C7" ma:contentTypeVersion="13" ma:contentTypeDescription="Create a new document." ma:contentTypeScope="" ma:versionID="eea5ab9c1a9e516d12562bfe77e08cfd">
  <xsd:schema xmlns:xsd="http://www.w3.org/2001/XMLSchema" xmlns:xs="http://www.w3.org/2001/XMLSchema" xmlns:p="http://schemas.microsoft.com/office/2006/metadata/properties" xmlns:ns2="c962531c-b06e-403d-88ed-6d4968d89294" xmlns:ns3="413bd800-9cc7-4b33-bbe3-cb24f5a86244" targetNamespace="http://schemas.microsoft.com/office/2006/metadata/properties" ma:root="true" ma:fieldsID="724e0eff0194291113690e24d16404ff" ns2:_="" ns3:_="">
    <xsd:import namespace="c962531c-b06e-403d-88ed-6d4968d89294"/>
    <xsd:import namespace="413bd800-9cc7-4b33-bbe3-cb24f5a8624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62531c-b06e-403d-88ed-6d4968d892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9cf49fc-d589-43b7-a3ce-b71d214221c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3bd800-9cc7-4b33-bbe3-cb24f5a8624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b0e8895-5559-4e84-9542-514622bd284b}" ma:internalName="TaxCatchAll" ma:showField="CatchAllData" ma:web="413bd800-9cc7-4b33-bbe3-cb24f5a862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13bd800-9cc7-4b33-bbe3-cb24f5a86244" xsi:nil="true"/>
    <lcf76f155ced4ddcb4097134ff3c332f xmlns="c962531c-b06e-403d-88ed-6d4968d8929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47890B-F6C2-4F76-BCE6-378AD79818B2}">
  <ds:schemaRefs>
    <ds:schemaRef ds:uri="http://schemas.microsoft.com/sharepoint/v3/contenttype/forms"/>
  </ds:schemaRefs>
</ds:datastoreItem>
</file>

<file path=customXml/itemProps2.xml><?xml version="1.0" encoding="utf-8"?>
<ds:datastoreItem xmlns:ds="http://schemas.openxmlformats.org/officeDocument/2006/customXml" ds:itemID="{538D1DB8-C53A-475D-BBB2-3369AD06DA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62531c-b06e-403d-88ed-6d4968d89294"/>
    <ds:schemaRef ds:uri="413bd800-9cc7-4b33-bbe3-cb24f5a86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71780E-D587-4034-8924-C3E500896754}">
  <ds:schemaRefs>
    <ds:schemaRef ds:uri="http://purl.org/dc/dcmitype/"/>
    <ds:schemaRef ds:uri="413bd800-9cc7-4b33-bbe3-cb24f5a86244"/>
    <ds:schemaRef ds:uri="http://schemas.microsoft.com/office/2006/documentManagement/types"/>
    <ds:schemaRef ds:uri="http://purl.org/dc/elements/1.1/"/>
    <ds:schemaRef ds:uri="http://schemas.microsoft.com/office/2006/metadata/properties"/>
    <ds:schemaRef ds:uri="c962531c-b06e-403d-88ed-6d4968d89294"/>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Arnas PAULAUSKIS</dc:creator>
  <cp:keywords/>
  <dc:description/>
  <cp:lastModifiedBy>Violeta Gembicka</cp:lastModifiedBy>
  <cp:revision/>
  <dcterms:created xsi:type="dcterms:W3CDTF">2022-06-07T10:23:51Z</dcterms:created>
  <dcterms:modified xsi:type="dcterms:W3CDTF">2023-07-24T08:17:54Z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0x0101008A95BB353E9B0047B5E792FC1D4301C7</vt:lpwstr>
  </property>
  <property fmtid="{D5CDD505-2E9C-101B-9397-08002B2CF9AE}" pid="3" name="MediaServiceImageTags">
    <vt:lpwstr/>
  </property>
</Properties>
</file>