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1959\"/>
    </mc:Choice>
  </mc:AlternateContent>
  <bookViews>
    <workbookView xWindow="-28920" yWindow="-120" windowWidth="29040" windowHeight="15840"/>
  </bookViews>
  <sheets>
    <sheet name="Sheet3" sheetId="3" r:id="rId1"/>
  </sheets>
  <definedNames>
    <definedName name="_xlnm._FilterDatabase" localSheetId="0" hidden="1">Sheet3!$A$3:$H$3</definedName>
    <definedName name="_GoBack" localSheetId="0">Sheet3!#REF!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H16" i="3" s="1"/>
  <c r="H41" i="3"/>
  <c r="H42" i="3" s="1"/>
  <c r="G39" i="3"/>
  <c r="H39" i="3" s="1"/>
  <c r="G32" i="3"/>
  <c r="G33" i="3"/>
  <c r="H33" i="3" s="1"/>
  <c r="G34" i="3"/>
  <c r="H34" i="3" s="1"/>
  <c r="G26" i="3"/>
  <c r="H26" i="3" s="1"/>
  <c r="G27" i="3"/>
  <c r="H27" i="3" s="1"/>
  <c r="G15" i="3"/>
  <c r="H15" i="3" s="1"/>
  <c r="G17" i="3"/>
  <c r="H17" i="3" s="1"/>
  <c r="G18" i="3"/>
  <c r="H18" i="3" s="1"/>
  <c r="G19" i="3"/>
  <c r="H19" i="3" s="1"/>
  <c r="G20" i="3"/>
  <c r="H20" i="3" s="1"/>
  <c r="G21" i="3"/>
  <c r="H21" i="3" s="1"/>
  <c r="G14" i="3"/>
  <c r="G6" i="3"/>
  <c r="H6" i="3" s="1"/>
  <c r="G7" i="3"/>
  <c r="H7" i="3" s="1"/>
  <c r="G8" i="3"/>
  <c r="H8" i="3" s="1"/>
  <c r="G9" i="3"/>
  <c r="H9" i="3" s="1"/>
  <c r="G5" i="3"/>
  <c r="H5" i="3" s="1"/>
  <c r="H22" i="3" l="1"/>
  <c r="H23" i="3" s="1"/>
  <c r="H24" i="3" s="1"/>
  <c r="H35" i="3"/>
  <c r="H36" i="3" s="1"/>
  <c r="H37" i="3" s="1"/>
  <c r="H14" i="3"/>
  <c r="H32" i="3"/>
  <c r="H28" i="3"/>
  <c r="H10" i="3"/>
  <c r="H29" i="3" l="1"/>
  <c r="H30" i="3" s="1"/>
  <c r="H11" i="3"/>
  <c r="H12" i="3" s="1"/>
</calcChain>
</file>

<file path=xl/sharedStrings.xml><?xml version="1.0" encoding="utf-8"?>
<sst xmlns="http://schemas.openxmlformats.org/spreadsheetml/2006/main" count="108" uniqueCount="79">
  <si>
    <t>Pavadinimas</t>
  </si>
  <si>
    <t>Mato vnt.</t>
  </si>
  <si>
    <t>Vieneto kaina Eur
(be PVM)</t>
  </si>
  <si>
    <t>Kaina viso    Eur 
(be PVM)</t>
  </si>
  <si>
    <t>Kaina viso    Eur 
(su PVM)</t>
  </si>
  <si>
    <t xml:space="preserve">Pirkimo dalies Nr. </t>
  </si>
  <si>
    <t>Elektrochirurginio prietaiso priedai: daugkartiniai elektrodai ir kabelis jiems</t>
  </si>
  <si>
    <t>1.1</t>
  </si>
  <si>
    <t>1.2</t>
  </si>
  <si>
    <t>1.3</t>
  </si>
  <si>
    <t>1.4</t>
  </si>
  <si>
    <t>1.5</t>
  </si>
  <si>
    <t>vnt.</t>
  </si>
  <si>
    <t xml:space="preserve">Pasyvus  elektrochirurginio prietaiso (kaustikos) elektrodas – plokštelė </t>
  </si>
  <si>
    <t xml:space="preserve">Pasyvus  elektrochirurginio prietaiso elektrodas – plokštelė </t>
  </si>
  <si>
    <t xml:space="preserve">Plokštelės kabelis </t>
  </si>
  <si>
    <t>Bendra 1 pirkimo dalies pasiūlymo kaina EUR (be PVM):</t>
  </si>
  <si>
    <t>PVM suma:</t>
  </si>
  <si>
    <t>Bendra 1 pirkimo dalies pasiūlymo kaina EUR (su PVM):</t>
  </si>
  <si>
    <t>Elektrochirurginio prietaiso priedai: elektrodai-galiukai ir pincetai</t>
  </si>
  <si>
    <t>Modelis, katalogo numeris, gamintojo pavadinimas</t>
  </si>
  <si>
    <t>2.1</t>
  </si>
  <si>
    <t>2.2</t>
  </si>
  <si>
    <t>2.3</t>
  </si>
  <si>
    <t>2.4</t>
  </si>
  <si>
    <t>2.5</t>
  </si>
  <si>
    <t>2.6</t>
  </si>
  <si>
    <t>2.7</t>
  </si>
  <si>
    <t>2.8</t>
  </si>
  <si>
    <t xml:space="preserve">Monopoliaro kaustikos galiukas, adata  </t>
  </si>
  <si>
    <t xml:space="preserve">Monopoliaro kaustikos galiukas, peilis </t>
  </si>
  <si>
    <t xml:space="preserve">Monopoliaro kaustikos galiukas, peilis mažas </t>
  </si>
  <si>
    <t xml:space="preserve">Pincetai bipoliarui </t>
  </si>
  <si>
    <t>Bendra 2 pirkimo dalies pasiūlymo kaina EUR (be PVM):</t>
  </si>
  <si>
    <t>Bendra 2 pirkimo dalies pasiūlymo kaina EUR (su PVM):</t>
  </si>
  <si>
    <t>6.</t>
  </si>
  <si>
    <t>Elektrochirurginio prietaiso priedai: pasyvių daugkartinių elektrodų kabeliai, dūmų ištraukimo  kontūrai</t>
  </si>
  <si>
    <t>6.1</t>
  </si>
  <si>
    <t>6.2</t>
  </si>
  <si>
    <t xml:space="preserve">Pasyvaus daugkartinio  elektrodo kabelis </t>
  </si>
  <si>
    <t xml:space="preserve">SHE SHA dūmų ištraukimo kontūras </t>
  </si>
  <si>
    <t>Bendra 6 pirkimo dalies pasiūlymo kaina EUR (be PVM):</t>
  </si>
  <si>
    <t>Bendra 6 pirkimo dalies pasiūlymo kaina EUR (su PVM):</t>
  </si>
  <si>
    <t>8.</t>
  </si>
  <si>
    <t xml:space="preserve"> Elektrochirurginio prietaiso priedai: monopoliaro kabeliai su peiliukų laikikliais</t>
  </si>
  <si>
    <t>8.1</t>
  </si>
  <si>
    <t>8.2</t>
  </si>
  <si>
    <t>8.3</t>
  </si>
  <si>
    <t>Monopoliaro kabelis-pieštukas</t>
  </si>
  <si>
    <t xml:space="preserve">Monopoliaro kabelis-pieštukas </t>
  </si>
  <si>
    <t>Bendra 8 pirkimo dalies pasiūlymo kaina EUR (be PVM):</t>
  </si>
  <si>
    <t>Bendra 8 pirkimo dalies pasiūlymo kaina EUR (su PVM):</t>
  </si>
  <si>
    <t>9.</t>
  </si>
  <si>
    <t xml:space="preserve"> Elektrochirurginio prietaiso priedai: žirklių kabelis</t>
  </si>
  <si>
    <t>9.1</t>
  </si>
  <si>
    <t xml:space="preserve">Žirklių kabelis </t>
  </si>
  <si>
    <t>Bendra 9 pirkimo dalies pasiūlymo kaina EUR (be PVM):</t>
  </si>
  <si>
    <t>Bendra 9 pirkimo dalies pasiūlymo kaina EUR (su PVM):</t>
  </si>
  <si>
    <t>Orientacinis kiekis</t>
  </si>
  <si>
    <t>Gamintojo „BOWA“kodas REF 193-008</t>
  </si>
  <si>
    <t>Gamintojo „BOWA“kodas REF 193-016</t>
  </si>
  <si>
    <t>Gamintojo „BOWA“kodas REF 232-003</t>
  </si>
  <si>
    <t>Gamintojo „BOWA“kodas REF 242-003</t>
  </si>
  <si>
    <t>Gamintojo „BOWA“kodas REF 285-050</t>
  </si>
  <si>
    <t>Gamintojo „BOWA“kodas REF 530-012</t>
  </si>
  <si>
    <t>Gamintojo „BOWA“kodas REF 530-028</t>
  </si>
  <si>
    <t>Gamintojo „BOWA“kodas REF 530-207</t>
  </si>
  <si>
    <t>Gamintojo „BOWA“kodas REF 605-029</t>
  </si>
  <si>
    <t>Gamintojo „BOWA“kodas REF 605-057</t>
  </si>
  <si>
    <t>Gamintojo „BOWA“kodas REF 605-030</t>
  </si>
  <si>
    <t>Gamintojo „BOWA“kodas REF 605-040</t>
  </si>
  <si>
    <t xml:space="preserve">Gamintojo „BOWA“kodas REF 605-070 </t>
  </si>
  <si>
    <t>Gamintojo „BOWA“kodas REF 952-000</t>
  </si>
  <si>
    <t>Gamintojo „BOWA“kodas REF 218-045</t>
  </si>
  <si>
    <t>Gamintojo „BOWA“kodas REF 220-045</t>
  </si>
  <si>
    <t>Gamintojo „BOWA“kodas REF 327-045</t>
  </si>
  <si>
    <t>Gamintojo „BOWA“kodas REF 378-045</t>
  </si>
  <si>
    <t>Tiekėjo pavadinimas: UAB BONAMEDA</t>
  </si>
  <si>
    <t>Gamintojo „BOWA“kodas REF 385-050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</si>
</sst>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indexed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5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right" vertical="center"/>
    </xf>
    <xf numFmtId="0" fontId="12" fillId="3" borderId="9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12" fillId="3" borderId="9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12" fillId="3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120" zoomScaleNormal="178" workbookViewId="0">
      <pane ySplit="1" topLeftCell="A2" activePane="bottomLeft" state="frozen"/>
      <selection pane="bottomLeft" activeCell="A31" sqref="A31:XFD35"/>
    </sheetView>
  </sheetViews>
  <sheetFormatPr defaultColWidth="9.140625" defaultRowHeight="15" customHeight="1" x14ac:dyDescent="0.2"/>
  <cols>
    <col min="1" max="1" width="8.7109375" style="1" customWidth="1"/>
    <col min="2" max="2" width="55.42578125" style="8" customWidth="1"/>
    <col min="3" max="3" width="18.7109375" style="2" customWidth="1"/>
    <col min="4" max="4" width="7.28515625" style="2" customWidth="1"/>
    <col min="5" max="5" width="12.42578125" style="1" customWidth="1"/>
    <col min="6" max="6" width="10" style="2" customWidth="1"/>
    <col min="7" max="7" width="10.28515625" style="2" customWidth="1"/>
    <col min="8" max="8" width="11.28515625" style="2" customWidth="1"/>
    <col min="9" max="16384" width="9.140625" style="3"/>
  </cols>
  <sheetData>
    <row r="1" spans="1:8" ht="15" customHeight="1" x14ac:dyDescent="0.2">
      <c r="B1" s="45" t="s">
        <v>77</v>
      </c>
      <c r="C1" s="45"/>
      <c r="D1" s="45"/>
    </row>
    <row r="2" spans="1:8" ht="15" customHeight="1" x14ac:dyDescent="0.2">
      <c r="B2" s="11"/>
      <c r="C2" s="11"/>
      <c r="D2" s="11"/>
    </row>
    <row r="3" spans="1:8" ht="45" customHeight="1" x14ac:dyDescent="0.2">
      <c r="A3" s="4" t="s">
        <v>5</v>
      </c>
      <c r="B3" s="4" t="s">
        <v>0</v>
      </c>
      <c r="C3" s="4" t="s">
        <v>20</v>
      </c>
      <c r="D3" s="5" t="s">
        <v>1</v>
      </c>
      <c r="E3" s="6" t="s">
        <v>58</v>
      </c>
      <c r="F3" s="6" t="s">
        <v>2</v>
      </c>
      <c r="G3" s="6" t="s">
        <v>3</v>
      </c>
      <c r="H3" s="6" t="s">
        <v>4</v>
      </c>
    </row>
    <row r="4" spans="1:8" ht="15.75" customHeight="1" x14ac:dyDescent="0.2">
      <c r="A4" s="18">
        <v>1</v>
      </c>
      <c r="B4" s="46" t="s">
        <v>6</v>
      </c>
      <c r="C4" s="47"/>
      <c r="D4" s="47"/>
      <c r="E4" s="47"/>
      <c r="F4" s="47"/>
      <c r="G4" s="47"/>
      <c r="H4" s="48"/>
    </row>
    <row r="5" spans="1:8" ht="33.75" customHeight="1" x14ac:dyDescent="0.2">
      <c r="A5" s="9" t="s">
        <v>7</v>
      </c>
      <c r="B5" s="13" t="s">
        <v>13</v>
      </c>
      <c r="C5" s="22" t="s">
        <v>59</v>
      </c>
      <c r="D5" s="7" t="s">
        <v>12</v>
      </c>
      <c r="E5" s="9">
        <v>30</v>
      </c>
      <c r="F5" s="23">
        <v>200.7</v>
      </c>
      <c r="G5" s="23">
        <f>E5*F5</f>
        <v>6021</v>
      </c>
      <c r="H5" s="23">
        <f>G5*1.21</f>
        <v>7285.41</v>
      </c>
    </row>
    <row r="6" spans="1:8" ht="31.15" customHeight="1" x14ac:dyDescent="0.2">
      <c r="A6" s="9" t="s">
        <v>8</v>
      </c>
      <c r="B6" s="13" t="s">
        <v>14</v>
      </c>
      <c r="C6" s="22" t="s">
        <v>60</v>
      </c>
      <c r="D6" s="7" t="s">
        <v>12</v>
      </c>
      <c r="E6" s="9">
        <v>30</v>
      </c>
      <c r="F6" s="23">
        <v>180.27</v>
      </c>
      <c r="G6" s="23">
        <f>E6*F6</f>
        <v>5408.1</v>
      </c>
      <c r="H6" s="23">
        <f>G6*1.21</f>
        <v>6543.8010000000004</v>
      </c>
    </row>
    <row r="7" spans="1:8" ht="33.6" customHeight="1" x14ac:dyDescent="0.2">
      <c r="A7" s="9" t="s">
        <v>9</v>
      </c>
      <c r="B7" s="13" t="s">
        <v>14</v>
      </c>
      <c r="C7" s="22" t="s">
        <v>61</v>
      </c>
      <c r="D7" s="7" t="s">
        <v>12</v>
      </c>
      <c r="E7" s="9">
        <v>10</v>
      </c>
      <c r="F7" s="23">
        <v>168.63</v>
      </c>
      <c r="G7" s="23">
        <f>E7*F7</f>
        <v>1686.3</v>
      </c>
      <c r="H7" s="23">
        <f>G7*1.21</f>
        <v>2040.4229999999998</v>
      </c>
    </row>
    <row r="8" spans="1:8" ht="33.6" customHeight="1" x14ac:dyDescent="0.2">
      <c r="A8" s="9" t="s">
        <v>10</v>
      </c>
      <c r="B8" s="13" t="s">
        <v>14</v>
      </c>
      <c r="C8" s="22" t="s">
        <v>62</v>
      </c>
      <c r="D8" s="7" t="s">
        <v>12</v>
      </c>
      <c r="E8" s="9">
        <v>100</v>
      </c>
      <c r="F8" s="23">
        <v>187.22</v>
      </c>
      <c r="G8" s="23">
        <f>E8*F8</f>
        <v>18722</v>
      </c>
      <c r="H8" s="23">
        <f>G8*1.21</f>
        <v>22653.62</v>
      </c>
    </row>
    <row r="9" spans="1:8" ht="31.9" customHeight="1" x14ac:dyDescent="0.2">
      <c r="A9" s="9" t="s">
        <v>11</v>
      </c>
      <c r="B9" s="14" t="s">
        <v>15</v>
      </c>
      <c r="C9" s="22" t="s">
        <v>63</v>
      </c>
      <c r="D9" s="7" t="s">
        <v>12</v>
      </c>
      <c r="E9" s="9">
        <v>100</v>
      </c>
      <c r="F9" s="23">
        <v>66.25</v>
      </c>
      <c r="G9" s="23">
        <f>E9*F9</f>
        <v>6625</v>
      </c>
      <c r="H9" s="23">
        <f>G9*1.21</f>
        <v>8016.25</v>
      </c>
    </row>
    <row r="10" spans="1:8" ht="15" customHeight="1" x14ac:dyDescent="0.2">
      <c r="A10" s="33" t="s">
        <v>16</v>
      </c>
      <c r="B10" s="34"/>
      <c r="C10" s="35"/>
      <c r="D10" s="35"/>
      <c r="E10" s="35"/>
      <c r="F10" s="35"/>
      <c r="G10" s="36"/>
      <c r="H10" s="24">
        <f>SUM(G5:G9)</f>
        <v>38462.400000000001</v>
      </c>
    </row>
    <row r="11" spans="1:8" ht="15" customHeight="1" x14ac:dyDescent="0.2">
      <c r="A11" s="33" t="s">
        <v>17</v>
      </c>
      <c r="B11" s="35"/>
      <c r="C11" s="35"/>
      <c r="D11" s="35"/>
      <c r="E11" s="35"/>
      <c r="F11" s="35"/>
      <c r="G11" s="36"/>
      <c r="H11" s="24">
        <f>H10*0.21</f>
        <v>8077.1040000000003</v>
      </c>
    </row>
    <row r="12" spans="1:8" ht="15" customHeight="1" x14ac:dyDescent="0.2">
      <c r="A12" s="33" t="s">
        <v>18</v>
      </c>
      <c r="B12" s="35"/>
      <c r="C12" s="35"/>
      <c r="D12" s="35"/>
      <c r="E12" s="35"/>
      <c r="F12" s="35"/>
      <c r="G12" s="36"/>
      <c r="H12" s="24">
        <f>SUM(H10:H11)</f>
        <v>46539.504000000001</v>
      </c>
    </row>
    <row r="13" spans="1:8" ht="15" customHeight="1" x14ac:dyDescent="0.2">
      <c r="A13" s="18">
        <v>2</v>
      </c>
      <c r="B13" s="52" t="s">
        <v>19</v>
      </c>
      <c r="C13" s="53"/>
      <c r="D13" s="53"/>
      <c r="E13" s="53"/>
      <c r="F13" s="53"/>
      <c r="G13" s="53"/>
      <c r="H13" s="53"/>
    </row>
    <row r="14" spans="1:8" ht="39" customHeight="1" x14ac:dyDescent="0.2">
      <c r="A14" s="9" t="s">
        <v>21</v>
      </c>
      <c r="B14" s="13" t="s">
        <v>29</v>
      </c>
      <c r="C14" s="26" t="s">
        <v>64</v>
      </c>
      <c r="D14" s="7" t="s">
        <v>12</v>
      </c>
      <c r="E14" s="7">
        <v>50</v>
      </c>
      <c r="F14" s="23">
        <v>37.71</v>
      </c>
      <c r="G14" s="23">
        <f>E14*F14</f>
        <v>1885.5</v>
      </c>
      <c r="H14" s="23">
        <f>G14*1.21</f>
        <v>2281.4549999999999</v>
      </c>
    </row>
    <row r="15" spans="1:8" ht="34.9" customHeight="1" x14ac:dyDescent="0.2">
      <c r="A15" s="9" t="s">
        <v>22</v>
      </c>
      <c r="B15" s="13" t="s">
        <v>30</v>
      </c>
      <c r="C15" s="26" t="s">
        <v>65</v>
      </c>
      <c r="D15" s="7" t="s">
        <v>12</v>
      </c>
      <c r="E15" s="7">
        <v>160</v>
      </c>
      <c r="F15" s="23">
        <v>33.43</v>
      </c>
      <c r="G15" s="23">
        <f t="shared" ref="G15:G21" si="0">E15*F15</f>
        <v>5348.8</v>
      </c>
      <c r="H15" s="23">
        <f t="shared" ref="H15:H21" si="1">G15*1.21</f>
        <v>6472.0479999999998</v>
      </c>
    </row>
    <row r="16" spans="1:8" ht="36.6" customHeight="1" x14ac:dyDescent="0.2">
      <c r="A16" s="9" t="s">
        <v>23</v>
      </c>
      <c r="B16" s="13" t="s">
        <v>31</v>
      </c>
      <c r="C16" s="26" t="s">
        <v>66</v>
      </c>
      <c r="D16" s="28" t="s">
        <v>12</v>
      </c>
      <c r="E16" s="28">
        <v>150</v>
      </c>
      <c r="F16" s="23">
        <v>6.69</v>
      </c>
      <c r="G16" s="23">
        <f>E16*F16</f>
        <v>1003.5000000000001</v>
      </c>
      <c r="H16" s="23">
        <f t="shared" si="1"/>
        <v>1214.2350000000001</v>
      </c>
    </row>
    <row r="17" spans="1:8" ht="37.9" customHeight="1" x14ac:dyDescent="0.2">
      <c r="A17" s="9" t="s">
        <v>24</v>
      </c>
      <c r="B17" s="13" t="s">
        <v>32</v>
      </c>
      <c r="C17" s="26" t="s">
        <v>67</v>
      </c>
      <c r="D17" s="7" t="s">
        <v>12</v>
      </c>
      <c r="E17" s="7">
        <v>100</v>
      </c>
      <c r="F17" s="23">
        <v>158.19999999999999</v>
      </c>
      <c r="G17" s="23">
        <f t="shared" si="0"/>
        <v>15819.999999999998</v>
      </c>
      <c r="H17" s="23">
        <f t="shared" si="1"/>
        <v>19142.199999999997</v>
      </c>
    </row>
    <row r="18" spans="1:8" ht="34.9" customHeight="1" x14ac:dyDescent="0.2">
      <c r="A18" s="9" t="s">
        <v>25</v>
      </c>
      <c r="B18" s="13" t="s">
        <v>32</v>
      </c>
      <c r="C18" s="26" t="s">
        <v>68</v>
      </c>
      <c r="D18" s="7" t="s">
        <v>12</v>
      </c>
      <c r="E18" s="7">
        <v>60</v>
      </c>
      <c r="F18" s="23">
        <v>163.35</v>
      </c>
      <c r="G18" s="23">
        <f t="shared" si="0"/>
        <v>9801</v>
      </c>
      <c r="H18" s="23">
        <f t="shared" si="1"/>
        <v>11859.21</v>
      </c>
    </row>
    <row r="19" spans="1:8" ht="41.45" customHeight="1" x14ac:dyDescent="0.2">
      <c r="A19" s="9" t="s">
        <v>26</v>
      </c>
      <c r="B19" s="13" t="s">
        <v>32</v>
      </c>
      <c r="C19" s="26" t="s">
        <v>69</v>
      </c>
      <c r="D19" s="7" t="s">
        <v>12</v>
      </c>
      <c r="E19" s="7">
        <v>50</v>
      </c>
      <c r="F19" s="23">
        <v>165.26</v>
      </c>
      <c r="G19" s="23">
        <f t="shared" si="0"/>
        <v>8263</v>
      </c>
      <c r="H19" s="23">
        <f t="shared" si="1"/>
        <v>9998.23</v>
      </c>
    </row>
    <row r="20" spans="1:8" ht="43.15" customHeight="1" x14ac:dyDescent="0.2">
      <c r="A20" s="9" t="s">
        <v>27</v>
      </c>
      <c r="B20" s="13" t="s">
        <v>32</v>
      </c>
      <c r="C20" s="26" t="s">
        <v>70</v>
      </c>
      <c r="D20" s="7" t="s">
        <v>12</v>
      </c>
      <c r="E20" s="7">
        <v>100</v>
      </c>
      <c r="F20" s="23">
        <v>155.91</v>
      </c>
      <c r="G20" s="23">
        <f t="shared" si="0"/>
        <v>15591</v>
      </c>
      <c r="H20" s="23">
        <f t="shared" si="1"/>
        <v>18865.11</v>
      </c>
    </row>
    <row r="21" spans="1:8" ht="37.15" customHeight="1" x14ac:dyDescent="0.2">
      <c r="A21" s="9" t="s">
        <v>28</v>
      </c>
      <c r="B21" s="13" t="s">
        <v>32</v>
      </c>
      <c r="C21" s="26" t="s">
        <v>71</v>
      </c>
      <c r="D21" s="7" t="s">
        <v>12</v>
      </c>
      <c r="E21" s="7">
        <v>50</v>
      </c>
      <c r="F21" s="23">
        <v>251.13</v>
      </c>
      <c r="G21" s="23">
        <f t="shared" si="0"/>
        <v>12556.5</v>
      </c>
      <c r="H21" s="23">
        <f t="shared" si="1"/>
        <v>15193.365</v>
      </c>
    </row>
    <row r="22" spans="1:8" ht="15" customHeight="1" x14ac:dyDescent="0.2">
      <c r="A22" s="33" t="s">
        <v>33</v>
      </c>
      <c r="B22" s="34"/>
      <c r="C22" s="35"/>
      <c r="D22" s="35"/>
      <c r="E22" s="35"/>
      <c r="F22" s="35"/>
      <c r="G22" s="36"/>
      <c r="H22" s="24">
        <f>SUM(G14:G21)</f>
        <v>70269.3</v>
      </c>
    </row>
    <row r="23" spans="1:8" ht="15" customHeight="1" x14ac:dyDescent="0.2">
      <c r="A23" s="33" t="s">
        <v>17</v>
      </c>
      <c r="B23" s="35"/>
      <c r="C23" s="35"/>
      <c r="D23" s="35"/>
      <c r="E23" s="35"/>
      <c r="F23" s="35"/>
      <c r="G23" s="36"/>
      <c r="H23" s="24">
        <f>H22*0.21</f>
        <v>14756.553</v>
      </c>
    </row>
    <row r="24" spans="1:8" ht="15" customHeight="1" x14ac:dyDescent="0.2">
      <c r="A24" s="49" t="s">
        <v>34</v>
      </c>
      <c r="B24" s="50"/>
      <c r="C24" s="50"/>
      <c r="D24" s="50"/>
      <c r="E24" s="50"/>
      <c r="F24" s="50"/>
      <c r="G24" s="51"/>
      <c r="H24" s="27">
        <f>SUM(H22:H23)</f>
        <v>85025.853000000003</v>
      </c>
    </row>
    <row r="25" spans="1:8" ht="15" customHeight="1" x14ac:dyDescent="0.2">
      <c r="A25" s="19" t="s">
        <v>35</v>
      </c>
      <c r="B25" s="42" t="s">
        <v>36</v>
      </c>
      <c r="C25" s="43"/>
      <c r="D25" s="43"/>
      <c r="E25" s="43"/>
      <c r="F25" s="43"/>
      <c r="G25" s="43"/>
      <c r="H25" s="44"/>
    </row>
    <row r="26" spans="1:8" ht="43.9" customHeight="1" x14ac:dyDescent="0.2">
      <c r="A26" s="15" t="s">
        <v>37</v>
      </c>
      <c r="B26" s="16" t="s">
        <v>39</v>
      </c>
      <c r="C26" s="25" t="s">
        <v>78</v>
      </c>
      <c r="D26" s="7" t="s">
        <v>12</v>
      </c>
      <c r="E26" s="7">
        <v>100</v>
      </c>
      <c r="F26" s="10">
        <v>69.11</v>
      </c>
      <c r="G26" s="23">
        <f>E26*F26</f>
        <v>6911</v>
      </c>
      <c r="H26" s="10">
        <f>G26*1.21</f>
        <v>8362.31</v>
      </c>
    </row>
    <row r="27" spans="1:8" ht="46.15" customHeight="1" x14ac:dyDescent="0.2">
      <c r="A27" s="9" t="s">
        <v>38</v>
      </c>
      <c r="B27" s="16" t="s">
        <v>40</v>
      </c>
      <c r="C27" s="25" t="s">
        <v>72</v>
      </c>
      <c r="D27" s="28" t="s">
        <v>12</v>
      </c>
      <c r="E27" s="7">
        <v>100</v>
      </c>
      <c r="F27" s="10">
        <v>42.86</v>
      </c>
      <c r="G27" s="23">
        <f>E27*F27</f>
        <v>4286</v>
      </c>
      <c r="H27" s="10">
        <f>G27*1.21</f>
        <v>5186.0599999999995</v>
      </c>
    </row>
    <row r="28" spans="1:8" ht="15" customHeight="1" x14ac:dyDescent="0.2">
      <c r="A28" s="33" t="s">
        <v>41</v>
      </c>
      <c r="B28" s="34"/>
      <c r="C28" s="35"/>
      <c r="D28" s="35"/>
      <c r="E28" s="35"/>
      <c r="F28" s="35"/>
      <c r="G28" s="36"/>
      <c r="H28" s="24">
        <f>SUM(G26:G27)</f>
        <v>11197</v>
      </c>
    </row>
    <row r="29" spans="1:8" ht="15" customHeight="1" x14ac:dyDescent="0.2">
      <c r="A29" s="33" t="s">
        <v>17</v>
      </c>
      <c r="B29" s="35"/>
      <c r="C29" s="35"/>
      <c r="D29" s="35"/>
      <c r="E29" s="35"/>
      <c r="F29" s="35"/>
      <c r="G29" s="36"/>
      <c r="H29" s="12">
        <f>H28*0.21</f>
        <v>2351.37</v>
      </c>
    </row>
    <row r="30" spans="1:8" ht="15" customHeight="1" x14ac:dyDescent="0.2">
      <c r="A30" s="37" t="s">
        <v>42</v>
      </c>
      <c r="B30" s="37"/>
      <c r="C30" s="37"/>
      <c r="D30" s="29"/>
      <c r="E30" s="29"/>
      <c r="F30" s="29"/>
      <c r="G30" s="29"/>
      <c r="H30" s="24">
        <f>SUM(H28:H29)</f>
        <v>13548.369999999999</v>
      </c>
    </row>
    <row r="31" spans="1:8" ht="15" customHeight="1" x14ac:dyDescent="0.2">
      <c r="A31" s="21" t="s">
        <v>43</v>
      </c>
      <c r="B31" s="30" t="s">
        <v>44</v>
      </c>
      <c r="C31" s="31"/>
      <c r="D31" s="31"/>
      <c r="E31" s="31"/>
      <c r="F31" s="31"/>
      <c r="G31" s="31"/>
      <c r="H31" s="32"/>
    </row>
    <row r="32" spans="1:8" ht="34.15" customHeight="1" x14ac:dyDescent="0.2">
      <c r="A32" s="9" t="s">
        <v>45</v>
      </c>
      <c r="B32" s="17" t="s">
        <v>48</v>
      </c>
      <c r="C32" s="25" t="s">
        <v>73</v>
      </c>
      <c r="D32" s="7" t="s">
        <v>12</v>
      </c>
      <c r="E32" s="7">
        <v>110</v>
      </c>
      <c r="F32" s="10">
        <v>103.77</v>
      </c>
      <c r="G32" s="23">
        <f>E32*F32</f>
        <v>11414.699999999999</v>
      </c>
      <c r="H32" s="23">
        <f>G32*1.21</f>
        <v>13811.786999999998</v>
      </c>
    </row>
    <row r="33" spans="1:8" ht="36" customHeight="1" x14ac:dyDescent="0.2">
      <c r="A33" s="9" t="s">
        <v>46</v>
      </c>
      <c r="B33" s="17" t="s">
        <v>49</v>
      </c>
      <c r="C33" s="25" t="s">
        <v>74</v>
      </c>
      <c r="D33" s="7" t="s">
        <v>12</v>
      </c>
      <c r="E33" s="7">
        <v>200</v>
      </c>
      <c r="F33" s="10">
        <v>114.02</v>
      </c>
      <c r="G33" s="23">
        <f>E33*F33</f>
        <v>22804</v>
      </c>
      <c r="H33" s="10">
        <f>G33*1.21</f>
        <v>27592.84</v>
      </c>
    </row>
    <row r="34" spans="1:8" ht="36" customHeight="1" x14ac:dyDescent="0.2">
      <c r="A34" s="9" t="s">
        <v>47</v>
      </c>
      <c r="B34" s="17" t="s">
        <v>49</v>
      </c>
      <c r="C34" s="25" t="s">
        <v>75</v>
      </c>
      <c r="D34" s="7" t="s">
        <v>12</v>
      </c>
      <c r="E34" s="7">
        <v>70</v>
      </c>
      <c r="F34" s="23">
        <v>120.8</v>
      </c>
      <c r="G34" s="23">
        <f>E34*F34</f>
        <v>8456</v>
      </c>
      <c r="H34" s="10">
        <f>G34*1.21</f>
        <v>10231.76</v>
      </c>
    </row>
    <row r="35" spans="1:8" ht="15" customHeight="1" x14ac:dyDescent="0.2">
      <c r="A35" s="33" t="s">
        <v>50</v>
      </c>
      <c r="B35" s="34"/>
      <c r="C35" s="35"/>
      <c r="D35" s="35"/>
      <c r="E35" s="35"/>
      <c r="F35" s="35"/>
      <c r="G35" s="36"/>
      <c r="H35" s="24">
        <f>SUM(G32:G34)</f>
        <v>42674.7</v>
      </c>
    </row>
    <row r="36" spans="1:8" ht="15" customHeight="1" x14ac:dyDescent="0.2">
      <c r="A36" s="33" t="s">
        <v>17</v>
      </c>
      <c r="B36" s="35"/>
      <c r="C36" s="35"/>
      <c r="D36" s="35"/>
      <c r="E36" s="35"/>
      <c r="F36" s="35"/>
      <c r="G36" s="36"/>
      <c r="H36" s="24">
        <f>H35*0.21</f>
        <v>8961.6869999999999</v>
      </c>
    </row>
    <row r="37" spans="1:8" ht="15" customHeight="1" x14ac:dyDescent="0.2">
      <c r="A37" s="37" t="s">
        <v>51</v>
      </c>
      <c r="B37" s="37"/>
      <c r="C37" s="37"/>
      <c r="D37" s="37"/>
      <c r="E37" s="37"/>
      <c r="F37" s="37"/>
      <c r="G37" s="37"/>
      <c r="H37" s="27">
        <f>SUM(H35:H36)</f>
        <v>51636.386999999995</v>
      </c>
    </row>
    <row r="38" spans="1:8" ht="15" customHeight="1" x14ac:dyDescent="0.2">
      <c r="A38" s="20" t="s">
        <v>52</v>
      </c>
      <c r="B38" s="38" t="s">
        <v>53</v>
      </c>
      <c r="C38" s="39"/>
      <c r="D38" s="39"/>
      <c r="E38" s="39"/>
      <c r="F38" s="39"/>
      <c r="G38" s="39"/>
      <c r="H38" s="40"/>
    </row>
    <row r="39" spans="1:8" ht="28.9" customHeight="1" x14ac:dyDescent="0.2">
      <c r="A39" s="9" t="s">
        <v>54</v>
      </c>
      <c r="B39" s="17" t="s">
        <v>55</v>
      </c>
      <c r="C39" s="25" t="s">
        <v>76</v>
      </c>
      <c r="D39" s="7" t="s">
        <v>12</v>
      </c>
      <c r="E39" s="7">
        <v>100</v>
      </c>
      <c r="F39" s="23">
        <v>108.1</v>
      </c>
      <c r="G39" s="23">
        <f>E39*F39</f>
        <v>10810</v>
      </c>
      <c r="H39" s="23">
        <f>G39*1.21</f>
        <v>13080.1</v>
      </c>
    </row>
    <row r="40" spans="1:8" ht="15" customHeight="1" x14ac:dyDescent="0.2">
      <c r="A40" s="41" t="s">
        <v>56</v>
      </c>
      <c r="B40" s="34"/>
      <c r="C40" s="35"/>
      <c r="D40" s="35"/>
      <c r="E40" s="35"/>
      <c r="F40" s="35"/>
      <c r="G40" s="36"/>
      <c r="H40" s="24">
        <v>10810</v>
      </c>
    </row>
    <row r="41" spans="1:8" ht="15" customHeight="1" x14ac:dyDescent="0.2">
      <c r="A41" s="33" t="s">
        <v>17</v>
      </c>
      <c r="B41" s="35"/>
      <c r="C41" s="35"/>
      <c r="D41" s="35"/>
      <c r="E41" s="35"/>
      <c r="F41" s="35"/>
      <c r="G41" s="36"/>
      <c r="H41" s="24">
        <f>H40*0.21</f>
        <v>2270.1</v>
      </c>
    </row>
    <row r="42" spans="1:8" ht="15" customHeight="1" x14ac:dyDescent="0.2">
      <c r="A42" s="29" t="s">
        <v>57</v>
      </c>
      <c r="B42" s="29"/>
      <c r="C42" s="29"/>
      <c r="D42" s="29"/>
      <c r="E42" s="29"/>
      <c r="F42" s="29"/>
      <c r="G42" s="29"/>
      <c r="H42" s="24">
        <f>SUM(H40:H41)</f>
        <v>13080.1</v>
      </c>
    </row>
  </sheetData>
  <mergeCells count="21">
    <mergeCell ref="B1:D1"/>
    <mergeCell ref="B4:H4"/>
    <mergeCell ref="A24:G24"/>
    <mergeCell ref="A10:G10"/>
    <mergeCell ref="A11:G11"/>
    <mergeCell ref="A12:G12"/>
    <mergeCell ref="B13:H13"/>
    <mergeCell ref="A22:G22"/>
    <mergeCell ref="A23:G23"/>
    <mergeCell ref="B25:H25"/>
    <mergeCell ref="A28:G28"/>
    <mergeCell ref="A29:G29"/>
    <mergeCell ref="A30:G30"/>
    <mergeCell ref="B31:H31"/>
    <mergeCell ref="A42:G42"/>
    <mergeCell ref="A35:G35"/>
    <mergeCell ref="A36:G36"/>
    <mergeCell ref="A37:G37"/>
    <mergeCell ref="B38:H38"/>
    <mergeCell ref="A40:G40"/>
    <mergeCell ref="A41:G4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C2240-247A-4A82-9CE0-D0FAC6512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F0D77-FA3E-44D5-AEEF-2FAB6C12EC38}">
  <ds:schemaRefs/>
</ds:datastoreItem>
</file>

<file path=customXml/itemProps3.xml><?xml version="1.0" encoding="utf-8"?>
<ds:datastoreItem xmlns:ds="http://schemas.openxmlformats.org/officeDocument/2006/customXml" ds:itemID="{F074BAD0-783F-4F7B-9894-277E55C64EF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81e466e-fa10-4375-a9bf-255ecd883346"/>
    <ds:schemaRef ds:uri="79f32aba-c122-4aff-ab06-9aa54c799b3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10DAAE8-A5BD-4542-B398-29F3B15ED7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2022-07-25T14:47:12Z</cp:lastPrinted>
  <dcterms:created xsi:type="dcterms:W3CDTF">2018-11-05T12:31:03Z</dcterms:created>
  <dcterms:modified xsi:type="dcterms:W3CDTF">2025-06-19T09:53:14Z</dcterms:modified>
</cp:coreProperties>
</file>