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2174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Sheet1!$A$9:$I$26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H16" i="1"/>
  <c r="I16" i="1" s="1"/>
  <c r="H12" i="1"/>
  <c r="I12" i="1" s="1"/>
  <c r="H11" i="1"/>
  <c r="I11" i="1" s="1"/>
  <c r="H10" i="1"/>
  <c r="I10" i="1" s="1"/>
  <c r="I21" i="1" l="1"/>
  <c r="H21" i="1"/>
  <c r="I20" i="1"/>
  <c r="H20" i="1"/>
  <c r="H24" i="1" l="1"/>
  <c r="I24" i="1" s="1"/>
  <c r="H23" i="1" l="1"/>
  <c r="I23" i="1" s="1"/>
  <c r="H22" i="1"/>
  <c r="I22" i="1" s="1"/>
  <c r="H19" i="1"/>
  <c r="I19" i="1" s="1"/>
  <c r="H17" i="1"/>
  <c r="I17" i="1" s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<sst xmlns="http://schemas.openxmlformats.org/spreadsheetml/2006/main" count="74" uniqueCount="53">
  <si>
    <t>33141000-0</t>
  </si>
  <si>
    <t>vnt.</t>
  </si>
  <si>
    <t>33172000-6</t>
  </si>
  <si>
    <t>33141200-2</t>
  </si>
  <si>
    <t>33141310-6</t>
  </si>
  <si>
    <t>33141640-8</t>
  </si>
  <si>
    <t>33141320-9</t>
  </si>
  <si>
    <t>33157110-9</t>
  </si>
  <si>
    <t xml:space="preserve"> 33141000-0</t>
  </si>
  <si>
    <t>Drenai silikoniniai ar lygiavertės medžiagos nesterilūs:diametrai 0.7x0.9cm</t>
  </si>
  <si>
    <t>m</t>
  </si>
  <si>
    <t>Drenai silikoniniai ar lygiavertės medžiagos nesterilūs:diametrai 0.7-0.8x1.0cm</t>
  </si>
  <si>
    <t>Kateteriai  Fogarty arba lygiaverčiai embolektomijai Nr. 3, Nr. 4 ir Nr. 5</t>
  </si>
  <si>
    <t>Kaukės deguonies vaikams (skaidrios)</t>
  </si>
  <si>
    <t>Adatos punkcinės 22G (quincke tipo arba lygiavertės), 40±1 mm</t>
  </si>
  <si>
    <t>Pavadinimas</t>
  </si>
  <si>
    <t>BVPŽ</t>
  </si>
  <si>
    <t>Mato vnt.</t>
  </si>
  <si>
    <t>Orientacinis kiekis</t>
  </si>
  <si>
    <t>Adata pediatrinė kaudalinė 25G  x30 mm, 22G  x35 mm,  20G  x50 mm</t>
  </si>
  <si>
    <t>Adatos spinalinei anestezijai 27G (quincke tipo arba lygiavertės) 86-90 mm</t>
  </si>
  <si>
    <t>Drenažo sistema su vakuuminiu indu (500 - 600 ml gofruota talpa)</t>
  </si>
  <si>
    <t>Gofruoti vienkartiniai kvėpavimo vamzdžiai vaikams (su 1 L kvėpavimo maišu), pritaikyti dirbti BMR aplinkoje</t>
  </si>
  <si>
    <t>Perkutaninio išorinio biliarinio drenažo kateterių rinkiniai  7 Fr</t>
  </si>
  <si>
    <t>Prailginimo linijos šviesios (ne mažiau 60 cm 1,3/2,7 mm prie kaniulių)</t>
  </si>
  <si>
    <t>Prailginimo linijos šviesios (ne mažiau 90cm, 1,3/2,7 mm prie kaniulių)</t>
  </si>
  <si>
    <t>Švirkštai  "Žanet" tipo arba lygiaverčiai  50 ml</t>
  </si>
  <si>
    <t>Pirkimo dalies Nr.</t>
  </si>
  <si>
    <t>PVM tarifas</t>
  </si>
  <si>
    <t>Gamintojas/ katalogo numeris</t>
  </si>
  <si>
    <t>Perkutaninio išorinio biliarinio drenažo kateterių rinkiniai  6.3 Fr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</si>
  <si>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</si>
  <si>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</si>
  <si>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</si>
  <si>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</si>
  <si>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</si>
  <si>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</si>
  <si>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Konektorius enterinio maitinimo zondams su Luer Lock arba lygiaverte jungtimi</t>
  </si>
  <si>
    <t>Pentasil, 20.05.228</t>
  </si>
  <si>
    <t>Petasil, 20.05.281</t>
  </si>
  <si>
    <t>Primed Halberstadt  Medizintechnik  GmbH,
2158x</t>
  </si>
  <si>
    <t>Hagmed, EMx80</t>
  </si>
  <si>
    <t>Nutricia, 589828</t>
  </si>
  <si>
    <t>Jiangsu Shenli, extension line</t>
  </si>
  <si>
    <t>Tiekėjo pavadinimas: UAB "Skirgesa"</t>
  </si>
  <si>
    <t>Jiangsu Kanghua Medical Equipment Co LTD./ Syringe catheter tip 50ml</t>
  </si>
  <si>
    <t>Rinkinys 6Fr: Bioteq BT-PDS-06XX-W(B); Pajunk 221S130200; SP Medical PTC-J3-F7-035-90; Nangang Medical appllance - IV canulla plaster; Plasti-med 542008</t>
  </si>
  <si>
    <t>Rinkinys 7Fr: Bioteq BT-PDS-07XX-W(B); Pajunk 221S130200; SP Medical PTC-J3-F7-035-90; Nangang Medical appllance - IV canulla plaster; Plasti-med 54200X</t>
  </si>
  <si>
    <t>Egemen Tibbi Medikal / TKAU2XXX</t>
  </si>
  <si>
    <t>Egemen, Tibbi Medikal / TSPQ2240</t>
  </si>
  <si>
    <t>Egemen, Tibbi Medikal / TSPQ2290</t>
  </si>
  <si>
    <t>Altera Meditera / AL-1401-060.V034</t>
  </si>
  <si>
    <t>Plastimed / 130104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</si>
</sst>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_-* #,##0.00\ _€_-;\-* #,##0.00\ _€_-;_-* &quot;-&quot;??\ _€_-;_-@_-"/>
    <numFmt numFmtId="166" formatCode="[$-427]General"/>
  </numFmts>
  <fonts count="1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6" fillId="0" borderId="0"/>
    <xf numFmtId="0" fontId="8" fillId="0" borderId="0"/>
    <xf numFmtId="0" fontId="6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" fillId="0" borderId="0"/>
    <xf numFmtId="166" fontId="1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5" fillId="0" borderId="0"/>
    <xf numFmtId="0" fontId="9" fillId="0" borderId="0"/>
  </cellStyleXfs>
  <cellXfs count="35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24">
    <cellStyle name="Comma 2" xfId="13"/>
    <cellStyle name="Excel Built-in Normal" xfId="15"/>
    <cellStyle name="Excel Built-in Normal 2" xfId="20"/>
    <cellStyle name="Excel Built-in Normal 3" xfId="5"/>
    <cellStyle name="Įprastas 2" xfId="19"/>
    <cellStyle name="Normal" xfId="0" builtinId="0"/>
    <cellStyle name="Normal 2" xfId="14"/>
    <cellStyle name="Normal 2 2" xfId="3"/>
    <cellStyle name="Normal 2 2 2" xfId="18"/>
    <cellStyle name="Normal 2 3" xfId="21"/>
    <cellStyle name="Normal 2 4" xfId="8"/>
    <cellStyle name="Normal 3" xfId="7"/>
    <cellStyle name="Normal 3 2" xfId="9"/>
    <cellStyle name="Normal 3 2 2" xfId="22"/>
    <cellStyle name="Normal 3 2 2 2 2" xfId="1"/>
    <cellStyle name="Normal 4" xfId="6"/>
    <cellStyle name="Normal 5" xfId="12"/>
    <cellStyle name="Normal 5 2" xfId="11"/>
    <cellStyle name="Normal 6" xfId="2"/>
    <cellStyle name="Normal 6 2" xfId="17"/>
    <cellStyle name="Normal 7" xfId="23"/>
    <cellStyle name="Normal_Sheet1" xfId="4"/>
    <cellStyle name="Percent 2" xfId="10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22" workbookViewId="0">
      <selection activeCell="A25" sqref="A25:XFD29"/>
    </sheetView>
  </sheetViews>
  <sheetFormatPr defaultColWidth="9.140625" defaultRowHeight="15"/>
  <cols>
    <col min="1" max="1" width="7.85546875" style="1" customWidth="1"/>
    <col min="2" max="2" width="12" style="1" customWidth="1"/>
    <col min="3" max="3" width="23.28515625" style="1" customWidth="1"/>
    <col min="4" max="4" width="7.85546875" style="2" customWidth="1"/>
    <col min="5" max="5" width="11.85546875" style="2" customWidth="1"/>
    <col min="6" max="6" width="12.28515625" style="11" customWidth="1"/>
    <col min="7" max="7" width="7.85546875" style="12" customWidth="1"/>
    <col min="8" max="8" width="14.42578125" style="13" customWidth="1"/>
    <col min="9" max="9" width="12" style="13" customWidth="1"/>
    <col min="10" max="10" width="23.5703125" style="2" customWidth="1"/>
    <col min="11" max="11" width="21.5703125" style="2" customWidth="1"/>
    <col min="12" max="16384" width="9.140625" style="1"/>
  </cols>
  <sheetData>
    <row r="1" spans="1:11">
      <c r="I1" s="13" t="s">
        <v>31</v>
      </c>
    </row>
    <row r="2" spans="1:11">
      <c r="I2" s="13" t="s">
        <v>32</v>
      </c>
    </row>
    <row r="4" spans="1:11">
      <c r="C4" s="33" t="s">
        <v>33</v>
      </c>
      <c r="D4" s="33"/>
      <c r="E4" s="33"/>
      <c r="F4" s="33"/>
    </row>
    <row r="5" spans="1:11">
      <c r="A5" s="34"/>
      <c r="B5" s="34"/>
      <c r="C5" s="34"/>
    </row>
    <row r="7" spans="1:11">
      <c r="A7" s="34" t="s">
        <v>44</v>
      </c>
      <c r="B7" s="34"/>
      <c r="C7" s="34"/>
    </row>
    <row r="9" spans="1:11" s="7" customFormat="1" ht="45">
      <c r="A9" s="3" t="s">
        <v>27</v>
      </c>
      <c r="B9" s="3" t="s">
        <v>16</v>
      </c>
      <c r="C9" s="3" t="s">
        <v>15</v>
      </c>
      <c r="D9" s="3" t="s">
        <v>17</v>
      </c>
      <c r="E9" s="3" t="s">
        <v>18</v>
      </c>
      <c r="F9" s="4" t="s">
        <v>34</v>
      </c>
      <c r="G9" s="5" t="s">
        <v>28</v>
      </c>
      <c r="H9" s="6" t="s">
        <v>35</v>
      </c>
      <c r="I9" s="6" t="s">
        <v>36</v>
      </c>
      <c r="J9" s="3" t="s">
        <v>29</v>
      </c>
      <c r="K9" s="14"/>
    </row>
    <row r="10" spans="1:11" s="20" customFormat="1" ht="60">
      <c r="A10" s="8">
        <v>2</v>
      </c>
      <c r="B10" s="8" t="s">
        <v>0</v>
      </c>
      <c r="C10" s="10" t="s">
        <v>19</v>
      </c>
      <c r="D10" s="8" t="s">
        <v>1</v>
      </c>
      <c r="E10" s="8">
        <v>650</v>
      </c>
      <c r="F10" s="23">
        <v>7.21</v>
      </c>
      <c r="G10" s="31">
        <v>5</v>
      </c>
      <c r="H10" s="24">
        <f>+F10*E10</f>
        <v>4686.5</v>
      </c>
      <c r="I10" s="24">
        <f>+H10*1.05</f>
        <v>4920.83</v>
      </c>
      <c r="J10" s="25" t="s">
        <v>48</v>
      </c>
      <c r="K10" s="19"/>
    </row>
    <row r="11" spans="1:11" s="20" customFormat="1" ht="45">
      <c r="A11" s="8">
        <v>3</v>
      </c>
      <c r="B11" s="8" t="s">
        <v>6</v>
      </c>
      <c r="C11" s="27" t="s">
        <v>14</v>
      </c>
      <c r="D11" s="8" t="s">
        <v>1</v>
      </c>
      <c r="E11" s="8">
        <v>900</v>
      </c>
      <c r="F11" s="23">
        <v>0.83</v>
      </c>
      <c r="G11" s="31">
        <v>5</v>
      </c>
      <c r="H11" s="24">
        <f t="shared" ref="H11:H12" si="0">+F11*E11</f>
        <v>747</v>
      </c>
      <c r="I11" s="24">
        <f t="shared" ref="I11:I12" si="1">+H11*1.05</f>
        <v>784.35</v>
      </c>
      <c r="J11" s="25" t="s">
        <v>49</v>
      </c>
      <c r="K11" s="19"/>
    </row>
    <row r="12" spans="1:11" s="20" customFormat="1" ht="43.9" customHeight="1">
      <c r="A12" s="8">
        <v>4</v>
      </c>
      <c r="B12" s="8" t="s">
        <v>6</v>
      </c>
      <c r="C12" s="10" t="s">
        <v>20</v>
      </c>
      <c r="D12" s="28" t="s">
        <v>1</v>
      </c>
      <c r="E12" s="8">
        <v>1000</v>
      </c>
      <c r="F12" s="23">
        <v>0.65</v>
      </c>
      <c r="G12" s="31">
        <v>5</v>
      </c>
      <c r="H12" s="24">
        <f t="shared" si="0"/>
        <v>650</v>
      </c>
      <c r="I12" s="24">
        <f t="shared" si="1"/>
        <v>682.5</v>
      </c>
      <c r="J12" s="25" t="s">
        <v>50</v>
      </c>
      <c r="K12" s="19"/>
    </row>
    <row r="13" spans="1:11" s="20" customFormat="1" ht="60">
      <c r="A13" s="8">
        <v>17</v>
      </c>
      <c r="B13" s="8" t="s">
        <v>5</v>
      </c>
      <c r="C13" s="10" t="s">
        <v>11</v>
      </c>
      <c r="D13" s="8" t="s">
        <v>10</v>
      </c>
      <c r="E13" s="8">
        <v>300</v>
      </c>
      <c r="F13" s="22">
        <v>1.62</v>
      </c>
      <c r="G13" s="16">
        <v>5</v>
      </c>
      <c r="H13" s="17">
        <f>E13*F13</f>
        <v>486</v>
      </c>
      <c r="I13" s="17">
        <f>H13*1.05</f>
        <v>510.3</v>
      </c>
      <c r="J13" s="18" t="s">
        <v>39</v>
      </c>
      <c r="K13" s="19"/>
    </row>
    <row r="14" spans="1:11" s="20" customFormat="1" ht="60">
      <c r="A14" s="8">
        <v>18</v>
      </c>
      <c r="B14" s="8" t="s">
        <v>5</v>
      </c>
      <c r="C14" s="10" t="s">
        <v>9</v>
      </c>
      <c r="D14" s="8" t="s">
        <v>10</v>
      </c>
      <c r="E14" s="8">
        <v>300</v>
      </c>
      <c r="F14" s="22">
        <v>1.1928000000000001</v>
      </c>
      <c r="G14" s="16">
        <v>5</v>
      </c>
      <c r="H14" s="17">
        <f>E14*F14</f>
        <v>357.84</v>
      </c>
      <c r="I14" s="17">
        <f>H14*1.05</f>
        <v>375.73</v>
      </c>
      <c r="J14" s="18" t="s">
        <v>38</v>
      </c>
      <c r="K14" s="19"/>
    </row>
    <row r="15" spans="1:11" s="20" customFormat="1" ht="45">
      <c r="A15" s="8">
        <v>20</v>
      </c>
      <c r="B15" s="9" t="s">
        <v>0</v>
      </c>
      <c r="C15" s="15" t="s">
        <v>21</v>
      </c>
      <c r="D15" s="8" t="s">
        <v>1</v>
      </c>
      <c r="E15" s="8">
        <v>2400</v>
      </c>
      <c r="F15" s="22">
        <v>2.63</v>
      </c>
      <c r="G15" s="16">
        <v>5</v>
      </c>
      <c r="H15" s="17">
        <f>E15*F15</f>
        <v>6312</v>
      </c>
      <c r="I15" s="17">
        <f>H15*1.05</f>
        <v>6627.6</v>
      </c>
      <c r="J15" s="26" t="s">
        <v>40</v>
      </c>
      <c r="K15" s="19"/>
    </row>
    <row r="16" spans="1:11" s="20" customFormat="1" ht="90">
      <c r="A16" s="8">
        <v>23</v>
      </c>
      <c r="B16" s="8" t="s">
        <v>2</v>
      </c>
      <c r="C16" s="10" t="s">
        <v>22</v>
      </c>
      <c r="D16" s="28" t="s">
        <v>1</v>
      </c>
      <c r="E16" s="8">
        <v>250</v>
      </c>
      <c r="F16" s="23">
        <v>6.9</v>
      </c>
      <c r="G16" s="31">
        <v>5</v>
      </c>
      <c r="H16" s="24">
        <f t="shared" ref="H16" si="2">+F16*E16</f>
        <v>1725</v>
      </c>
      <c r="I16" s="24">
        <f t="shared" ref="I16" si="3">+H16*1.05</f>
        <v>1811.25</v>
      </c>
      <c r="J16" s="25" t="s">
        <v>51</v>
      </c>
      <c r="K16" s="19"/>
    </row>
    <row r="17" spans="1:11" s="20" customFormat="1" ht="60">
      <c r="A17" s="8">
        <v>29</v>
      </c>
      <c r="B17" s="8" t="s">
        <v>3</v>
      </c>
      <c r="C17" s="15" t="s">
        <v>12</v>
      </c>
      <c r="D17" s="9" t="s">
        <v>1</v>
      </c>
      <c r="E17" s="8">
        <v>1500</v>
      </c>
      <c r="F17" s="22">
        <v>13.08</v>
      </c>
      <c r="G17" s="16">
        <v>5</v>
      </c>
      <c r="H17" s="17">
        <f>E17*F17</f>
        <v>19620</v>
      </c>
      <c r="I17" s="17">
        <f>H17*1.05</f>
        <v>20601</v>
      </c>
      <c r="J17" s="18" t="s">
        <v>41</v>
      </c>
      <c r="K17" s="19"/>
    </row>
    <row r="18" spans="1:11" s="20" customFormat="1" ht="30">
      <c r="A18" s="8">
        <v>34</v>
      </c>
      <c r="B18" s="8" t="s">
        <v>7</v>
      </c>
      <c r="C18" s="10" t="s">
        <v>13</v>
      </c>
      <c r="D18" s="32" t="s">
        <v>1</v>
      </c>
      <c r="E18" s="8">
        <v>4000</v>
      </c>
      <c r="F18" s="23">
        <v>0.56999999999999995</v>
      </c>
      <c r="G18" s="31">
        <v>5</v>
      </c>
      <c r="H18" s="24">
        <f>+F18*E18</f>
        <v>2280</v>
      </c>
      <c r="I18" s="24">
        <f>+H18*1.05</f>
        <v>2394</v>
      </c>
      <c r="J18" s="25" t="s">
        <v>52</v>
      </c>
      <c r="K18" s="19"/>
    </row>
    <row r="19" spans="1:11" s="20" customFormat="1" ht="60">
      <c r="A19" s="8">
        <v>36</v>
      </c>
      <c r="B19" s="9" t="s">
        <v>0</v>
      </c>
      <c r="C19" s="10" t="s">
        <v>37</v>
      </c>
      <c r="D19" s="8" t="s">
        <v>1</v>
      </c>
      <c r="E19" s="8">
        <v>1800</v>
      </c>
      <c r="F19" s="22">
        <v>0.38</v>
      </c>
      <c r="G19" s="16">
        <v>5</v>
      </c>
      <c r="H19" s="17">
        <f>E19*F19</f>
        <v>684</v>
      </c>
      <c r="I19" s="17">
        <f>H19*1.05</f>
        <v>718.2</v>
      </c>
      <c r="J19" s="18" t="s">
        <v>42</v>
      </c>
      <c r="K19" s="19"/>
    </row>
    <row r="20" spans="1:11" s="19" customFormat="1" ht="105">
      <c r="A20" s="8">
        <v>47</v>
      </c>
      <c r="B20" s="8" t="s">
        <v>3</v>
      </c>
      <c r="C20" s="29" t="s">
        <v>30</v>
      </c>
      <c r="D20" s="18" t="s">
        <v>1</v>
      </c>
      <c r="E20" s="8">
        <v>20</v>
      </c>
      <c r="F20" s="22">
        <v>98</v>
      </c>
      <c r="G20" s="16">
        <v>5</v>
      </c>
      <c r="H20" s="17">
        <f>F20*E20</f>
        <v>1960</v>
      </c>
      <c r="I20" s="17">
        <f>F20*1.05*E20</f>
        <v>2058</v>
      </c>
      <c r="J20" s="30" t="s">
        <v>46</v>
      </c>
    </row>
    <row r="21" spans="1:11" s="19" customFormat="1" ht="120">
      <c r="A21" s="8">
        <v>48</v>
      </c>
      <c r="B21" s="8" t="s">
        <v>3</v>
      </c>
      <c r="C21" s="29" t="s">
        <v>23</v>
      </c>
      <c r="D21" s="18" t="s">
        <v>1</v>
      </c>
      <c r="E21" s="8">
        <v>150</v>
      </c>
      <c r="F21" s="22">
        <v>98</v>
      </c>
      <c r="G21" s="16">
        <v>5</v>
      </c>
      <c r="H21" s="17">
        <f>F21*E21</f>
        <v>14700</v>
      </c>
      <c r="I21" s="17">
        <f>F21*1.05*E21</f>
        <v>15435</v>
      </c>
      <c r="J21" s="30" t="s">
        <v>47</v>
      </c>
    </row>
    <row r="22" spans="1:11" s="20" customFormat="1" ht="45">
      <c r="A22" s="8">
        <v>51</v>
      </c>
      <c r="B22" s="21" t="s">
        <v>8</v>
      </c>
      <c r="C22" s="10" t="s">
        <v>24</v>
      </c>
      <c r="D22" s="8" t="s">
        <v>1</v>
      </c>
      <c r="E22" s="8">
        <v>7000</v>
      </c>
      <c r="F22" s="22">
        <v>0.14199999999999999</v>
      </c>
      <c r="G22" s="16">
        <v>5</v>
      </c>
      <c r="H22" s="17">
        <f>E22*F22</f>
        <v>994</v>
      </c>
      <c r="I22" s="17">
        <f>H22*1.05</f>
        <v>1043.7</v>
      </c>
      <c r="J22" s="18" t="s">
        <v>43</v>
      </c>
      <c r="K22" s="19"/>
    </row>
    <row r="23" spans="1:11" s="20" customFormat="1" ht="45">
      <c r="A23" s="8">
        <v>52</v>
      </c>
      <c r="B23" s="8" t="s">
        <v>0</v>
      </c>
      <c r="C23" s="15" t="s">
        <v>25</v>
      </c>
      <c r="D23" s="18" t="s">
        <v>1</v>
      </c>
      <c r="E23" s="8">
        <v>20000</v>
      </c>
      <c r="F23" s="22">
        <v>0.1118</v>
      </c>
      <c r="G23" s="16">
        <v>5</v>
      </c>
      <c r="H23" s="17">
        <f>E23*F23</f>
        <v>2236</v>
      </c>
      <c r="I23" s="17">
        <f>H23*1.05</f>
        <v>2347.8000000000002</v>
      </c>
      <c r="J23" s="18" t="s">
        <v>43</v>
      </c>
      <c r="K23" s="19"/>
    </row>
    <row r="24" spans="1:11" s="20" customFormat="1" ht="45">
      <c r="A24" s="8">
        <v>61</v>
      </c>
      <c r="B24" s="8" t="s">
        <v>4</v>
      </c>
      <c r="C24" s="15" t="s">
        <v>26</v>
      </c>
      <c r="D24" s="18" t="s">
        <v>1</v>
      </c>
      <c r="E24" s="8">
        <v>28000</v>
      </c>
      <c r="F24" s="22">
        <v>0.1258</v>
      </c>
      <c r="G24" s="16">
        <v>5</v>
      </c>
      <c r="H24" s="17">
        <f>E24*F24</f>
        <v>3522.4</v>
      </c>
      <c r="I24" s="17">
        <f>H24*1.05</f>
        <v>3698.52</v>
      </c>
      <c r="J24" s="18" t="s">
        <v>45</v>
      </c>
      <c r="K24" s="19"/>
    </row>
  </sheetData>
  <autoFilter ref="A9:I26"/>
  <mergeCells count="3">
    <mergeCell ref="C4:F4"/>
    <mergeCell ref="A5:C5"/>
    <mergeCell ref="A7:C7"/>
  </mergeCells>
  <pageMargins left="0.25" right="0.25" top="0.75" bottom="0.75" header="0.3" footer="0.3"/>
  <pageSetup scale="3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335C381-5760-4A4F-A66B-224E58FE86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2025-01-24T11:20:44Z</cp:lastPrinted>
  <dcterms:created xsi:type="dcterms:W3CDTF">2024-07-12T07:37:56Z</dcterms:created>
  <dcterms:modified xsi:type="dcterms:W3CDTF">2025-07-03T07:28:27Z</dcterms:modified>
</cp:coreProperties>
</file>