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3 m/Konkretus/PU-377 Kvartalinių ŠTT Basanavičiaus g., Algirdo g., Vivulskio g., Mindaugo g.) Vilniuje rekonstravimo/8. Sutartis/"/>
    </mc:Choice>
  </mc:AlternateContent>
  <xr:revisionPtr revIDLastSave="6" documentId="8_{887608A3-CAB0-4D23-A2CC-0B9713538107}" xr6:coauthVersionLast="47" xr6:coauthVersionMax="47" xr10:uidLastSave="{82723D53-6702-430A-8311-407077146B19}"/>
  <bookViews>
    <workbookView xWindow="-120" yWindow="-120" windowWidth="29040" windowHeight="15840" xr2:uid="{00000000-000D-0000-FFFF-FFFF00000000}"/>
  </bookViews>
  <sheets>
    <sheet name="Sąmat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H23" i="2"/>
  <c r="G23" i="2"/>
  <c r="H10" i="2" l="1"/>
  <c r="G10" i="2"/>
  <c r="H24" i="2" l="1"/>
  <c r="J23" i="2"/>
  <c r="G24" i="2"/>
  <c r="G14" i="2"/>
  <c r="H11" i="2"/>
  <c r="G13" i="2"/>
  <c r="G12" i="2"/>
  <c r="G11" i="2"/>
  <c r="H13" i="2" l="1"/>
  <c r="H14" i="2" l="1"/>
  <c r="J10" i="2"/>
  <c r="H12" i="2"/>
  <c r="J12" i="2" l="1"/>
  <c r="J13" i="2"/>
  <c r="J11" i="2"/>
  <c r="J24" i="2"/>
  <c r="J14" i="2"/>
</calcChain>
</file>

<file path=xl/sharedStrings.xml><?xml version="1.0" encoding="utf-8"?>
<sst xmlns="http://schemas.openxmlformats.org/spreadsheetml/2006/main" count="69" uniqueCount="56">
  <si>
    <t>SĄMATA</t>
  </si>
  <si>
    <t>Eil. Nr.</t>
  </si>
  <si>
    <t>Mato vnt.</t>
  </si>
  <si>
    <t>Kiekis</t>
  </si>
  <si>
    <t>PVM</t>
  </si>
  <si>
    <t>Galimi kainos rėžiai procentais nuo bendros pasiūlymo vertės, %</t>
  </si>
  <si>
    <t>Pasiūlymo procentas nuo bendros pasiūlymo vertės, %</t>
  </si>
  <si>
    <t>Darbų grupės pavadinimas</t>
  </si>
  <si>
    <t>Užsakovas: AB Vilniaus šilumos tinklai, Elektrinės g. 2, Vilnius. Įmonės kodas 124135580 PVM mokėtojo kodas LT241355811</t>
  </si>
  <si>
    <t>Darbų grupės kaina, Eur be PVM</t>
  </si>
  <si>
    <t>Darbų grupės kaina, Eur su PVM</t>
  </si>
  <si>
    <t>VISO</t>
  </si>
  <si>
    <t>Kompl.</t>
  </si>
  <si>
    <t xml:space="preserve">     Darbo projekto parengimas ir suderinimas</t>
  </si>
  <si>
    <t xml:space="preserve">     Darbo projekto dalių galutinė versija su "Taip pastatyta" </t>
  </si>
  <si>
    <t xml:space="preserve">     Geodezinės topografinės išpildomosios nuotraukos parengimas ir suderinimas</t>
  </si>
  <si>
    <t xml:space="preserve">     VERT pažymos gavimas</t>
  </si>
  <si>
    <t>1 - 3 %</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</si>
  <si>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</si>
  <si>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</si>
  <si>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5.1</t>
  </si>
  <si>
    <t>5.2</t>
  </si>
  <si>
    <t>5.3</t>
  </si>
  <si>
    <t>5.4</t>
  </si>
  <si>
    <t>5.5</t>
  </si>
  <si>
    <t>5.6</t>
  </si>
  <si>
    <t>Projekto pavadinimas: Kvartalinių šilumos tiekimo tinklų nuo ŠK 92126-36 iki taško 92126-87R (Basanavičiaus g., Algirdo g., Vivulskio g., Mindaugo g.) Vilniuje rekonstravimas</t>
  </si>
  <si>
    <t>Projekto numeris: ME202249-TP</t>
  </si>
  <si>
    <t xml:space="preserve">** Ir kiti Rangovo įsivertinti bendri darbai, įtraukiami į Pasiūlymo kainą </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</si>
  <si>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</si>
  <si>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</si>
  <si>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</si>
  <si>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7. Atskirų darbų, paslaugų vertė (5 stulpelyje) negali būti mažesnė nei Sąmatos 8 stulpelyje nurodyta atskirų darbų, paslaugų grupių minimali procentinė riba ir didesnė nei nurodyta maksimali procentinė riba. Tiekėjas 8 stulpelio nepildo.</t>
  </si>
  <si>
    <t>Sklypo sutvarkymo darbai</t>
  </si>
  <si>
    <t>Statybinių konstrukcijų įrengimo darbai</t>
  </si>
  <si>
    <t xml:space="preserve">Projektavimo ir inžinerinės paslaugos* </t>
  </si>
  <si>
    <t xml:space="preserve">     Leidimo žemės darbams gavimas, nužymėjimo darbai</t>
  </si>
  <si>
    <t xml:space="preserve">    Sklypo (-ų) ir statinio (siurblinės) kadastrinių matavimų atlikimas ir bylų parengimas</t>
  </si>
  <si>
    <t xml:space="preserve">     Viešinimo priemonių įrengimas</t>
  </si>
  <si>
    <t>Statybos užbaigimo procedūros organizavimas ir atlikimas**</t>
  </si>
  <si>
    <t>5 - 7 %</t>
  </si>
  <si>
    <t>Elektroninių ryšių – telekomunikacijų dalis</t>
  </si>
  <si>
    <t xml:space="preserve">Šilumos tiekimo dalis </t>
  </si>
  <si>
    <t>5.7</t>
  </si>
  <si>
    <t>20 - 30 %</t>
  </si>
  <si>
    <t>0,1 - 3%</t>
  </si>
  <si>
    <t>65 - 85 %</t>
  </si>
  <si>
    <t>5.8.</t>
  </si>
  <si>
    <t>3. Kainos nurodomos, paliekant du skaitmenis po kablelio.</t>
  </si>
  <si>
    <t xml:space="preserve">8. Rangos darbų priėmimas (aktavimas) ir apmokėjimas bus vykdomi periodiškai kas mėnesį vadovaujantis šia sąmata. Lentelės 1 - 6 eilutėse nurodyti darbai gali būti aktuojami dalimis. </t>
  </si>
  <si>
    <t>1. Detalūs darbų kiekiai pateikti techniniame projekte Nr. ME202249-TP „Kvartalinių šilumos tiekimo tinklų nuo ŠK 92126-36 iki taško 92126-87R (Basanavičiaus g., Algirdo g., Vivulskio g., Mindaugo g.) Vilniuje rekonstravimas“</t>
  </si>
  <si>
    <t>5 -15 %</t>
  </si>
  <si>
    <t xml:space="preserve">     Archeologijos projekto parengimas ir archeologinių tyrimų atlikimas</t>
  </si>
  <si>
    <t xml:space="preserve">* Rinkliavą už Statybos užbaigimo akto išdavimą moka Užsakovas.  </t>
  </si>
  <si>
    <t>______________________________________________________</t>
  </si>
  <si>
    <t>(Tiekėjo vadovo arba jo įgalioto asmens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</si>
</sst>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color theme="1"/>
      <name val="Calibri"/>
      <family val="2"/>
      <charset val="186"/>
      <scheme val="minor"/>
    </font>
    <font>
      <sz val="10"/>
      <color theme="1"/>
      <name val="Calibri"/>
      <family val="2"/>
      <charset val="186"/>
      <scheme val="minor"/>
    </font>
    <font>
      <b/>
      <sz val="10"/>
      <color rgb="FFFF0000"/>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96">
    <xf numFmtId="0" fontId="0" fillId="0" borderId="0" xfId="0"/>
    <xf numFmtId="0" fontId="0" fillId="0" borderId="0" xfId="0" applyAlignment="1">
      <alignment horizontal="center"/>
    </xf>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2"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8" xfId="0" applyFill="1" applyBorder="1"/>
    <xf numFmtId="0" fontId="1" fillId="2" borderId="8" xfId="0" applyFont="1" applyFill="1" applyBorder="1"/>
    <xf numFmtId="0" fontId="1" fillId="0" borderId="10" xfId="0" applyFont="1" applyBorder="1" applyAlignment="1">
      <alignment horizontal="center"/>
    </xf>
    <xf numFmtId="0" fontId="1" fillId="0" borderId="12" xfId="0" applyFont="1" applyBorder="1" applyAlignment="1">
      <alignment horizontal="center"/>
    </xf>
    <xf numFmtId="0" fontId="8" fillId="0" borderId="0" xfId="0" applyFont="1" applyAlignment="1">
      <alignment wrapText="1"/>
    </xf>
    <xf numFmtId="0" fontId="8" fillId="2" borderId="8"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9"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7"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6" fillId="0" borderId="2" xfId="0" applyFont="1" applyBorder="1" applyAlignment="1">
      <alignment horizontal="center"/>
    </xf>
    <xf numFmtId="0" fontId="12" fillId="0" borderId="0" xfId="0" applyFont="1" applyAlignment="1">
      <alignment horizontal="left"/>
    </xf>
    <xf numFmtId="0" fontId="8" fillId="0" borderId="3" xfId="0" applyFont="1" applyBorder="1" applyAlignment="1">
      <alignment horizontal="center"/>
    </xf>
    <xf numFmtId="10" fontId="1" fillId="0" borderId="11" xfId="0" applyNumberFormat="1" applyFont="1" applyBorder="1"/>
    <xf numFmtId="0" fontId="8" fillId="0" borderId="1" xfId="0" applyFont="1" applyBorder="1" applyAlignment="1">
      <alignment horizontal="center"/>
    </xf>
    <xf numFmtId="10" fontId="1" fillId="0" borderId="13" xfId="0" applyNumberFormat="1" applyFont="1" applyBorder="1"/>
    <xf numFmtId="9" fontId="1" fillId="2" borderId="8" xfId="0" applyNumberFormat="1" applyFont="1" applyFill="1" applyBorder="1" applyAlignment="1">
      <alignment horizontal="center"/>
    </xf>
    <xf numFmtId="10" fontId="1" fillId="2" borderId="9" xfId="0" applyNumberFormat="1" applyFont="1" applyFill="1" applyBorder="1"/>
    <xf numFmtId="0" fontId="13" fillId="0" borderId="0" xfId="0" applyFont="1"/>
    <xf numFmtId="0" fontId="14" fillId="0" borderId="0" xfId="0" applyFont="1"/>
    <xf numFmtId="0" fontId="6" fillId="0" borderId="24" xfId="0" applyFont="1"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xf>
    <xf numFmtId="0" fontId="0" fillId="0" borderId="0" xfId="0" applyProtection="1">
      <protection hidden="1"/>
    </xf>
    <xf numFmtId="0" fontId="8" fillId="2" borderId="8" xfId="0" applyFont="1" applyFill="1" applyBorder="1" applyAlignment="1" applyProtection="1">
      <alignment horizontal="center" vertical="center"/>
      <protection locked="0" hidden="1"/>
    </xf>
    <xf numFmtId="0" fontId="1" fillId="0" borderId="3" xfId="0" applyFont="1" applyBorder="1" applyProtection="1">
      <protection locked="0" hidden="1"/>
    </xf>
    <xf numFmtId="0" fontId="1" fillId="0" borderId="1" xfId="0" applyFont="1" applyBorder="1" applyProtection="1">
      <protection locked="0" hidden="1"/>
    </xf>
    <xf numFmtId="0" fontId="1" fillId="2" borderId="8" xfId="0" applyFont="1" applyFill="1" applyBorder="1" applyProtection="1">
      <protection locked="0" hidden="1"/>
    </xf>
    <xf numFmtId="0" fontId="0" fillId="0" borderId="0" xfId="0" applyAlignment="1">
      <alignment horizontal="center" vertical="center"/>
    </xf>
    <xf numFmtId="10" fontId="1" fillId="0" borderId="14" xfId="0" applyNumberFormat="1" applyFont="1" applyBorder="1" applyAlignment="1">
      <alignment horizontal="center" vertical="center"/>
    </xf>
    <xf numFmtId="10" fontId="1" fillId="0" borderId="23" xfId="0" applyNumberFormat="1" applyFont="1" applyBorder="1" applyAlignment="1">
      <alignment horizontal="center" vertical="center"/>
    </xf>
    <xf numFmtId="10" fontId="1" fillId="0" borderId="11" xfId="0" applyNumberFormat="1" applyFont="1" applyBorder="1" applyAlignment="1">
      <alignment horizontal="center" vertical="center"/>
    </xf>
    <xf numFmtId="0" fontId="1" fillId="0" borderId="2" xfId="0" applyFont="1" applyBorder="1" applyAlignment="1">
      <alignment horizontal="right" vertical="center"/>
    </xf>
    <xf numFmtId="0" fontId="1" fillId="0" borderId="21" xfId="0" applyFont="1" applyBorder="1" applyAlignment="1">
      <alignment horizontal="right" vertical="center"/>
    </xf>
    <xf numFmtId="0" fontId="1" fillId="0" borderId="3" xfId="0" applyFont="1" applyBorder="1" applyAlignment="1">
      <alignment horizontal="right" vertical="center"/>
    </xf>
    <xf numFmtId="0" fontId="1" fillId="0" borderId="2" xfId="0" applyFont="1" applyBorder="1" applyAlignment="1" applyProtection="1">
      <alignment horizontal="right" vertical="center"/>
      <protection locked="0" hidden="1"/>
    </xf>
    <xf numFmtId="0" fontId="1" fillId="0" borderId="21" xfId="0" applyFont="1" applyBorder="1" applyAlignment="1" applyProtection="1">
      <alignment horizontal="right" vertical="center"/>
      <protection locked="0" hidden="1"/>
    </xf>
    <xf numFmtId="0" fontId="1" fillId="0" borderId="3" xfId="0" applyFont="1" applyBorder="1" applyAlignment="1" applyProtection="1">
      <alignment horizontal="right" vertical="center"/>
      <protection locked="0" hidden="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3" xfId="0" applyFont="1" applyBorder="1" applyAlignment="1">
      <alignment horizontal="center"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1" fillId="2" borderId="15" xfId="0" applyFont="1" applyFill="1" applyBorder="1" applyAlignment="1">
      <alignment horizontal="right"/>
    </xf>
    <xf numFmtId="0" fontId="1" fillId="2" borderId="16" xfId="0" applyFont="1" applyFill="1" applyBorder="1" applyAlignment="1">
      <alignment horizontal="right"/>
    </xf>
    <xf numFmtId="0" fontId="1" fillId="2" borderId="22"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49" fontId="4" fillId="2" borderId="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10" fontId="4" fillId="2" borderId="11" xfId="0" applyNumberFormat="1" applyFont="1" applyFill="1" applyBorder="1" applyAlignment="1">
      <alignment horizontal="center" vertical="center" wrapText="1"/>
    </xf>
    <xf numFmtId="10" fontId="4" fillId="2" borderId="7"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8" xfId="0" applyFont="1" applyFill="1" applyBorder="1" applyAlignment="1">
      <alignment horizontal="center" vertical="center"/>
    </xf>
    <xf numFmtId="0" fontId="8" fillId="2" borderId="8" xfId="0" applyFont="1" applyFill="1" applyBorder="1" applyAlignment="1">
      <alignment horizontal="center" vertical="center"/>
    </xf>
    <xf numFmtId="0" fontId="6"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wrapText="1"/>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0"/>
  <sheetViews>
    <sheetView tabSelected="1" zoomScaleNormal="100" workbookViewId="0">
      <selection activeCell="F12" sqref="F12"/>
    </sheetView>
  </sheetViews>
  <sheetFormatPr defaultRowHeight="15" x14ac:dyDescent="0.25"/>
  <cols>
    <col min="1" max="1" width="3.85546875" customWidth="1"/>
    <col min="2" max="2" width="5.140625" style="3" customWidth="1"/>
    <col min="3" max="3" width="58.85546875" customWidth="1"/>
    <col min="6" max="6" width="13.85546875" style="42" customWidth="1"/>
    <col min="7" max="7" width="10.85546875" customWidth="1"/>
    <col min="8" max="8" width="12.42578125" customWidth="1"/>
    <col min="9" max="9" width="23.140625" style="1" customWidth="1"/>
    <col min="10" max="10" width="17.140625" style="9" customWidth="1"/>
  </cols>
  <sheetData>
    <row r="2" spans="1:14" x14ac:dyDescent="0.25">
      <c r="A2" s="75" t="s">
        <v>0</v>
      </c>
      <c r="B2" s="75"/>
      <c r="C2" s="75"/>
      <c r="D2" s="75"/>
      <c r="E2" s="75"/>
      <c r="F2" s="75"/>
      <c r="G2" s="75"/>
      <c r="H2" s="75"/>
      <c r="I2" s="75"/>
      <c r="J2" s="75"/>
    </row>
    <row r="4" spans="1:14" x14ac:dyDescent="0.25">
      <c r="A4" s="76" t="s">
        <v>8</v>
      </c>
      <c r="B4" s="76"/>
      <c r="C4" s="76"/>
      <c r="D4" s="76"/>
      <c r="E4" s="76"/>
      <c r="F4" s="76"/>
      <c r="G4" s="76"/>
      <c r="H4" s="76"/>
      <c r="I4" s="76"/>
      <c r="J4" s="76"/>
    </row>
    <row r="5" spans="1:14" ht="29.25" customHeight="1" x14ac:dyDescent="0.25">
      <c r="A5" s="89" t="s">
        <v>26</v>
      </c>
      <c r="B5" s="89"/>
      <c r="C5" s="89"/>
      <c r="D5" s="89"/>
      <c r="E5" s="89"/>
      <c r="F5" s="89"/>
      <c r="G5" s="89"/>
      <c r="H5" s="89"/>
      <c r="I5" s="89"/>
      <c r="J5" s="89"/>
      <c r="K5" s="18"/>
      <c r="L5" s="18"/>
      <c r="M5" s="18"/>
      <c r="N5" s="18"/>
    </row>
    <row r="6" spans="1:14" ht="15.75" thickBot="1" x14ac:dyDescent="0.3">
      <c r="A6" s="77" t="s">
        <v>27</v>
      </c>
      <c r="B6" s="77"/>
      <c r="C6" s="77"/>
      <c r="D6" s="77"/>
      <c r="E6" s="77"/>
    </row>
    <row r="7" spans="1:14" ht="15.75" thickBot="1" x14ac:dyDescent="0.3">
      <c r="A7" s="90">
        <v>1</v>
      </c>
      <c r="B7" s="91"/>
      <c r="C7" s="19">
        <v>2</v>
      </c>
      <c r="D7" s="19">
        <v>3</v>
      </c>
      <c r="E7" s="19">
        <v>4</v>
      </c>
      <c r="F7" s="43">
        <v>5</v>
      </c>
      <c r="G7" s="19">
        <v>6</v>
      </c>
      <c r="H7" s="19">
        <v>7</v>
      </c>
      <c r="I7" s="19">
        <v>8</v>
      </c>
      <c r="J7" s="19">
        <v>9</v>
      </c>
    </row>
    <row r="8" spans="1:14" ht="23.45" customHeight="1" x14ac:dyDescent="0.25">
      <c r="A8" s="78" t="s">
        <v>1</v>
      </c>
      <c r="B8" s="79"/>
      <c r="C8" s="82" t="s">
        <v>7</v>
      </c>
      <c r="D8" s="82" t="s">
        <v>2</v>
      </c>
      <c r="E8" s="85" t="s">
        <v>3</v>
      </c>
      <c r="F8" s="87" t="s">
        <v>9</v>
      </c>
      <c r="G8" s="69" t="s">
        <v>4</v>
      </c>
      <c r="H8" s="69" t="s">
        <v>10</v>
      </c>
      <c r="I8" s="71" t="s">
        <v>5</v>
      </c>
      <c r="J8" s="73" t="s">
        <v>6</v>
      </c>
    </row>
    <row r="9" spans="1:14" ht="38.25" customHeight="1" thickBot="1" x14ac:dyDescent="0.3">
      <c r="A9" s="80"/>
      <c r="B9" s="81"/>
      <c r="C9" s="83"/>
      <c r="D9" s="84"/>
      <c r="E9" s="86"/>
      <c r="F9" s="88"/>
      <c r="G9" s="70"/>
      <c r="H9" s="70"/>
      <c r="I9" s="72"/>
      <c r="J9" s="74"/>
    </row>
    <row r="10" spans="1:14" s="2" customFormat="1" x14ac:dyDescent="0.25">
      <c r="A10" s="16">
        <v>1</v>
      </c>
      <c r="B10" s="12"/>
      <c r="C10" s="26" t="s">
        <v>33</v>
      </c>
      <c r="D10" s="20" t="s">
        <v>12</v>
      </c>
      <c r="E10" s="13">
        <v>1</v>
      </c>
      <c r="F10" s="44">
        <v>359912</v>
      </c>
      <c r="G10" s="13">
        <f>ROUND(F10*0.21,2)</f>
        <v>75581.52</v>
      </c>
      <c r="H10" s="13">
        <f>ROUND(F10*1.21,2)</f>
        <v>435493.52</v>
      </c>
      <c r="I10" s="31" t="s">
        <v>44</v>
      </c>
      <c r="J10" s="32">
        <f t="shared" ref="J10:J24" si="0">ROUND(F10/$F$24,2)</f>
        <v>0.2</v>
      </c>
    </row>
    <row r="11" spans="1:14" s="2" customFormat="1" x14ac:dyDescent="0.25">
      <c r="A11" s="17">
        <v>2</v>
      </c>
      <c r="B11" s="5"/>
      <c r="C11" s="27" t="s">
        <v>34</v>
      </c>
      <c r="D11" s="21" t="s">
        <v>12</v>
      </c>
      <c r="E11" s="4">
        <v>1</v>
      </c>
      <c r="F11" s="45">
        <v>17995.600000000002</v>
      </c>
      <c r="G11" s="4">
        <f t="shared" ref="G11:G14" si="1">ROUND(F11*0.21,2)</f>
        <v>3779.08</v>
      </c>
      <c r="H11" s="4">
        <f>ROUND(F11*1.21,2)</f>
        <v>21774.68</v>
      </c>
      <c r="I11" s="33" t="s">
        <v>17</v>
      </c>
      <c r="J11" s="34">
        <f t="shared" si="0"/>
        <v>0.01</v>
      </c>
    </row>
    <row r="12" spans="1:14" s="2" customFormat="1" x14ac:dyDescent="0.25">
      <c r="A12" s="17">
        <v>3</v>
      </c>
      <c r="B12" s="5"/>
      <c r="C12" s="28" t="s">
        <v>42</v>
      </c>
      <c r="D12" s="21" t="s">
        <v>12</v>
      </c>
      <c r="E12" s="4">
        <v>1</v>
      </c>
      <c r="F12" s="44">
        <v>1221901.24</v>
      </c>
      <c r="G12" s="4">
        <f t="shared" si="1"/>
        <v>256599.26</v>
      </c>
      <c r="H12" s="4">
        <f t="shared" ref="H12:H14" si="2">ROUND(F12*1.21,2)</f>
        <v>1478500.5</v>
      </c>
      <c r="I12" s="33" t="s">
        <v>46</v>
      </c>
      <c r="J12" s="34">
        <f t="shared" si="0"/>
        <v>0.68</v>
      </c>
    </row>
    <row r="13" spans="1:14" s="2" customFormat="1" x14ac:dyDescent="0.25">
      <c r="A13" s="17">
        <v>4</v>
      </c>
      <c r="B13" s="5"/>
      <c r="C13" s="27" t="s">
        <v>41</v>
      </c>
      <c r="D13" s="21" t="s">
        <v>12</v>
      </c>
      <c r="E13" s="4">
        <v>1</v>
      </c>
      <c r="F13" s="45">
        <v>1799.56</v>
      </c>
      <c r="G13" s="4">
        <f t="shared" si="1"/>
        <v>377.91</v>
      </c>
      <c r="H13" s="4">
        <f t="shared" si="2"/>
        <v>2177.4699999999998</v>
      </c>
      <c r="I13" s="33" t="s">
        <v>45</v>
      </c>
      <c r="J13" s="34">
        <f t="shared" si="0"/>
        <v>0</v>
      </c>
    </row>
    <row r="14" spans="1:14" s="2" customFormat="1" x14ac:dyDescent="0.25">
      <c r="A14" s="17">
        <v>5</v>
      </c>
      <c r="B14" s="5"/>
      <c r="C14" s="21" t="s">
        <v>35</v>
      </c>
      <c r="D14" s="21" t="s">
        <v>12</v>
      </c>
      <c r="E14" s="51">
        <v>1</v>
      </c>
      <c r="F14" s="54">
        <v>107973.6</v>
      </c>
      <c r="G14" s="57">
        <f t="shared" si="1"/>
        <v>22674.46</v>
      </c>
      <c r="H14" s="57">
        <f t="shared" si="2"/>
        <v>130648.06</v>
      </c>
      <c r="I14" s="60" t="s">
        <v>51</v>
      </c>
      <c r="J14" s="48">
        <f t="shared" si="0"/>
        <v>0.06</v>
      </c>
    </row>
    <row r="15" spans="1:14" s="2" customFormat="1" ht="14.1" customHeight="1" x14ac:dyDescent="0.25">
      <c r="A15" s="39"/>
      <c r="B15" s="6" t="s">
        <v>20</v>
      </c>
      <c r="C15" s="38" t="s">
        <v>52</v>
      </c>
      <c r="D15" s="7" t="s">
        <v>12</v>
      </c>
      <c r="E15" s="52"/>
      <c r="F15" s="55"/>
      <c r="G15" s="58"/>
      <c r="H15" s="58"/>
      <c r="I15" s="61"/>
      <c r="J15" s="49"/>
    </row>
    <row r="16" spans="1:14" s="2" customFormat="1" ht="15" customHeight="1" x14ac:dyDescent="0.25">
      <c r="A16" s="41"/>
      <c r="B16" s="6" t="s">
        <v>21</v>
      </c>
      <c r="C16" s="7" t="s">
        <v>13</v>
      </c>
      <c r="D16" s="7" t="s">
        <v>12</v>
      </c>
      <c r="E16" s="52"/>
      <c r="F16" s="55"/>
      <c r="G16" s="58"/>
      <c r="H16" s="58"/>
      <c r="I16" s="61"/>
      <c r="J16" s="49"/>
    </row>
    <row r="17" spans="1:10" s="3" customFormat="1" ht="14.25" customHeight="1" x14ac:dyDescent="0.2">
      <c r="A17" s="41"/>
      <c r="B17" s="6" t="s">
        <v>22</v>
      </c>
      <c r="C17" s="8" t="s">
        <v>14</v>
      </c>
      <c r="D17" s="7" t="s">
        <v>12</v>
      </c>
      <c r="E17" s="52"/>
      <c r="F17" s="55"/>
      <c r="G17" s="58"/>
      <c r="H17" s="58"/>
      <c r="I17" s="61"/>
      <c r="J17" s="49"/>
    </row>
    <row r="18" spans="1:10" s="3" customFormat="1" ht="15" customHeight="1" x14ac:dyDescent="0.2">
      <c r="A18" s="41"/>
      <c r="B18" s="6" t="s">
        <v>23</v>
      </c>
      <c r="C18" s="8" t="s">
        <v>15</v>
      </c>
      <c r="D18" s="7" t="s">
        <v>12</v>
      </c>
      <c r="E18" s="52"/>
      <c r="F18" s="55"/>
      <c r="G18" s="58"/>
      <c r="H18" s="58"/>
      <c r="I18" s="61"/>
      <c r="J18" s="49"/>
    </row>
    <row r="19" spans="1:10" s="3" customFormat="1" ht="12.75" x14ac:dyDescent="0.2">
      <c r="A19" s="41"/>
      <c r="B19" s="6" t="s">
        <v>24</v>
      </c>
      <c r="C19" s="8" t="s">
        <v>36</v>
      </c>
      <c r="D19" s="7" t="s">
        <v>12</v>
      </c>
      <c r="E19" s="52"/>
      <c r="F19" s="55"/>
      <c r="G19" s="58"/>
      <c r="H19" s="58"/>
      <c r="I19" s="61"/>
      <c r="J19" s="49"/>
    </row>
    <row r="20" spans="1:10" s="3" customFormat="1" ht="15" customHeight="1" x14ac:dyDescent="0.2">
      <c r="A20" s="41"/>
      <c r="B20" s="6" t="s">
        <v>25</v>
      </c>
      <c r="C20" s="8" t="s">
        <v>37</v>
      </c>
      <c r="D20" s="7" t="s">
        <v>12</v>
      </c>
      <c r="E20" s="52"/>
      <c r="F20" s="55"/>
      <c r="G20" s="58"/>
      <c r="H20" s="58"/>
      <c r="I20" s="61"/>
      <c r="J20" s="49"/>
    </row>
    <row r="21" spans="1:10" s="3" customFormat="1" ht="15" customHeight="1" x14ac:dyDescent="0.2">
      <c r="A21" s="41"/>
      <c r="B21" s="6" t="s">
        <v>43</v>
      </c>
      <c r="C21" s="8" t="s">
        <v>16</v>
      </c>
      <c r="D21" s="7" t="s">
        <v>12</v>
      </c>
      <c r="E21" s="52"/>
      <c r="F21" s="55"/>
      <c r="G21" s="58"/>
      <c r="H21" s="58"/>
      <c r="I21" s="61"/>
      <c r="J21" s="49"/>
    </row>
    <row r="22" spans="1:10" s="3" customFormat="1" ht="15" customHeight="1" x14ac:dyDescent="0.2">
      <c r="A22" s="40"/>
      <c r="B22" s="29" t="s">
        <v>47</v>
      </c>
      <c r="C22" s="8" t="s">
        <v>38</v>
      </c>
      <c r="D22" s="7" t="s">
        <v>12</v>
      </c>
      <c r="E22" s="53"/>
      <c r="F22" s="56"/>
      <c r="G22" s="59"/>
      <c r="H22" s="59"/>
      <c r="I22" s="62"/>
      <c r="J22" s="50"/>
    </row>
    <row r="23" spans="1:10" s="3" customFormat="1" ht="15.75" thickBot="1" x14ac:dyDescent="0.3">
      <c r="A23" s="22">
        <v>6</v>
      </c>
      <c r="B23" s="23"/>
      <c r="C23" s="24" t="s">
        <v>39</v>
      </c>
      <c r="D23" s="7" t="s">
        <v>12</v>
      </c>
      <c r="E23" s="4">
        <v>1</v>
      </c>
      <c r="F23" s="45">
        <v>89978</v>
      </c>
      <c r="G23" s="4">
        <f t="shared" ref="G23" si="3">ROUND(F23*0.21,2)</f>
        <v>18895.38</v>
      </c>
      <c r="H23" s="4">
        <f t="shared" ref="H23" si="4">ROUND(F23*1.21,2)</f>
        <v>108873.38</v>
      </c>
      <c r="I23" s="33" t="s">
        <v>40</v>
      </c>
      <c r="J23" s="34">
        <f t="shared" si="0"/>
        <v>0.05</v>
      </c>
    </row>
    <row r="24" spans="1:10" ht="15.75" thickBot="1" x14ac:dyDescent="0.3">
      <c r="A24" s="63" t="s">
        <v>11</v>
      </c>
      <c r="B24" s="64"/>
      <c r="C24" s="65"/>
      <c r="D24" s="25"/>
      <c r="E24" s="14"/>
      <c r="F24" s="46">
        <f>SUM(F10:F23)</f>
        <v>1799560</v>
      </c>
      <c r="G24" s="15">
        <f>ROUND(F24*0.21,2)</f>
        <v>377907.6</v>
      </c>
      <c r="H24" s="15">
        <f>ROUND(F24*1.21,2)</f>
        <v>2177467.6</v>
      </c>
      <c r="I24" s="35">
        <v>1</v>
      </c>
      <c r="J24" s="36">
        <f t="shared" si="0"/>
        <v>1</v>
      </c>
    </row>
    <row r="25" spans="1:10" x14ac:dyDescent="0.25">
      <c r="C25" s="37" t="s">
        <v>53</v>
      </c>
      <c r="H25" s="2"/>
    </row>
    <row r="26" spans="1:10" x14ac:dyDescent="0.25">
      <c r="C26" s="30" t="s">
        <v>28</v>
      </c>
      <c r="H26" s="2"/>
    </row>
    <row r="28" spans="1:10" x14ac:dyDescent="0.25">
      <c r="A28" s="66" t="s">
        <v>18</v>
      </c>
      <c r="B28" s="66"/>
      <c r="C28" s="66"/>
      <c r="D28" s="66"/>
      <c r="E28" s="66"/>
      <c r="F28" s="66"/>
      <c r="G28" s="66"/>
      <c r="H28" s="10"/>
      <c r="I28" s="11"/>
    </row>
    <row r="29" spans="1:10" ht="28.5" customHeight="1" x14ac:dyDescent="0.25">
      <c r="A29" s="67" t="s">
        <v>50</v>
      </c>
      <c r="B29" s="67"/>
      <c r="C29" s="67"/>
      <c r="D29" s="67"/>
      <c r="E29" s="67"/>
      <c r="F29" s="67"/>
      <c r="G29" s="67"/>
      <c r="H29" s="67"/>
      <c r="I29" s="67"/>
    </row>
    <row r="30" spans="1:10" ht="29.45" customHeight="1" x14ac:dyDescent="0.25">
      <c r="A30" s="68" t="s">
        <v>19</v>
      </c>
      <c r="B30" s="68"/>
      <c r="C30" s="68"/>
      <c r="D30" s="68"/>
      <c r="E30" s="68"/>
      <c r="F30" s="68"/>
      <c r="G30" s="68"/>
      <c r="H30" s="68"/>
      <c r="I30" s="68"/>
    </row>
    <row r="31" spans="1:10" x14ac:dyDescent="0.25">
      <c r="A31" s="92" t="s">
        <v>48</v>
      </c>
      <c r="B31" s="92"/>
      <c r="C31" s="92"/>
      <c r="D31" s="92"/>
      <c r="E31" s="92"/>
      <c r="F31" s="92"/>
      <c r="G31" s="92"/>
      <c r="H31" s="92"/>
      <c r="I31" s="92"/>
    </row>
    <row r="32" spans="1:10" x14ac:dyDescent="0.25">
      <c r="A32" s="92" t="s">
        <v>29</v>
      </c>
      <c r="B32" s="92"/>
      <c r="C32" s="92"/>
      <c r="D32" s="92"/>
      <c r="E32" s="92"/>
      <c r="F32" s="92"/>
      <c r="G32" s="92"/>
      <c r="H32" s="92"/>
      <c r="I32" s="92"/>
    </row>
    <row r="33" spans="1:9" ht="15" customHeight="1" x14ac:dyDescent="0.25">
      <c r="A33" s="93" t="s">
        <v>30</v>
      </c>
      <c r="B33" s="93"/>
      <c r="C33" s="93"/>
      <c r="D33" s="93"/>
      <c r="E33" s="93"/>
      <c r="F33" s="93"/>
      <c r="G33" s="93"/>
      <c r="H33" s="93"/>
      <c r="I33" s="93"/>
    </row>
    <row r="34" spans="1:9" ht="30" customHeight="1" x14ac:dyDescent="0.25">
      <c r="A34" s="93" t="s">
        <v>31</v>
      </c>
      <c r="B34" s="93"/>
      <c r="C34" s="93"/>
      <c r="D34" s="93"/>
      <c r="E34" s="93"/>
      <c r="F34" s="93"/>
      <c r="G34" s="93"/>
      <c r="H34" s="93"/>
      <c r="I34" s="93"/>
    </row>
    <row r="35" spans="1:9" ht="28.5" customHeight="1" x14ac:dyDescent="0.25">
      <c r="A35" s="95" t="s">
        <v>32</v>
      </c>
      <c r="B35" s="95"/>
      <c r="C35" s="95"/>
      <c r="D35" s="95"/>
      <c r="E35" s="95"/>
      <c r="F35" s="95"/>
      <c r="G35" s="95"/>
      <c r="H35" s="95"/>
      <c r="I35" s="95"/>
    </row>
    <row r="36" spans="1:9" x14ac:dyDescent="0.25">
      <c r="A36" s="94" t="s">
        <v>49</v>
      </c>
      <c r="B36" s="94"/>
      <c r="C36" s="94"/>
      <c r="D36" s="94"/>
      <c r="E36" s="94"/>
      <c r="F36" s="94"/>
      <c r="G36" s="94"/>
      <c r="H36" s="94"/>
      <c r="I36" s="94"/>
    </row>
    <row r="38" spans="1:9" x14ac:dyDescent="0.25">
      <c r="A38" s="47"/>
      <c r="B38" s="47"/>
      <c r="C38" s="47"/>
      <c r="D38" s="47" t="s">
        <v>54</v>
      </c>
      <c r="E38" s="47"/>
      <c r="F38" s="47"/>
      <c r="G38" s="47"/>
      <c r="H38" s="47"/>
      <c r="I38" s="47"/>
    </row>
    <row r="39" spans="1:9" x14ac:dyDescent="0.25">
      <c r="A39" s="47"/>
      <c r="B39" s="47"/>
      <c r="C39" s="47"/>
      <c r="D39" s="47" t="s">
        <v>55</v>
      </c>
      <c r="E39" s="47"/>
      <c r="F39" s="47"/>
      <c r="G39" s="47"/>
      <c r="H39" s="47"/>
      <c r="I39" s="47"/>
    </row>
    <row r="40" spans="1:9" x14ac:dyDescent="0.25">
      <c r="A40" s="92"/>
      <c r="B40" s="92"/>
      <c r="C40" s="92"/>
      <c r="D40" s="92"/>
      <c r="E40" s="92"/>
      <c r="F40" s="92"/>
      <c r="G40" s="92"/>
      <c r="H40" s="92"/>
      <c r="I40" s="92"/>
    </row>
  </sheetData>
  <sheetProtection algorithmName="SHA-512" hashValue="gPo3iRLin2SsnBDElVvoGhsOVippERkB9OmC15pssxXOu4RbfTk3GlSa2siG9zn8dzCiMomsBkTK+mlfcLBJbg==" saltValue="P4RRCKC6oEo94h1ML9IOIQ==" spinCount="100000" sheet="1" objects="1" scenarios="1"/>
  <protectedRanges>
    <protectedRange algorithmName="SHA-512" hashValue="CDQPFfRpGhmdFQzC2IjMhz2BDdK5LpRYpuMF3kZv+jTzfP878TeqJa/18hbNUfnNNcHzGUT/Oo6/GGWS1hxAsg==" saltValue="VYrFg8kgEJdWUKPx8r0hrA==" spinCount="100000" sqref="F14" name="Diapazonas3_4"/>
    <protectedRange algorithmName="SHA-512" hashValue="FsjMHKL3VN50eYyyTHX+EroRSn4e+KCIQdlXlxuyL+IV5cUbe+Bc/3i+iBHQitc0PABx0CTIHBd7zbaadY33Nw==" saltValue="xmCjlzk6A1Uo5RKDYpexcw==" spinCount="100000" sqref="G10:H24" name="Diapazonas2_4"/>
    <protectedRange algorithmName="SHA-512" hashValue="tmmVb0LWnRDaYJLhDEJr9i3dzPb/tOhTl7bmZCSFj4jHrNLzygnKCL10qiFyMRJoGLgMGuD6RaplaPb7BRXThg==" saltValue="KlE5gaNnN3tz6kIT4kKssA==" spinCount="100000" sqref="J10:J24" name="Diapazonas1_4"/>
  </protectedRanges>
  <mergeCells count="31">
    <mergeCell ref="A40:I40"/>
    <mergeCell ref="A31:I31"/>
    <mergeCell ref="A32:I32"/>
    <mergeCell ref="A33:I33"/>
    <mergeCell ref="A34:I34"/>
    <mergeCell ref="A36:I36"/>
    <mergeCell ref="A35:I35"/>
    <mergeCell ref="J8:J9"/>
    <mergeCell ref="A2:J2"/>
    <mergeCell ref="A4:J4"/>
    <mergeCell ref="A6:E6"/>
    <mergeCell ref="A8:B9"/>
    <mergeCell ref="C8:C9"/>
    <mergeCell ref="D8:D9"/>
    <mergeCell ref="E8:E9"/>
    <mergeCell ref="F8:F9"/>
    <mergeCell ref="G8:G9"/>
    <mergeCell ref="A5:J5"/>
    <mergeCell ref="A7:B7"/>
    <mergeCell ref="A24:C24"/>
    <mergeCell ref="A28:G28"/>
    <mergeCell ref="A29:I29"/>
    <mergeCell ref="A30:I30"/>
    <mergeCell ref="H8:H9"/>
    <mergeCell ref="I8:I9"/>
    <mergeCell ref="J14:J22"/>
    <mergeCell ref="E14:E22"/>
    <mergeCell ref="F14:F22"/>
    <mergeCell ref="G14:G22"/>
    <mergeCell ref="H14:H22"/>
    <mergeCell ref="I14:I22"/>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PONELIENĖ</dc:creator>
  <cp:lastModifiedBy>Kristina Kurpienė</cp:lastModifiedBy>
  <dcterms:created xsi:type="dcterms:W3CDTF">2023-04-25T03:32:31Z</dcterms:created>
  <dcterms:modified xsi:type="dcterms:W3CDTF">2023-07-07T06:01:43Z</dcterms:modified>
</cp:coreProperties>
</file>