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Z:\KASDIENIAI\Viešinimas\Nepaskelbta\Diamedica 225\"/>
    </mc:Choice>
  </mc:AlternateContent>
  <xr:revisionPtr revIDLastSave="0" documentId="13_ncr:1_{AD696E8D-B2D6-41C1-B206-233F7E6BB38B}" xr6:coauthVersionLast="47" xr6:coauthVersionMax="47" xr10:uidLastSave="{00000000-0000-0000-0000-000000000000}"/>
  <bookViews>
    <workbookView xWindow="-120" yWindow="-120" windowWidth="29040" windowHeight="15840" tabRatio="888" xr2:uid="{00000000-000D-0000-FFFF-FFFF00000000}"/>
  </bookViews>
  <sheets>
    <sheet name="1-132" sheetId="31" r:id="rId1"/>
    <sheet name="49" sheetId="16" state="hidden" r:id="rId2"/>
    <sheet name="Krešėjimo" sheetId="17" state="hidden" r:id="rId3"/>
    <sheet name="Lapas2" sheetId="25" state="hidden" r:id="rId4"/>
  </sheets>
  <calcPr calcId="191029"/>
</workbook>
</file>

<file path=xl/calcChain.xml><?xml version="1.0" encoding="utf-8"?>
<calcChain xmlns="http://schemas.openxmlformats.org/spreadsheetml/2006/main">
  <c r="Q40" i="31" l="1"/>
  <c r="Q39" i="31"/>
  <c r="Q15" i="31"/>
  <c r="P15" i="31"/>
  <c r="R15" i="31" s="1"/>
  <c r="Q51" i="31"/>
  <c r="P51" i="31"/>
  <c r="R51" i="31" s="1"/>
  <c r="Q50" i="31"/>
  <c r="Q49" i="31"/>
  <c r="P50" i="31"/>
  <c r="R50" i="31" s="1"/>
  <c r="P49" i="31"/>
  <c r="R49" i="31" s="1"/>
  <c r="Q48" i="31"/>
  <c r="Q47" i="31"/>
  <c r="Q46" i="31"/>
  <c r="Q45" i="31"/>
  <c r="Q44" i="31"/>
  <c r="Q43" i="31"/>
  <c r="Q42" i="31"/>
  <c r="P40" i="31"/>
  <c r="R40" i="31" s="1"/>
  <c r="P39" i="31"/>
  <c r="R39" i="31" s="1"/>
  <c r="Q18" i="31"/>
  <c r="Q19" i="31"/>
  <c r="Q20" i="31"/>
  <c r="Q21" i="31"/>
  <c r="Q22" i="31"/>
  <c r="Q23" i="31"/>
  <c r="Q24" i="31"/>
  <c r="Q25" i="31"/>
  <c r="Q26" i="31"/>
  <c r="Q27" i="31"/>
  <c r="Q28" i="31"/>
  <c r="Q29" i="31"/>
  <c r="Q30" i="31"/>
  <c r="Q31" i="31"/>
  <c r="Q32" i="31"/>
  <c r="Q33" i="31"/>
  <c r="Q34" i="31"/>
  <c r="Q35" i="31"/>
  <c r="Q36" i="31"/>
  <c r="Q37" i="31"/>
  <c r="Q17" i="31"/>
  <c r="P17" i="31"/>
  <c r="R17" i="31" s="1"/>
  <c r="P37" i="31"/>
  <c r="R37" i="31" s="1"/>
  <c r="P36" i="31"/>
  <c r="R36" i="31" s="1"/>
  <c r="P35" i="31"/>
  <c r="R35" i="31" s="1"/>
  <c r="P34" i="31"/>
  <c r="R34" i="31" s="1"/>
  <c r="P33" i="31"/>
  <c r="R33" i="31" s="1"/>
  <c r="P32" i="31"/>
  <c r="R32" i="31" s="1"/>
  <c r="P31" i="31"/>
  <c r="R31" i="31" s="1"/>
  <c r="P30" i="31"/>
  <c r="R30" i="31" s="1"/>
  <c r="P29" i="31"/>
  <c r="R29" i="31" s="1"/>
  <c r="P28" i="31"/>
  <c r="R28" i="31" s="1"/>
  <c r="P27" i="31"/>
  <c r="R27" i="31" s="1"/>
  <c r="P26" i="31"/>
  <c r="R26" i="31" s="1"/>
  <c r="P25" i="31"/>
  <c r="R25" i="31" s="1"/>
  <c r="P24" i="31"/>
  <c r="R24" i="31" s="1"/>
  <c r="P23" i="31"/>
  <c r="R23" i="31" s="1"/>
  <c r="P22" i="31"/>
  <c r="R22" i="31" s="1"/>
  <c r="P21" i="31"/>
  <c r="R21" i="31" s="1"/>
  <c r="P20" i="31"/>
  <c r="R20" i="31" s="1"/>
  <c r="P19" i="31"/>
  <c r="R19" i="31" s="1"/>
  <c r="P18" i="31"/>
  <c r="R18" i="31" s="1"/>
  <c r="P48" i="31"/>
  <c r="R48" i="31" s="1"/>
  <c r="P43" i="31"/>
  <c r="R43" i="31" s="1"/>
  <c r="P44" i="31"/>
  <c r="R44" i="31" s="1"/>
  <c r="P45" i="31"/>
  <c r="R45" i="31" s="1"/>
  <c r="P46" i="31"/>
  <c r="R46" i="31" s="1"/>
  <c r="P47" i="31"/>
  <c r="R47" i="31" s="1"/>
  <c r="P42" i="31"/>
  <c r="R42" i="31" s="1"/>
  <c r="Q38" i="31" l="1"/>
  <c r="Q41" i="31"/>
  <c r="Q16" i="31"/>
  <c r="R38" i="31"/>
  <c r="R41" i="31"/>
  <c r="R16" i="31"/>
</calcChain>
</file>

<file path=xl/sharedStrings.xml><?xml version="1.0" encoding="utf-8"?>
<sst xmlns="http://schemas.openxmlformats.org/spreadsheetml/2006/main" count="486" uniqueCount="278">
  <si>
    <t>Būtini pavyzdžiai</t>
  </si>
  <si>
    <t>Mikromėgintuvėlis kapiliarinio kraujo ėmimui -hematologijai</t>
  </si>
  <si>
    <t>kapiliariniam kraujui imti pagal Westergreną su citratu,tinka Sarstedt stovui</t>
  </si>
  <si>
    <t>Matavimo metodas</t>
  </si>
  <si>
    <t>Reikalavimai analizatoriui:</t>
  </si>
  <si>
    <t>Būtina</t>
  </si>
  <si>
    <t>1 ml, su 200-250 mikrolitro padala,sterilus apvalus mėgintuvėlio dugnas su EDTA,  į komplektą įeina kamštelis mikromėgintuvėlio uždengimui su kapiliaru</t>
  </si>
  <si>
    <t>VšĮ Klaipėdos vaikų ligoninė</t>
  </si>
  <si>
    <t>3. Prekių galiojimo terminas turi būti ne trumpesnis kaip 6 mėnesiai nuo pristatymo dienos.</t>
  </si>
  <si>
    <t>Pirkimo dalies Nr.</t>
  </si>
  <si>
    <t>Eil. Nr.</t>
  </si>
  <si>
    <t>BVPŽ</t>
  </si>
  <si>
    <t>Paskirtis</t>
  </si>
  <si>
    <t>Reikalaujama prekės forma ir specialūs reikalavimai</t>
  </si>
  <si>
    <t>Pageidaujama pakuotė (mato vnt.)</t>
  </si>
  <si>
    <t>Siūloma pakuotė</t>
  </si>
  <si>
    <t xml:space="preserve"> Siūlomų pakuočių skaičius pagal poreikį</t>
  </si>
  <si>
    <t>Prekės aprašymas pateiktas el. byloje (faile) Nr., psl. Nr.</t>
  </si>
  <si>
    <t>Prekės CE sertifikatas pateiktas el. byloje (faile) Nr., psl. Nr.</t>
  </si>
  <si>
    <t>Gamintojas</t>
  </si>
  <si>
    <t>Siūlomos pakuotės (mato vnt.) įkainis be PVM, Eur</t>
  </si>
  <si>
    <t>PVM tarifas</t>
  </si>
  <si>
    <t>Siūlomos pakuotės (mato vnt.) įkainis su PVM, Eur</t>
  </si>
  <si>
    <t>Suma be PVM, Eur</t>
  </si>
  <si>
    <t>Suma su PVM, Eur</t>
  </si>
  <si>
    <t>Pasiūlymą pateikusio tiekėjo pavadinimas</t>
  </si>
  <si>
    <t>33696500-0</t>
  </si>
  <si>
    <t>x</t>
  </si>
  <si>
    <t>skysta</t>
  </si>
  <si>
    <t>vnt.</t>
  </si>
  <si>
    <t>19520000-7</t>
  </si>
  <si>
    <t>5. Atsižvelgiant į ligoninėje sunaudojamų reagentų kiekį per atitinkamą laikotarpį (pvz. mėnesį, 3 mėnesius, metus ir pan.) bei atliekamų įstaigoje, teikiančioje paslaugas vaikams,  nedidelį tyrimų kiekį, ir siekiant, kad reagentai būtų naudojami racionaliai, pageidaujama pakuotė turėtų būti ne didesnė nei nurodyta lentelėje.</t>
  </si>
  <si>
    <t>Pavadinimas</t>
  </si>
  <si>
    <t>1. Visos siūlomos prekės (reagentai bei priemonės) turi būti originalios, tinkamos darbui su nurodytomis priemonėmis.</t>
  </si>
  <si>
    <t>Pavadinimas*</t>
  </si>
  <si>
    <t>Tyrimų skaičius 36 mėn.</t>
  </si>
  <si>
    <t>Pageidaujama pakuotė mato vienetais</t>
  </si>
  <si>
    <t>Orientacinis kiekis pakuotėmis 36 mėn.</t>
  </si>
  <si>
    <t>Siūloma pakuotė (nurodoma, kiek pakuotėje yra atitinkamoje pozicijoje nurodytos prekės mato vienetų)</t>
  </si>
  <si>
    <t xml:space="preserve"> Siūlomų pakuočių skaičius 36 mėn.</t>
  </si>
  <si>
    <t>Siūlomos 1 pakuotės kaina be PVM, Eur</t>
  </si>
  <si>
    <t>Siūlomos 1 pakuotės kaina su PVM, Eur</t>
  </si>
  <si>
    <t>Suma be PVM, Eur 36 mėn.</t>
  </si>
  <si>
    <t>Suma su PVM, Eur, 36 mėn.</t>
  </si>
  <si>
    <t>Reagentai ir papildomos priemonės koagulometrui  Benk</t>
  </si>
  <si>
    <t>Tiekėjas pateikia ligoninei papildomai (ligoninė turi 1 nuosavą analizatorių) rezervinį dar vieną analizatorių naudotis panaudos sutarties pagrindu, kurios galiojimo terminas atitiks reagentų ir priemonių pirkimo sutarties galiojimo terminą ir termino pratęsimo sąlygas. Reikalavimai analizatoriui nurodyti šios pirkimo dalies pabaigoje.</t>
  </si>
  <si>
    <t>200.1</t>
  </si>
  <si>
    <t>Dalinis aktyvintas tromboplastino laikas (DATL)</t>
  </si>
  <si>
    <t>7 d. Jautrus faktorių stokai 1-55 proc. aktyvatorius silicis, liofilizuotas</t>
  </si>
  <si>
    <t>12x5ml</t>
  </si>
  <si>
    <t>200.2</t>
  </si>
  <si>
    <t>14 d. Jautrus faktorių stokai 1-55 proc. Polifenolio aktyvatorius, skystas.</t>
  </si>
  <si>
    <t>12x4ml</t>
  </si>
  <si>
    <t>200.3</t>
  </si>
  <si>
    <t>CaCl2 0,025 M</t>
  </si>
  <si>
    <t>2m, Turi būti ton pačio gamintojo, kaip ir visi reagentai krešėjimo sistemos tyrimams</t>
  </si>
  <si>
    <t>15ml</t>
  </si>
  <si>
    <t>200.4</t>
  </si>
  <si>
    <t>SPA (20) - protrombino komplekso (II-VII-X) aktyvumo nustatymui</t>
  </si>
  <si>
    <t>3d. Reagentas II-VII-X faktorių aktyvumo nustatymui protrombino-prokonvertino met., gamintojo kalibruotas BE analizatoriui. Reagento sudėtyje turi būti kalcio chloridas, titruotas gamintojo</t>
  </si>
  <si>
    <t>200.5</t>
  </si>
  <si>
    <t>SPA  buferis</t>
  </si>
  <si>
    <t>250ml</t>
  </si>
  <si>
    <t>200.6</t>
  </si>
  <si>
    <t>Koalino suspensija 0,5g/l</t>
  </si>
  <si>
    <t>100ml</t>
  </si>
  <si>
    <t>200.7</t>
  </si>
  <si>
    <t>Fibrinogeno koncentracija (Fibri-prest automate)</t>
  </si>
  <si>
    <t>1mėn. Norma 2 -4 g/l. Klauso met. Pagamintas žmogaus trombino pagrindu, gamintojo kalibruotas koagulometrui.</t>
  </si>
  <si>
    <t>12x2ml</t>
  </si>
  <si>
    <t>200.8</t>
  </si>
  <si>
    <t xml:space="preserve">Normalios žmogaus plazmos pulas </t>
  </si>
  <si>
    <t>1ml</t>
  </si>
  <si>
    <t>200.9</t>
  </si>
  <si>
    <t>Owren - Koller buferis</t>
  </si>
  <si>
    <t>200.10</t>
  </si>
  <si>
    <t>Kiuvetės ir rutuliukai BE</t>
  </si>
  <si>
    <t>Coagulator analizatoriui</t>
  </si>
  <si>
    <t>1000vnt</t>
  </si>
  <si>
    <t>200.11</t>
  </si>
  <si>
    <t>Kiuvetės ST</t>
  </si>
  <si>
    <t>4x150vnt</t>
  </si>
  <si>
    <t>200.12</t>
  </si>
  <si>
    <t>Rutuliukai ST</t>
  </si>
  <si>
    <t>1850 vnt</t>
  </si>
  <si>
    <t>200.13</t>
  </si>
  <si>
    <t>Antgaliai Stepper</t>
  </si>
  <si>
    <t>100 vnt</t>
  </si>
  <si>
    <t>200.14</t>
  </si>
  <si>
    <t>Terminis popierius</t>
  </si>
  <si>
    <t>110 mm</t>
  </si>
  <si>
    <t>5 vnt</t>
  </si>
  <si>
    <t>200.15</t>
  </si>
  <si>
    <t>Indeliai reagentų laikymui</t>
  </si>
  <si>
    <t>Coagulator analizatoriui, reagento laikymui</t>
  </si>
  <si>
    <t>200.16</t>
  </si>
  <si>
    <t>Kontrolinė plazma  normali ir patologinė</t>
  </si>
  <si>
    <t xml:space="preserve"> DATL, SPA, Fibrinogeno konc.</t>
  </si>
  <si>
    <t>(12x2ml) x 2</t>
  </si>
  <si>
    <t>200.17</t>
  </si>
  <si>
    <t>Peiliukai standartizuotam kraujavimo laikui nustatyti</t>
  </si>
  <si>
    <t>IVY metodu</t>
  </si>
  <si>
    <t>1 vnt.</t>
  </si>
  <si>
    <t>Reikalaujami parametrai</t>
  </si>
  <si>
    <t>Siūlomo panaudai analizatoriaus parametrai:</t>
  </si>
  <si>
    <t>Atitinka/Neatitinka</t>
  </si>
  <si>
    <t>Elektromagnetinis klampumo kitimo krešulio nustatymo principas</t>
  </si>
  <si>
    <t>Našumas</t>
  </si>
  <si>
    <t>Vienetų sistema</t>
  </si>
  <si>
    <t>Atsakymai turi būti gaunami šiais vienetais: s, %, INR, g/l, mg/dl, IU/ml</t>
  </si>
  <si>
    <t>Parametrai protrombino komplekso (II-VII-X) aktyvumo analitei</t>
  </si>
  <si>
    <t>Turi būti galimybė tirti protrombino komplekso (II-VII-X) aktyvumą (INR) iš kapiliarinio kraujo</t>
  </si>
  <si>
    <t>Duomenų atsekamumas dokumentavimui</t>
  </si>
  <si>
    <t>Analizatoriuje turi būti galimybė tiriamajam mėginiui įvesti identifikacijos numerį, reagento serijos numerį, kalibracinę kreivę,  atspausdinti  tyrimų  atlikimo pradžios/pabaigos laiką.</t>
  </si>
  <si>
    <t>Jungtys,  analizatoriaus duomenų perdavimas</t>
  </si>
  <si>
    <t>RS- 232 jungtis</t>
  </si>
  <si>
    <t>Prekės turi atitikti kokybės ir techninius reikalavimus.</t>
  </si>
  <si>
    <t>Tiekėjas yra oficialus siūlomų prekių atstovas</t>
  </si>
  <si>
    <t>Reagentai ir papildomos priemonės imunologiniam analizatoriui ,,MINI VIDAS"  (arba lygiaverčiai reagentai ir priemonės lygiaverčiam analizatoriui)</t>
  </si>
  <si>
    <t xml:space="preserve">Tiekėjas turi suteikti ligoninei analizatorių naudotis panaudos sutarties pagrindu, kurios galiojimo terminas atitiks reagentų ir priemonių pirkimo sutarties galiojimo terminą ir termino pratęsimo sąlygas. </t>
  </si>
  <si>
    <t>201.1</t>
  </si>
  <si>
    <t>Prokalcitonino reagentas</t>
  </si>
  <si>
    <t>Rinkinys 1x60 testų</t>
  </si>
  <si>
    <t>201.2</t>
  </si>
  <si>
    <t>Tyrimų kontrolė</t>
  </si>
  <si>
    <t>Rinkinys 2x30 testų</t>
  </si>
  <si>
    <t>201.3</t>
  </si>
  <si>
    <t>Vitamino D reagentas</t>
  </si>
  <si>
    <t>201.4</t>
  </si>
  <si>
    <t>30197600-2</t>
  </si>
  <si>
    <t>Termo popierius ( 110x12x45 mm)</t>
  </si>
  <si>
    <t>201.5</t>
  </si>
  <si>
    <t>Priežiūros priemonių rinkinys</t>
  </si>
  <si>
    <t>Vaistinės kodas</t>
  </si>
  <si>
    <r>
      <t xml:space="preserve">Čia įrašyti </t>
    </r>
    <r>
      <rPr>
        <b/>
        <sz val="12"/>
        <rFont val="Arial Narrow"/>
        <family val="2"/>
        <charset val="186"/>
      </rPr>
      <t xml:space="preserve">IR </t>
    </r>
    <r>
      <rPr>
        <sz val="8"/>
        <rFont val="Arial Narrow"/>
        <family val="2"/>
        <charset val="186"/>
      </rPr>
      <t>bendrą 200 pirkimo dalies kainą</t>
    </r>
  </si>
  <si>
    <r>
      <t>Matavimo kanalų skaičius - ne mažiau 4 kanalų
Turi būti integruotas sauso oro inkubatorius (37</t>
    </r>
    <r>
      <rPr>
        <sz val="8"/>
        <rFont val="Times New Roman"/>
        <family val="1"/>
        <charset val="186"/>
      </rPr>
      <t>°</t>
    </r>
    <r>
      <rPr>
        <sz val="8"/>
        <rFont val="Arial Narrow"/>
        <family val="2"/>
        <charset val="186"/>
      </rPr>
      <t xml:space="preserve">C) talpa  ne mažiau 16 vietų </t>
    </r>
  </si>
  <si>
    <r>
      <t xml:space="preserve">Čia įrašyti </t>
    </r>
    <r>
      <rPr>
        <b/>
        <sz val="12"/>
        <rFont val="Arial Narrow"/>
        <family val="2"/>
        <charset val="186"/>
      </rPr>
      <t xml:space="preserve">IR </t>
    </r>
    <r>
      <rPr>
        <sz val="8"/>
        <rFont val="Arial Narrow"/>
        <family val="2"/>
        <charset val="186"/>
      </rPr>
      <t>bendrą 201 pirkimo dalies kainą</t>
    </r>
  </si>
  <si>
    <t>L 0023.1</t>
  </si>
  <si>
    <t>L 0023.2</t>
  </si>
  <si>
    <t>L 0023.3</t>
  </si>
  <si>
    <t>L0023.4</t>
  </si>
  <si>
    <t>Standartinės kultūros:</t>
  </si>
  <si>
    <t>Esherichia coli ATCC25922</t>
  </si>
  <si>
    <t>Standartinė kultūra</t>
  </si>
  <si>
    <t>Escherichia coli ATCC35218</t>
  </si>
  <si>
    <t>Klebsiella pneumoniae ATCC  700603</t>
  </si>
  <si>
    <t>Salmonella enteritidis ATCC 13076</t>
  </si>
  <si>
    <t>Shigella sonnei ATCC9290</t>
  </si>
  <si>
    <t>Yersinia enterocolitica ATCC9610</t>
  </si>
  <si>
    <t>Proteus mirabilis ATCC29906</t>
  </si>
  <si>
    <t>Pseudomonas aeruginosa ATCC27853</t>
  </si>
  <si>
    <t>Staphylococcus aureus ATCC29213</t>
  </si>
  <si>
    <t>Staphylococcus aureus (MRSA) ATCC43300</t>
  </si>
  <si>
    <t>Staphylococcus epidermidis ATCC12228</t>
  </si>
  <si>
    <t>Enterococcus faecalis ATCC29212</t>
  </si>
  <si>
    <t>Streptococcus pneumoniae ATCC49619</t>
  </si>
  <si>
    <t>Streptococcus pyogenes ATCC19615</t>
  </si>
  <si>
    <t>Haemophilus influenzae ATCC 49766</t>
  </si>
  <si>
    <t>Campylobacter jejuni ATCC 33560</t>
  </si>
  <si>
    <t>Bacteroides fragilis  ATCC 25285</t>
  </si>
  <si>
    <t>86.1</t>
  </si>
  <si>
    <t>86.2</t>
  </si>
  <si>
    <t>86.3</t>
  </si>
  <si>
    <t>86.4</t>
  </si>
  <si>
    <t>Eritrocitų nusėdimo greičio kontrolė dviejų lygių</t>
  </si>
  <si>
    <t>Eritrocitų nusėdimo greičio kontrolė norma</t>
  </si>
  <si>
    <t>Tinkamas Sarstedt  mėgintuvėlių stovui,  kapiliariniam ir  veniniam kraujui ,ne  daugiau kaip 10 ml  viename buteliuke.  Galiojimas ne  trumpesnis nei 17  mėn. nuo  pagaminimo datos.  Atidarytos kontrolės  stabilumas ne  mažiau 31 d.  (Pateikti tai  įrodančius  dokumentus)</t>
  </si>
  <si>
    <t>Tinkama Sarstedt arba analogiškiems stovams, kapiliariniam ir veniniam kraujui, automatiniam ir rankiniam metodui</t>
  </si>
  <si>
    <t>Eritrocitų nusėdimo greičio kontrolė patologinė</t>
  </si>
  <si>
    <t>Reagentai kraujo grupėms ir Rh faktoriui nustatyti</t>
  </si>
  <si>
    <t>10ml</t>
  </si>
  <si>
    <t>Monokloninis Anti-B reagentas,spalvotas su pipete</t>
  </si>
  <si>
    <t>Monokloninis Anti-AB reagentas,spalvotas su pipete</t>
  </si>
  <si>
    <t>Anti-Rh(D)IgM+IgG,bespalvis su pipete</t>
  </si>
  <si>
    <t>Monokloninis Anti-D(RH1)IgM bespalvis su pipete</t>
  </si>
  <si>
    <t xml:space="preserve">2. Pirkėjas neįsipareigoja nupirkti maksimalaus prekių kiekio. </t>
  </si>
  <si>
    <t>6. Perkančioji organizacija, siekdama patikrinti konkretaus tiekėjo prekių atitikimą reikalavimams, prašo ir gali prašyti Tiekėjo per pirkimo vykdytojo nustatytą terminą pateikti prekių pavyzdžius. Nepateikus prekių pavyzdžių, pasiūlymas bus atmetamas.</t>
  </si>
  <si>
    <t>9. Jeigu techninėje specifikacijoje nurodytas konkretus prekės ženklas, gamintojas, metodas ar tipas, tiekėjas gali siūlyti lygiaverčius prekės ženklus, gamintojus, metodus ar tipus.</t>
  </si>
  <si>
    <t>Maksimalus kiekis pakuotėmis (mato vienetais)</t>
  </si>
  <si>
    <t>E. coli O157:H7 ATCC 700728</t>
  </si>
  <si>
    <t>2x5ml</t>
  </si>
  <si>
    <t>Mikromėgintuvėliai ENG su kapiliarais  kapiliarai 200 mm</t>
  </si>
  <si>
    <t>7. Prekių pristatymo vieta: K.Donelaičio g. 5, Klaipėda ( trečias aukštas).</t>
  </si>
  <si>
    <t>Staphylococcus saprophyticus ATCC153051</t>
  </si>
  <si>
    <t>Candida albicans ATCC14053</t>
  </si>
  <si>
    <t>65.1</t>
  </si>
  <si>
    <t>65.2</t>
  </si>
  <si>
    <t>65.3</t>
  </si>
  <si>
    <t>65.4</t>
  </si>
  <si>
    <t>65.5</t>
  </si>
  <si>
    <t>65.6</t>
  </si>
  <si>
    <t>65.7</t>
  </si>
  <si>
    <t>65.8</t>
  </si>
  <si>
    <t>65.9</t>
  </si>
  <si>
    <t>65.10</t>
  </si>
  <si>
    <t>65.11</t>
  </si>
  <si>
    <t>65.12</t>
  </si>
  <si>
    <t>65.13</t>
  </si>
  <si>
    <t>65.14</t>
  </si>
  <si>
    <t>65.15</t>
  </si>
  <si>
    <t>65.16</t>
  </si>
  <si>
    <t>65.17</t>
  </si>
  <si>
    <t>65.18</t>
  </si>
  <si>
    <t>65.19</t>
  </si>
  <si>
    <t>65.20</t>
  </si>
  <si>
    <t>65.21</t>
  </si>
  <si>
    <t>85.1</t>
  </si>
  <si>
    <t>85.2</t>
  </si>
  <si>
    <t>86.5</t>
  </si>
  <si>
    <t>86.6</t>
  </si>
  <si>
    <t>86.7</t>
  </si>
  <si>
    <t>2 priedas</t>
  </si>
  <si>
    <t>8. Sutarties terminas - 12 mėnesių nuo sutarties pasirašymo.Sutartis gali būti pratęsta 1 kartą 12 mėnesių, bet ne ilgiau kaip iki maksimalaus prekių kiekio nupirkimo.</t>
  </si>
  <si>
    <t>9 ml</t>
  </si>
  <si>
    <t>RŲD systems; SEDRite Plus 9 ml (contr.1), OSR44VA 8</t>
  </si>
  <si>
    <t>R&amp;D Systems, SEDRite Plus 9 ml (contr.2), OSR44VA8</t>
  </si>
  <si>
    <t>Sarstedt, mikrovette 200EDTA, 20.1288</t>
  </si>
  <si>
    <t>Sarstedt, mikrovette CB 200ENG, 18.1325</t>
  </si>
  <si>
    <t>netaikomas</t>
  </si>
  <si>
    <t>10 ml</t>
  </si>
  <si>
    <t>2x5 ml</t>
  </si>
  <si>
    <t>Diagast, Anti-A, 70501/70540</t>
  </si>
  <si>
    <t>Diagast, Anti-B, 70502/70541</t>
  </si>
  <si>
    <t>Diagast, Anti-AB, 70503</t>
  </si>
  <si>
    <t>Diagast, Neg Control, 79000</t>
  </si>
  <si>
    <t>Diagast, Anti-D Totem, 71010</t>
  </si>
  <si>
    <t>Diagast, Anti-D IgM, 71000</t>
  </si>
  <si>
    <t>Diagast, Hematest A1B, 58950</t>
  </si>
  <si>
    <t>2 vnt.</t>
  </si>
  <si>
    <t>Microbiologics (JAV)</t>
  </si>
  <si>
    <t>0335P</t>
  </si>
  <si>
    <t>0495P</t>
  </si>
  <si>
    <t>0231P</t>
  </si>
  <si>
    <t>0784P</t>
  </si>
  <si>
    <t>0345P</t>
  </si>
  <si>
    <t>0446P</t>
  </si>
  <si>
    <t>0938P</t>
  </si>
  <si>
    <t>01215P</t>
  </si>
  <si>
    <t>0353P</t>
  </si>
  <si>
    <t>0365P</t>
  </si>
  <si>
    <t>0852P</t>
  </si>
  <si>
    <t>0371P</t>
  </si>
  <si>
    <t>0494P</t>
  </si>
  <si>
    <t>0366P</t>
  </si>
  <si>
    <t>0947P</t>
  </si>
  <si>
    <t>0385P</t>
  </si>
  <si>
    <t>0919P</t>
  </si>
  <si>
    <t>Clostridium perfringens ATCC 13124</t>
  </si>
  <si>
    <t>0318P</t>
  </si>
  <si>
    <t>0111P</t>
  </si>
  <si>
    <t>0320P</t>
  </si>
  <si>
    <t>0332P</t>
  </si>
  <si>
    <r>
      <t>Techninė specifikacija</t>
    </r>
    <r>
      <rPr>
        <sz val="9"/>
        <color indexed="8"/>
        <rFont val="Arial Narrow"/>
        <family val="2"/>
        <charset val="186"/>
      </rPr>
      <t>. Reagentai ir priemonės laboratoriniams tyrimams 2023</t>
    </r>
  </si>
  <si>
    <r>
      <t>4. Tiekiamų prekių kokybė turi atitikti Direktyvos 98/78EB "Dėl</t>
    </r>
    <r>
      <rPr>
        <i/>
        <sz val="9"/>
        <color indexed="8"/>
        <rFont val="Arial Narrow"/>
        <family val="2"/>
        <charset val="186"/>
      </rPr>
      <t xml:space="preserve"> in vitro </t>
    </r>
    <r>
      <rPr>
        <sz val="9"/>
        <color indexed="8"/>
        <rFont val="Arial Narrow"/>
        <family val="2"/>
        <charset val="186"/>
      </rPr>
      <t>diagnostikos medicinos prietaisų" bei šiosTechninės specifikacijos reikalavimus.Tiekėjas turi pateikti siūlomos prekės aprašus (katalogą, brošiūrą ar panašiai) ir kokybės atitikties sertifikatų kopijas originalo ir lietuvių kalbomis.</t>
    </r>
  </si>
  <si>
    <r>
      <t>Monokloninis Anti-A reagentas,</t>
    </r>
    <r>
      <rPr>
        <i/>
        <sz val="9"/>
        <color indexed="8"/>
        <rFont val="Arial Narrow"/>
        <family val="2"/>
        <charset val="186"/>
      </rPr>
      <t>spalvotas</t>
    </r>
    <r>
      <rPr>
        <sz val="9"/>
        <color indexed="8"/>
        <rFont val="Arial Narrow"/>
        <family val="2"/>
        <charset val="186"/>
      </rPr>
      <t xml:space="preserve"> su pipete</t>
    </r>
  </si>
  <si>
    <r>
      <t xml:space="preserve">Neigiama kontrolė </t>
    </r>
    <r>
      <rPr>
        <b/>
        <sz val="9"/>
        <color indexed="8"/>
        <rFont val="Arial Narrow"/>
        <family val="2"/>
        <charset val="186"/>
      </rPr>
      <t>spalvota</t>
    </r>
    <r>
      <rPr>
        <sz val="9"/>
        <color indexed="8"/>
        <rFont val="Arial Narrow"/>
        <family val="2"/>
        <charset val="186"/>
      </rPr>
      <t xml:space="preserve"> su pipete</t>
    </r>
  </si>
  <si>
    <r>
      <t xml:space="preserve">Standartiniai eritrocitai-A1  ir B (su gal.laiku ne mažiau 4 sav.)perkamas kas mėnesį, </t>
    </r>
    <r>
      <rPr>
        <b/>
        <sz val="9"/>
        <color indexed="8"/>
        <rFont val="Arial Narrow"/>
        <family val="2"/>
        <charset val="186"/>
      </rPr>
      <t>su pipete</t>
    </r>
  </si>
  <si>
    <t>Bus parduodama pilna pakuotė (nurodomas katalogo Nr.)</t>
  </si>
  <si>
    <t>UAB „DIAMEDICA“</t>
  </si>
  <si>
    <t>65 p.d. instrukcija</t>
  </si>
  <si>
    <t>65 p.d. CE sertifikatas</t>
  </si>
  <si>
    <t>85 p.d. aprašymas</t>
  </si>
  <si>
    <t>85 p.d. CE sertifikatas</t>
  </si>
  <si>
    <t>86 p.d. metodikos</t>
  </si>
  <si>
    <t>86 p.d. CE sertifikatai</t>
  </si>
  <si>
    <t>BioMerieux</t>
  </si>
  <si>
    <t>API NaCl 0.85 % Medium (2 ml)</t>
  </si>
  <si>
    <t>ampulių</t>
  </si>
  <si>
    <t>100 amp</t>
  </si>
  <si>
    <t>Indas anaerobinių sąlygų sudarymui</t>
  </si>
  <si>
    <t>Su dangčiu, 7l</t>
  </si>
  <si>
    <t>vnt</t>
  </si>
  <si>
    <t>58 p.d. dokumentai</t>
  </si>
  <si>
    <t>132 p.d. dokumentai</t>
  </si>
  <si>
    <t>124 p.d. aprašymai</t>
  </si>
  <si>
    <t>124 p.d. CE sertifikatas</t>
  </si>
  <si>
    <t>125 p.d. aprašymai</t>
  </si>
  <si>
    <t>125 p.d. CE sertifikatas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</si>
</sst>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quot; &quot;[$€-427];[Red]&quot;-&quot;#,##0.00&quot; &quot;[$€-427]"/>
    <numFmt numFmtId="166" formatCode="#,##0.0000"/>
  </numFmts>
  <fonts count="29">
    <font>
      <sz val="11"/>
      <color rgb="FF000000"/>
      <name val="Arial1"/>
    </font>
    <font>
      <b/>
      <sz val="8"/>
      <color indexed="8"/>
      <name val="Arial Narrow"/>
      <family val="2"/>
      <charset val="186"/>
    </font>
    <font>
      <sz val="8"/>
      <color indexed="8"/>
      <name val="Arial Narrow"/>
      <family val="2"/>
      <charset val="186"/>
    </font>
    <font>
      <sz val="8"/>
      <name val="Arial Narrow"/>
      <family val="2"/>
      <charset val="186"/>
    </font>
    <font>
      <b/>
      <i/>
      <sz val="16"/>
      <color rgb="FF000000"/>
      <name val="Arial1"/>
    </font>
    <font>
      <sz val="10"/>
      <color rgb="FF000000"/>
      <name val="Arial"/>
      <family val="2"/>
      <charset val="186"/>
    </font>
    <font>
      <sz val="11"/>
      <color rgb="FF000000"/>
      <name val="Calibri"/>
      <family val="2"/>
      <charset val="186"/>
    </font>
    <font>
      <sz val="10"/>
      <color rgb="FF000000"/>
      <name val="Arial Narrow"/>
      <family val="2"/>
      <charset val="186"/>
    </font>
    <font>
      <sz val="10"/>
      <color rgb="FF000000"/>
      <name val="TimesLT"/>
    </font>
    <font>
      <b/>
      <i/>
      <u/>
      <sz val="11"/>
      <color rgb="FF000000"/>
      <name val="Arial1"/>
    </font>
    <font>
      <b/>
      <sz val="10"/>
      <color indexed="8"/>
      <name val="Arial Narrow"/>
      <family val="2"/>
      <charset val="186"/>
    </font>
    <font>
      <sz val="10"/>
      <name val="Arial"/>
      <family val="2"/>
      <charset val="186"/>
    </font>
    <font>
      <b/>
      <sz val="10"/>
      <name val="Arial"/>
      <family val="2"/>
      <charset val="186"/>
    </font>
    <font>
      <b/>
      <sz val="8"/>
      <name val="Arial Narrow"/>
      <family val="2"/>
      <charset val="186"/>
    </font>
    <font>
      <b/>
      <u/>
      <sz val="8"/>
      <name val="Arial Narrow"/>
      <family val="2"/>
      <charset val="186"/>
    </font>
    <font>
      <b/>
      <sz val="12"/>
      <name val="Arial Narrow"/>
      <family val="2"/>
      <charset val="186"/>
    </font>
    <font>
      <sz val="8"/>
      <name val="Arial Narrow"/>
      <family val="2"/>
    </font>
    <font>
      <sz val="8"/>
      <name val="Times New Roman"/>
      <family val="1"/>
      <charset val="186"/>
    </font>
    <font>
      <sz val="12"/>
      <color rgb="FF000000"/>
      <name val="Arial1"/>
    </font>
    <font>
      <sz val="11"/>
      <color indexed="8"/>
      <name val="Calibri"/>
      <family val="2"/>
      <charset val="186"/>
    </font>
    <font>
      <sz val="11"/>
      <color rgb="FF000000"/>
      <name val="Arial1"/>
    </font>
    <font>
      <sz val="9"/>
      <color rgb="FF000000"/>
      <name val="Arial Narrow"/>
      <family val="2"/>
      <charset val="186"/>
    </font>
    <font>
      <b/>
      <sz val="9"/>
      <color indexed="8"/>
      <name val="Arial Narrow"/>
      <family val="2"/>
      <charset val="186"/>
    </font>
    <font>
      <sz val="9"/>
      <color indexed="8"/>
      <name val="Arial Narrow"/>
      <family val="2"/>
      <charset val="186"/>
    </font>
    <font>
      <i/>
      <sz val="9"/>
      <color indexed="8"/>
      <name val="Arial Narrow"/>
      <family val="2"/>
      <charset val="186"/>
    </font>
    <font>
      <sz val="9"/>
      <color theme="1"/>
      <name val="Arial Narrow"/>
      <family val="2"/>
      <charset val="186"/>
    </font>
    <font>
      <sz val="9"/>
      <name val="Arial Narrow"/>
      <family val="2"/>
      <charset val="186"/>
    </font>
    <font>
      <b/>
      <sz val="9"/>
      <color rgb="FF000000"/>
      <name val="Arial Narrow"/>
      <family val="2"/>
      <charset val="186"/>
    </font>
    <font>
      <b/>
      <sz val="9"/>
      <color theme="1"/>
      <name val="Arial Narrow"/>
      <family val="2"/>
      <charset val="186"/>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indexed="9"/>
      </patternFill>
    </fill>
  </fills>
  <borders count="28">
    <border>
      <left/>
      <right/>
      <top/>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64"/>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auto="1"/>
      </top>
      <bottom style="thin">
        <color auto="1"/>
      </bottom>
      <diagonal/>
    </border>
    <border>
      <left style="thin">
        <color indexed="8"/>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style="thin">
        <color auto="1"/>
      </top>
      <bottom/>
      <diagonal/>
    </border>
    <border>
      <left style="thin">
        <color indexed="8"/>
      </left>
      <right style="thin">
        <color indexed="8"/>
      </right>
      <top/>
      <bottom style="thin">
        <color auto="1"/>
      </bottom>
      <diagonal/>
    </border>
    <border>
      <left style="thin">
        <color indexed="8"/>
      </left>
      <right style="thin">
        <color indexed="64"/>
      </right>
      <top style="thin">
        <color indexed="8"/>
      </top>
      <bottom/>
      <diagonal/>
    </border>
    <border>
      <left style="thin">
        <color indexed="8"/>
      </left>
      <right style="thin">
        <color indexed="64"/>
      </right>
      <top style="thin">
        <color auto="1"/>
      </top>
      <bottom/>
      <diagonal/>
    </border>
    <border>
      <left style="thin">
        <color indexed="8"/>
      </left>
      <right style="thin">
        <color indexed="64"/>
      </right>
      <top/>
      <bottom style="thin">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8"/>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s>
  <cellStyleXfs count="16">
    <xf numFmtId="0" fontId="0" fillId="0" borderId="0"/>
    <xf numFmtId="0" fontId="4" fillId="0" borderId="0" applyNumberFormat="0" applyBorder="0" applyProtection="0">
      <alignment horizontal="center"/>
    </xf>
    <xf numFmtId="0" fontId="4" fillId="0" borderId="0" applyNumberFormat="0" applyBorder="0" applyProtection="0">
      <alignment horizontal="center" textRotation="90"/>
    </xf>
    <xf numFmtId="0" fontId="5" fillId="0" borderId="0" applyNumberFormat="0" applyBorder="0" applyProtection="0"/>
    <xf numFmtId="0" fontId="6" fillId="0" borderId="0" applyNumberFormat="0" applyBorder="0" applyProtection="0"/>
    <xf numFmtId="0" fontId="7" fillId="0" borderId="0" applyNumberFormat="0" applyBorder="0" applyProtection="0"/>
    <xf numFmtId="0" fontId="6" fillId="0" borderId="0" applyNumberFormat="0" applyBorder="0" applyProtection="0"/>
    <xf numFmtId="0" fontId="5" fillId="0" borderId="0" applyNumberFormat="0" applyBorder="0" applyProtection="0"/>
    <xf numFmtId="0" fontId="8" fillId="0" borderId="0" applyNumberFormat="0" applyBorder="0" applyProtection="0"/>
    <xf numFmtId="0" fontId="9" fillId="0" borderId="0" applyNumberFormat="0" applyBorder="0" applyProtection="0"/>
    <xf numFmtId="165" fontId="9" fillId="0" borderId="0" applyBorder="0" applyProtection="0"/>
    <xf numFmtId="0" fontId="5" fillId="0" borderId="0" applyNumberFormat="0" applyBorder="0" applyProtection="0"/>
    <xf numFmtId="0" fontId="19" fillId="0" borderId="0" applyNumberFormat="0" applyFill="0" applyBorder="0" applyProtection="0"/>
    <xf numFmtId="0" fontId="20" fillId="0" borderId="0"/>
    <xf numFmtId="9" fontId="20" fillId="0" borderId="0" applyFont="0" applyFill="0" applyBorder="0" applyAlignment="0" applyProtection="0"/>
    <xf numFmtId="9" fontId="11" fillId="0" borderId="0" applyFont="0" applyFill="0" applyBorder="0" applyAlignment="0" applyProtection="0"/>
  </cellStyleXfs>
  <cellXfs count="172">
    <xf numFmtId="0" fontId="0" fillId="0" borderId="0" xfId="0"/>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xf>
    <xf numFmtId="0" fontId="1" fillId="0" borderId="3" xfId="7" applyFont="1" applyBorder="1" applyAlignment="1">
      <alignment horizontal="center" vertical="top" wrapText="1"/>
    </xf>
    <xf numFmtId="0" fontId="1" fillId="2" borderId="3" xfId="7" applyFont="1" applyFill="1" applyBorder="1" applyAlignment="1">
      <alignment horizontal="center" vertical="top" wrapText="1"/>
    </xf>
    <xf numFmtId="0" fontId="2" fillId="0" borderId="3" xfId="7" applyFont="1" applyBorder="1" applyAlignment="1">
      <alignment horizontal="center" vertical="top" wrapText="1"/>
    </xf>
    <xf numFmtId="0" fontId="2" fillId="0" borderId="3" xfId="0" applyFont="1" applyBorder="1" applyAlignment="1">
      <alignment vertical="top" wrapText="1"/>
    </xf>
    <xf numFmtId="0" fontId="2" fillId="0" borderId="3" xfId="4" applyFont="1" applyBorder="1" applyAlignment="1">
      <alignment vertical="top" wrapText="1"/>
    </xf>
    <xf numFmtId="0" fontId="2" fillId="0" borderId="5" xfId="4" applyFont="1" applyBorder="1" applyAlignment="1">
      <alignment vertical="top" wrapText="1"/>
    </xf>
    <xf numFmtId="0" fontId="1" fillId="0" borderId="3" xfId="4" applyFont="1" applyBorder="1" applyAlignment="1">
      <alignment horizontal="center" vertical="top" wrapText="1"/>
    </xf>
    <xf numFmtId="0" fontId="2" fillId="0" borderId="3" xfId="0" applyFont="1" applyBorder="1" applyAlignment="1">
      <alignment horizontal="left" vertical="top" wrapText="1"/>
    </xf>
    <xf numFmtId="0" fontId="0" fillId="0" borderId="0" xfId="0" applyAlignment="1">
      <alignment vertical="top" wrapText="1"/>
    </xf>
    <xf numFmtId="0" fontId="11" fillId="0" borderId="0" xfId="0" applyFont="1"/>
    <xf numFmtId="0" fontId="12" fillId="0" borderId="0" xfId="0" applyFont="1"/>
    <xf numFmtId="0" fontId="0" fillId="0" borderId="0" xfId="0" applyAlignment="1">
      <alignment horizontal="center" vertical="top" wrapText="1"/>
    </xf>
    <xf numFmtId="0" fontId="11" fillId="0" borderId="0" xfId="0" applyFont="1" applyAlignment="1">
      <alignment horizontal="center"/>
    </xf>
    <xf numFmtId="0" fontId="11" fillId="0" borderId="0" xfId="0" applyFont="1" applyAlignment="1">
      <alignment horizontal="center" vertical="top" wrapText="1"/>
    </xf>
    <xf numFmtId="0" fontId="11" fillId="0" borderId="0" xfId="0" applyFont="1" applyAlignment="1">
      <alignment horizontal="left" vertical="top" wrapText="1"/>
    </xf>
    <xf numFmtId="0" fontId="11" fillId="0" borderId="0" xfId="0" applyFont="1" applyAlignment="1">
      <alignment horizontal="left"/>
    </xf>
    <xf numFmtId="0" fontId="11" fillId="0" borderId="0" xfId="0" applyFont="1" applyAlignment="1">
      <alignment vertical="top" wrapText="1"/>
    </xf>
    <xf numFmtId="0" fontId="11" fillId="0" borderId="0" xfId="0" applyFont="1" applyAlignment="1">
      <alignment vertical="top"/>
    </xf>
    <xf numFmtId="0" fontId="13" fillId="0" borderId="3" xfId="0" applyFont="1" applyBorder="1" applyAlignment="1">
      <alignment horizontal="center" vertical="top" wrapText="1"/>
    </xf>
    <xf numFmtId="0" fontId="1" fillId="2" borderId="3" xfId="7" applyFont="1" applyFill="1" applyBorder="1" applyAlignment="1">
      <alignment vertical="top" wrapText="1"/>
    </xf>
    <xf numFmtId="0" fontId="1" fillId="2" borderId="3" xfId="7" applyFont="1" applyFill="1" applyBorder="1" applyAlignment="1">
      <alignment horizontal="left" vertical="top" wrapText="1"/>
    </xf>
    <xf numFmtId="0" fontId="1" fillId="0" borderId="3" xfId="7" applyFont="1" applyBorder="1" applyAlignment="1">
      <alignment horizontal="left" vertical="top" wrapText="1"/>
    </xf>
    <xf numFmtId="0" fontId="1" fillId="0" borderId="2" xfId="7" applyFont="1" applyBorder="1" applyAlignment="1">
      <alignment horizontal="center" vertical="top" wrapText="1"/>
    </xf>
    <xf numFmtId="0" fontId="13" fillId="0" borderId="3" xfId="8" applyFont="1" applyBorder="1" applyAlignment="1">
      <alignment horizontal="center" vertical="top" wrapText="1"/>
    </xf>
    <xf numFmtId="0" fontId="13" fillId="0" borderId="3" xfId="7" applyFont="1" applyBorder="1" applyAlignment="1" applyProtection="1">
      <alignment horizontal="center" vertical="top" wrapText="1"/>
    </xf>
    <xf numFmtId="0" fontId="13" fillId="0" borderId="3" xfId="7" applyFont="1" applyBorder="1" applyAlignment="1">
      <alignment horizontal="center" vertical="top" wrapText="1"/>
    </xf>
    <xf numFmtId="0" fontId="13" fillId="0" borderId="3" xfId="7" applyFont="1" applyBorder="1" applyAlignment="1">
      <alignment vertical="top" wrapText="1"/>
    </xf>
    <xf numFmtId="0" fontId="13" fillId="0" borderId="3" xfId="0" applyFont="1" applyBorder="1" applyAlignment="1">
      <alignment vertical="top" wrapText="1"/>
    </xf>
    <xf numFmtId="0" fontId="3" fillId="0" borderId="3" xfId="0" applyFont="1" applyBorder="1" applyAlignment="1">
      <alignment horizontal="center" vertical="top" wrapText="1"/>
    </xf>
    <xf numFmtId="0" fontId="3" fillId="0" borderId="3" xfId="0" applyFont="1" applyBorder="1" applyAlignment="1">
      <alignment horizontal="left" vertical="top" wrapText="1"/>
    </xf>
    <xf numFmtId="0" fontId="3" fillId="0" borderId="3" xfId="7" applyFont="1" applyBorder="1" applyAlignment="1">
      <alignment horizontal="center" vertical="top" wrapText="1"/>
    </xf>
    <xf numFmtId="0" fontId="3" fillId="0" borderId="3" xfId="7" applyFont="1" applyBorder="1" applyAlignment="1">
      <alignment vertical="top" wrapText="1"/>
    </xf>
    <xf numFmtId="0" fontId="0" fillId="0" borderId="3" xfId="0" applyBorder="1" applyAlignment="1">
      <alignment vertical="top" wrapText="1"/>
    </xf>
    <xf numFmtId="0" fontId="3" fillId="0" borderId="3" xfId="0" applyFont="1" applyBorder="1" applyAlignment="1">
      <alignment vertical="top" wrapText="1"/>
    </xf>
    <xf numFmtId="0" fontId="3" fillId="0" borderId="5" xfId="0" applyFont="1" applyBorder="1" applyAlignment="1">
      <alignment horizontal="center" vertical="top" wrapText="1"/>
    </xf>
    <xf numFmtId="0" fontId="3" fillId="0" borderId="5" xfId="0" applyFont="1" applyBorder="1" applyAlignment="1">
      <alignment vertical="top" wrapText="1"/>
    </xf>
    <xf numFmtId="0" fontId="3" fillId="0" borderId="6" xfId="0" applyFont="1" applyBorder="1" applyAlignment="1">
      <alignment horizontal="center" vertical="top" wrapText="1"/>
    </xf>
    <xf numFmtId="0" fontId="3" fillId="0" borderId="6" xfId="0" applyFont="1" applyBorder="1" applyAlignment="1">
      <alignment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xf>
    <xf numFmtId="0" fontId="13" fillId="4" borderId="3" xfId="0" applyFont="1" applyFill="1" applyBorder="1" applyAlignment="1">
      <alignment vertical="top" wrapText="1"/>
    </xf>
    <xf numFmtId="0" fontId="14" fillId="0" borderId="3" xfId="0" applyFont="1" applyBorder="1" applyAlignment="1">
      <alignment vertical="top" wrapText="1"/>
    </xf>
    <xf numFmtId="0" fontId="0" fillId="0" borderId="8" xfId="0" applyBorder="1" applyAlignment="1">
      <alignment vertical="top" wrapText="1"/>
    </xf>
    <xf numFmtId="0" fontId="3" fillId="0" borderId="3" xfId="0" applyFont="1" applyBorder="1" applyAlignment="1">
      <alignment vertical="top"/>
    </xf>
    <xf numFmtId="0" fontId="3" fillId="0" borderId="0" xfId="0" applyFont="1" applyAlignment="1">
      <alignment horizontal="left" vertical="top" wrapText="1"/>
    </xf>
    <xf numFmtId="0" fontId="1" fillId="0" borderId="3" xfId="4" applyFont="1" applyBorder="1" applyAlignment="1">
      <alignment vertical="top" wrapText="1"/>
    </xf>
    <xf numFmtId="0" fontId="1" fillId="0" borderId="3" xfId="4" applyFont="1" applyBorder="1" applyAlignment="1">
      <alignment horizontal="left" vertical="top" wrapText="1"/>
    </xf>
    <xf numFmtId="0" fontId="0" fillId="0" borderId="3" xfId="0" applyBorder="1" applyAlignment="1">
      <alignment horizontal="center"/>
    </xf>
    <xf numFmtId="0" fontId="0" fillId="0" borderId="3" xfId="0" applyBorder="1"/>
    <xf numFmtId="0" fontId="0" fillId="0" borderId="5" xfId="0" applyBorder="1"/>
    <xf numFmtId="0" fontId="3" fillId="0" borderId="3" xfId="0" applyFont="1" applyBorder="1" applyAlignment="1">
      <alignment wrapText="1"/>
    </xf>
    <xf numFmtId="0" fontId="16" fillId="0" borderId="3" xfId="0" applyFont="1" applyBorder="1" applyAlignment="1">
      <alignment vertical="top" wrapText="1"/>
    </xf>
    <xf numFmtId="0" fontId="0" fillId="0" borderId="6" xfId="0" applyBorder="1"/>
    <xf numFmtId="0" fontId="0" fillId="0" borderId="8" xfId="0" applyBorder="1"/>
    <xf numFmtId="0" fontId="0" fillId="3" borderId="0" xfId="0" applyFill="1"/>
    <xf numFmtId="0" fontId="0" fillId="3" borderId="0" xfId="0" applyFill="1" applyAlignment="1">
      <alignment horizontal="left" vertical="top" wrapText="1"/>
    </xf>
    <xf numFmtId="0" fontId="11" fillId="3" borderId="0" xfId="0" applyFont="1" applyFill="1" applyAlignment="1">
      <alignment horizontal="left" vertical="top" wrapText="1"/>
    </xf>
    <xf numFmtId="0" fontId="11" fillId="3" borderId="0" xfId="0" applyFont="1" applyFill="1"/>
    <xf numFmtId="0" fontId="18" fillId="0" borderId="0" xfId="0" applyFont="1"/>
    <xf numFmtId="0" fontId="23" fillId="0" borderId="9" xfId="6" applyFont="1" applyBorder="1" applyAlignment="1">
      <alignment horizontal="center" vertical="center" wrapText="1"/>
    </xf>
    <xf numFmtId="0" fontId="23" fillId="0" borderId="14" xfId="0" applyFont="1" applyBorder="1" applyAlignment="1">
      <alignment horizontal="center" vertical="center" wrapText="1"/>
    </xf>
    <xf numFmtId="0" fontId="23" fillId="0" borderId="14" xfId="0" applyFont="1" applyBorder="1" applyAlignment="1">
      <alignment horizontal="left" vertical="center" wrapText="1"/>
    </xf>
    <xf numFmtId="0" fontId="23" fillId="0" borderId="15" xfId="0" applyFont="1" applyBorder="1" applyAlignment="1">
      <alignment horizontal="center" vertical="center" wrapText="1"/>
    </xf>
    <xf numFmtId="4" fontId="23" fillId="0" borderId="14" xfId="0" applyNumberFormat="1" applyFont="1" applyBorder="1" applyAlignment="1">
      <alignment horizontal="center" vertical="center" wrapText="1"/>
    </xf>
    <xf numFmtId="9" fontId="23" fillId="0" borderId="14" xfId="0" applyNumberFormat="1" applyFont="1" applyBorder="1" applyAlignment="1">
      <alignment horizontal="center" vertical="center" wrapText="1"/>
    </xf>
    <xf numFmtId="0" fontId="23" fillId="0" borderId="14" xfId="0" quotePrefix="1" applyFont="1" applyBorder="1" applyAlignment="1">
      <alignment horizontal="center" vertical="center" wrapText="1"/>
    </xf>
    <xf numFmtId="0" fontId="23" fillId="3" borderId="9" xfId="0" applyFont="1" applyFill="1" applyBorder="1" applyAlignment="1">
      <alignment horizontal="center" vertical="center" wrapText="1"/>
    </xf>
    <xf numFmtId="0" fontId="23" fillId="3" borderId="9" xfId="0" applyFont="1" applyFill="1" applyBorder="1" applyAlignment="1">
      <alignment vertical="center" wrapText="1"/>
    </xf>
    <xf numFmtId="0" fontId="23" fillId="3" borderId="9" xfId="0" applyFont="1" applyFill="1" applyBorder="1" applyAlignment="1">
      <alignment horizontal="left" vertical="center" wrapText="1"/>
    </xf>
    <xf numFmtId="0" fontId="23" fillId="3" borderId="7" xfId="0" applyFont="1" applyFill="1" applyBorder="1" applyAlignment="1">
      <alignment horizontal="center" vertical="center" wrapText="1"/>
    </xf>
    <xf numFmtId="2" fontId="23" fillId="3" borderId="9" xfId="7" applyNumberFormat="1" applyFont="1" applyFill="1" applyBorder="1" applyAlignment="1">
      <alignment horizontal="center" vertical="center" wrapText="1"/>
    </xf>
    <xf numFmtId="0" fontId="23" fillId="3" borderId="9" xfId="6" applyFont="1" applyFill="1" applyBorder="1" applyAlignment="1">
      <alignment horizontal="center" vertical="center" wrapText="1"/>
    </xf>
    <xf numFmtId="49" fontId="23" fillId="3" borderId="9" xfId="0" applyNumberFormat="1" applyFont="1" applyFill="1" applyBorder="1" applyAlignment="1">
      <alignment horizontal="center" vertical="center" wrapText="1"/>
    </xf>
    <xf numFmtId="0" fontId="26" fillId="3" borderId="12" xfId="0" applyFont="1" applyFill="1" applyBorder="1" applyAlignment="1">
      <alignment horizontal="center" vertical="center" wrapText="1"/>
    </xf>
    <xf numFmtId="0" fontId="26" fillId="3" borderId="3" xfId="0" applyFont="1" applyFill="1" applyBorder="1" applyAlignment="1">
      <alignment horizontal="center" vertical="center" wrapText="1"/>
    </xf>
    <xf numFmtId="9" fontId="26" fillId="3" borderId="12" xfId="0" applyNumberFormat="1" applyFont="1" applyFill="1" applyBorder="1" applyAlignment="1">
      <alignment horizontal="center" vertical="center" wrapText="1"/>
    </xf>
    <xf numFmtId="0" fontId="21" fillId="0" borderId="0" xfId="0" applyFont="1" applyAlignment="1">
      <alignment horizontal="center" vertical="center" wrapText="1"/>
    </xf>
    <xf numFmtId="0" fontId="23" fillId="0" borderId="0" xfId="0" applyFont="1" applyAlignment="1">
      <alignment horizontal="center" vertical="center" wrapText="1"/>
    </xf>
    <xf numFmtId="0" fontId="25" fillId="0" borderId="0" xfId="0" applyFont="1" applyAlignment="1">
      <alignment horizontal="center" vertical="center" wrapText="1"/>
    </xf>
    <xf numFmtId="0" fontId="22" fillId="0" borderId="0" xfId="0" applyFont="1" applyAlignment="1">
      <alignment horizontal="center" vertical="center" wrapText="1"/>
    </xf>
    <xf numFmtId="0" fontId="21" fillId="3" borderId="0" xfId="0" applyFont="1" applyFill="1" applyAlignment="1">
      <alignment horizontal="center" vertical="center" wrapText="1"/>
    </xf>
    <xf numFmtId="0" fontId="21" fillId="0" borderId="0" xfId="0" applyFont="1" applyAlignment="1">
      <alignment horizontal="right" vertical="center" wrapText="1"/>
    </xf>
    <xf numFmtId="0" fontId="22" fillId="5" borderId="3" xfId="0" applyFont="1" applyFill="1" applyBorder="1" applyAlignment="1">
      <alignment horizontal="center" vertical="center" wrapText="1"/>
    </xf>
    <xf numFmtId="0" fontId="22" fillId="5" borderId="3" xfId="7" applyFont="1" applyFill="1" applyBorder="1" applyAlignment="1">
      <alignment horizontal="center" vertical="center" wrapText="1"/>
    </xf>
    <xf numFmtId="0" fontId="22" fillId="5" borderId="3" xfId="8" applyFont="1" applyFill="1" applyBorder="1" applyAlignment="1">
      <alignment horizontal="center" vertical="center" wrapText="1"/>
    </xf>
    <xf numFmtId="0" fontId="22" fillId="6" borderId="9" xfId="6"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9" xfId="0" applyFont="1" applyFill="1" applyBorder="1" applyAlignment="1">
      <alignment horizontal="left" vertical="center" wrapText="1"/>
    </xf>
    <xf numFmtId="0" fontId="22" fillId="6" borderId="7" xfId="0" applyFont="1" applyFill="1" applyBorder="1" applyAlignment="1">
      <alignment horizontal="center" vertical="center" wrapText="1"/>
    </xf>
    <xf numFmtId="0" fontId="22" fillId="6" borderId="9" xfId="7" applyFont="1" applyFill="1" applyBorder="1" applyAlignment="1">
      <alignment horizontal="center" vertical="center" wrapText="1"/>
    </xf>
    <xf numFmtId="0" fontId="27" fillId="6" borderId="10" xfId="0" applyFont="1" applyFill="1" applyBorder="1" applyAlignment="1">
      <alignment horizontal="center" vertical="center" wrapText="1"/>
    </xf>
    <xf numFmtId="0" fontId="22" fillId="6" borderId="9" xfId="6" applyNumberFormat="1" applyFont="1" applyFill="1" applyBorder="1" applyAlignment="1">
      <alignment horizontal="center" vertical="center" wrapText="1"/>
    </xf>
    <xf numFmtId="2" fontId="22" fillId="6" borderId="9" xfId="7" applyNumberFormat="1" applyFont="1" applyFill="1" applyBorder="1" applyAlignment="1">
      <alignment horizontal="center" vertical="center" wrapText="1"/>
    </xf>
    <xf numFmtId="2" fontId="23" fillId="0" borderId="14" xfId="0" applyNumberFormat="1" applyFont="1" applyBorder="1" applyAlignment="1">
      <alignment horizontal="center" vertical="center" wrapText="1"/>
    </xf>
    <xf numFmtId="2" fontId="23" fillId="0" borderId="14" xfId="7" applyNumberFormat="1" applyFont="1" applyBorder="1" applyAlignment="1">
      <alignment horizontal="center" vertical="center" wrapText="1"/>
    </xf>
    <xf numFmtId="2" fontId="26" fillId="3" borderId="12" xfId="0" applyNumberFormat="1" applyFont="1" applyFill="1" applyBorder="1" applyAlignment="1">
      <alignment horizontal="center" vertical="center" wrapText="1"/>
    </xf>
    <xf numFmtId="0" fontId="23" fillId="3" borderId="9" xfId="7" applyFont="1" applyFill="1" applyBorder="1" applyAlignment="1">
      <alignment horizontal="center" vertical="center" wrapText="1"/>
    </xf>
    <xf numFmtId="49" fontId="23" fillId="3" borderId="9" xfId="7" applyNumberFormat="1" applyFont="1" applyFill="1" applyBorder="1" applyAlignment="1">
      <alignment horizontal="center" vertical="center" wrapText="1"/>
    </xf>
    <xf numFmtId="0" fontId="25" fillId="3" borderId="9" xfId="0" applyFont="1" applyFill="1" applyBorder="1" applyAlignment="1">
      <alignment horizontal="center" vertical="center" wrapText="1"/>
    </xf>
    <xf numFmtId="9" fontId="23" fillId="3" borderId="9" xfId="14" applyFont="1" applyFill="1" applyBorder="1" applyAlignment="1">
      <alignment horizontal="center" vertical="center" wrapText="1"/>
    </xf>
    <xf numFmtId="164" fontId="22" fillId="6" borderId="9" xfId="7" applyNumberFormat="1" applyFont="1" applyFill="1" applyBorder="1" applyAlignment="1">
      <alignment horizontal="center" vertical="center" wrapText="1"/>
    </xf>
    <xf numFmtId="0" fontId="28" fillId="6" borderId="9" xfId="7" applyFont="1" applyFill="1" applyBorder="1" applyAlignment="1">
      <alignment horizontal="center" vertical="center" wrapText="1"/>
    </xf>
    <xf numFmtId="0" fontId="22" fillId="6" borderId="7" xfId="7" applyFont="1" applyFill="1" applyBorder="1" applyAlignment="1">
      <alignment horizontal="center" vertical="center" wrapText="1"/>
    </xf>
    <xf numFmtId="0" fontId="22" fillId="6" borderId="9" xfId="7" applyFont="1" applyFill="1" applyBorder="1" applyAlignment="1">
      <alignment horizontal="left" vertical="center" wrapText="1"/>
    </xf>
    <xf numFmtId="0" fontId="23" fillId="3" borderId="9" xfId="7" applyFont="1" applyFill="1" applyBorder="1" applyAlignment="1">
      <alignment horizontal="left" vertical="center" wrapText="1"/>
    </xf>
    <xf numFmtId="2" fontId="22" fillId="6" borderId="9" xfId="13" applyNumberFormat="1" applyFont="1" applyFill="1" applyBorder="1" applyAlignment="1">
      <alignment horizontal="center" vertical="center" wrapText="1"/>
    </xf>
    <xf numFmtId="0" fontId="22" fillId="6" borderId="9" xfId="13" applyFont="1" applyFill="1" applyBorder="1" applyAlignment="1">
      <alignment horizontal="center" vertical="center" wrapText="1"/>
    </xf>
    <xf numFmtId="0" fontId="23" fillId="6" borderId="9" xfId="13" applyFont="1" applyFill="1" applyBorder="1" applyAlignment="1">
      <alignment horizontal="center" vertical="center" wrapText="1"/>
    </xf>
    <xf numFmtId="0" fontId="23" fillId="6" borderId="7" xfId="13" applyFont="1" applyFill="1" applyBorder="1" applyAlignment="1">
      <alignment horizontal="center" vertical="center" wrapText="1"/>
    </xf>
    <xf numFmtId="0" fontId="23" fillId="6" borderId="12" xfId="13" applyFont="1" applyFill="1" applyBorder="1" applyAlignment="1">
      <alignment horizontal="center" vertical="center" wrapText="1"/>
    </xf>
    <xf numFmtId="0" fontId="26" fillId="6" borderId="3" xfId="0" applyFont="1" applyFill="1" applyBorder="1" applyAlignment="1">
      <alignment horizontal="center" vertical="center" wrapText="1"/>
    </xf>
    <xf numFmtId="9" fontId="26" fillId="6" borderId="3" xfId="15" applyFont="1" applyFill="1" applyBorder="1" applyAlignment="1">
      <alignment horizontal="center" vertical="center" wrapText="1"/>
    </xf>
    <xf numFmtId="0" fontId="21" fillId="7" borderId="13" xfId="13" applyFont="1" applyFill="1" applyBorder="1" applyAlignment="1">
      <alignment horizontal="center" vertical="center" wrapText="1"/>
    </xf>
    <xf numFmtId="9" fontId="26" fillId="6" borderId="3" xfId="14" applyFont="1" applyFill="1" applyBorder="1" applyAlignment="1">
      <alignment horizontal="center" vertical="center" wrapText="1"/>
    </xf>
    <xf numFmtId="0" fontId="23" fillId="6" borderId="9" xfId="13" applyFont="1" applyFill="1" applyBorder="1" applyAlignment="1">
      <alignment horizontal="left" vertical="center" wrapText="1"/>
    </xf>
    <xf numFmtId="0" fontId="22" fillId="6" borderId="9" xfId="13" applyFont="1" applyFill="1" applyBorder="1" applyAlignment="1">
      <alignment horizontal="left" vertical="center" wrapText="1"/>
    </xf>
    <xf numFmtId="2" fontId="23" fillId="7" borderId="12" xfId="13" applyNumberFormat="1" applyFont="1" applyFill="1" applyBorder="1" applyAlignment="1">
      <alignment horizontal="center" vertical="center" wrapText="1"/>
    </xf>
    <xf numFmtId="2" fontId="22" fillId="6" borderId="12" xfId="7" applyNumberFormat="1" applyFont="1" applyFill="1" applyBorder="1" applyAlignment="1">
      <alignment horizontal="center" vertical="center" wrapText="1"/>
    </xf>
    <xf numFmtId="0" fontId="27" fillId="6" borderId="3" xfId="0" applyFont="1" applyFill="1" applyBorder="1" applyAlignment="1">
      <alignment horizontal="center" vertical="center" wrapText="1"/>
    </xf>
    <xf numFmtId="0" fontId="22" fillId="6" borderId="23" xfId="6" applyFont="1" applyFill="1" applyBorder="1" applyAlignment="1">
      <alignment horizontal="center" vertical="center" wrapText="1"/>
    </xf>
    <xf numFmtId="0" fontId="22" fillId="6" borderId="23" xfId="0" applyFont="1" applyFill="1" applyBorder="1" applyAlignment="1">
      <alignment horizontal="center" vertical="center" wrapText="1"/>
    </xf>
    <xf numFmtId="0" fontId="22" fillId="6" borderId="23" xfId="0" applyFont="1" applyFill="1" applyBorder="1" applyAlignment="1">
      <alignment horizontal="left" vertical="center" wrapText="1"/>
    </xf>
    <xf numFmtId="0" fontId="22" fillId="6" borderId="24" xfId="0" applyFont="1" applyFill="1" applyBorder="1" applyAlignment="1">
      <alignment horizontal="center" vertical="center" wrapText="1"/>
    </xf>
    <xf numFmtId="2" fontId="22" fillId="6" borderId="23" xfId="7" applyNumberFormat="1" applyFont="1" applyFill="1" applyBorder="1" applyAlignment="1">
      <alignment horizontal="center" vertical="center" wrapText="1"/>
    </xf>
    <xf numFmtId="0" fontId="27" fillId="6" borderId="22" xfId="0" applyFont="1" applyFill="1" applyBorder="1" applyAlignment="1">
      <alignment horizontal="center" vertical="center" wrapText="1"/>
    </xf>
    <xf numFmtId="0" fontId="22" fillId="6" borderId="14" xfId="6" applyFont="1" applyFill="1" applyBorder="1" applyAlignment="1">
      <alignment horizontal="center" vertical="center" wrapText="1"/>
    </xf>
    <xf numFmtId="0" fontId="22" fillId="6" borderId="14" xfId="0" applyFont="1" applyFill="1" applyBorder="1" applyAlignment="1">
      <alignment horizontal="center" vertical="center" wrapText="1"/>
    </xf>
    <xf numFmtId="0" fontId="22" fillId="6" borderId="14" xfId="0" applyFont="1" applyFill="1" applyBorder="1" applyAlignment="1">
      <alignment horizontal="left" vertical="center" wrapText="1"/>
    </xf>
    <xf numFmtId="2" fontId="22" fillId="6" borderId="14" xfId="7" applyNumberFormat="1"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25" xfId="13" applyFont="1" applyFill="1" applyBorder="1" applyAlignment="1">
      <alignment horizontal="center" vertical="center" wrapText="1"/>
    </xf>
    <xf numFmtId="0" fontId="21" fillId="6" borderId="3" xfId="0" applyFont="1" applyFill="1" applyBorder="1" applyAlignment="1">
      <alignment horizontal="center" vertical="center" wrapText="1"/>
    </xf>
    <xf numFmtId="0" fontId="23" fillId="6" borderId="14" xfId="0" applyFont="1" applyFill="1" applyBorder="1" applyAlignment="1">
      <alignment horizontal="center" vertical="center" wrapText="1"/>
    </xf>
    <xf numFmtId="4" fontId="21" fillId="6" borderId="3" xfId="0" applyNumberFormat="1" applyFont="1" applyFill="1" applyBorder="1" applyAlignment="1">
      <alignment horizontal="center" vertical="center" wrapText="1"/>
    </xf>
    <xf numFmtId="9" fontId="21" fillId="6" borderId="3" xfId="0" applyNumberFormat="1" applyFont="1" applyFill="1" applyBorder="1" applyAlignment="1">
      <alignment horizontal="center" vertical="center" wrapText="1"/>
    </xf>
    <xf numFmtId="0" fontId="21" fillId="6" borderId="3" xfId="0" applyFont="1" applyFill="1" applyBorder="1" applyAlignment="1">
      <alignment horizontal="left" vertical="center" wrapText="1"/>
    </xf>
    <xf numFmtId="0" fontId="23" fillId="6" borderId="15" xfId="0" applyFont="1" applyFill="1" applyBorder="1" applyAlignment="1">
      <alignment horizontal="center" vertical="center" wrapText="1"/>
    </xf>
    <xf numFmtId="4" fontId="23" fillId="6" borderId="14" xfId="0" applyNumberFormat="1" applyFont="1" applyFill="1" applyBorder="1" applyAlignment="1">
      <alignment horizontal="center" vertical="center" wrapText="1"/>
    </xf>
    <xf numFmtId="166" fontId="23" fillId="6" borderId="14" xfId="0" applyNumberFormat="1" applyFont="1" applyFill="1" applyBorder="1" applyAlignment="1">
      <alignment horizontal="center" vertical="center" wrapText="1"/>
    </xf>
    <xf numFmtId="9" fontId="23" fillId="6" borderId="14" xfId="0" applyNumberFormat="1" applyFont="1" applyFill="1" applyBorder="1" applyAlignment="1">
      <alignment horizontal="center" vertical="center" wrapText="1"/>
    </xf>
    <xf numFmtId="2" fontId="26" fillId="3" borderId="12" xfId="7" applyNumberFormat="1" applyFont="1" applyFill="1" applyBorder="1" applyAlignment="1">
      <alignment horizontal="center" vertical="center" wrapText="1"/>
    </xf>
    <xf numFmtId="0" fontId="21" fillId="3" borderId="21"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3" fillId="0" borderId="18"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 xfId="0" applyFont="1" applyBorder="1" applyAlignment="1">
      <alignment horizontal="center" vertical="center" wrapText="1"/>
    </xf>
    <xf numFmtId="0" fontId="26" fillId="3" borderId="16"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3" borderId="20"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26" fillId="3" borderId="21" xfId="0" applyFont="1" applyFill="1" applyBorder="1" applyAlignment="1">
      <alignment horizontal="center" vertical="center" wrapText="1"/>
    </xf>
    <xf numFmtId="0" fontId="26" fillId="3" borderId="22" xfId="0" applyFont="1" applyFill="1" applyBorder="1" applyAlignment="1">
      <alignment horizontal="center" vertical="center" wrapText="1"/>
    </xf>
    <xf numFmtId="0" fontId="21" fillId="0" borderId="0" xfId="0" applyFont="1" applyAlignment="1">
      <alignment horizontal="left" vertical="center" wrapText="1"/>
    </xf>
    <xf numFmtId="0" fontId="23" fillId="0" borderId="0" xfId="0" applyFont="1" applyAlignment="1">
      <alignment horizontal="left" vertical="center" wrapText="1"/>
    </xf>
    <xf numFmtId="0" fontId="23" fillId="6" borderId="26" xfId="0" applyFont="1" applyFill="1" applyBorder="1" applyAlignment="1">
      <alignment horizontal="center" vertical="center" wrapText="1"/>
    </xf>
    <xf numFmtId="0" fontId="23" fillId="6" borderId="27" xfId="0" applyFont="1" applyFill="1" applyBorder="1" applyAlignment="1">
      <alignment horizontal="center" vertical="center" wrapText="1"/>
    </xf>
    <xf numFmtId="0" fontId="25" fillId="0" borderId="0" xfId="0" applyFont="1" applyAlignment="1">
      <alignment horizontal="left" vertical="center" wrapText="1"/>
    </xf>
    <xf numFmtId="0" fontId="22" fillId="0" borderId="0" xfId="0" applyFont="1" applyAlignment="1">
      <alignment horizontal="left"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 xfId="0" applyFont="1" applyBorder="1" applyAlignment="1">
      <alignment horizontal="center" vertical="center" wrapText="1"/>
    </xf>
    <xf numFmtId="0" fontId="23" fillId="3" borderId="16" xfId="7" applyFont="1" applyFill="1" applyBorder="1" applyAlignment="1">
      <alignment horizontal="center" vertical="center" wrapText="1"/>
    </xf>
    <xf numFmtId="0" fontId="23" fillId="3" borderId="17" xfId="7" applyFont="1" applyFill="1" applyBorder="1" applyAlignment="1">
      <alignment horizontal="center" vertical="center" wrapText="1"/>
    </xf>
    <xf numFmtId="0" fontId="23" fillId="3" borderId="1" xfId="7" applyFont="1" applyFill="1" applyBorder="1" applyAlignment="1">
      <alignment horizontal="center" vertical="center" wrapText="1"/>
    </xf>
    <xf numFmtId="0" fontId="10" fillId="0" borderId="0" xfId="0" applyFont="1" applyAlignment="1">
      <alignment horizontal="left" vertical="top" wrapText="1"/>
    </xf>
  </cellXfs>
  <cellStyles count="16">
    <cellStyle name="Heading" xfId="1" xr:uid="{00000000-0005-0000-0000-000000000000}"/>
    <cellStyle name="Heading1" xfId="2" xr:uid="{00000000-0005-0000-0000-000001000000}"/>
    <cellStyle name="Įprastas" xfId="0" builtinId="0" customBuiltin="1"/>
    <cellStyle name="Įprastas 2" xfId="3" xr:uid="{00000000-0005-0000-0000-000003000000}"/>
    <cellStyle name="Įprastas 3" xfId="4" xr:uid="{00000000-0005-0000-0000-000004000000}"/>
    <cellStyle name="Įprastas 4" xfId="5" xr:uid="{00000000-0005-0000-0000-000005000000}"/>
    <cellStyle name="Įprastas 5" xfId="6" xr:uid="{00000000-0005-0000-0000-000006000000}"/>
    <cellStyle name="Įprastas 6" xfId="12" xr:uid="{00000000-0005-0000-0000-000007000000}"/>
    <cellStyle name="Įprastas 7" xfId="13" xr:uid="{00000000-0005-0000-0000-000008000000}"/>
    <cellStyle name="Normal_Sheet1" xfId="7" xr:uid="{00000000-0005-0000-0000-000009000000}"/>
    <cellStyle name="Normal_Sheet1_1" xfId="8" xr:uid="{00000000-0005-0000-0000-00000A000000}"/>
    <cellStyle name="Percent 3" xfId="15" xr:uid="{CB941472-287F-4116-9AA7-9658DDA0CECB}"/>
    <cellStyle name="Procentai" xfId="14" builtinId="5"/>
    <cellStyle name="Result" xfId="9" xr:uid="{00000000-0005-0000-0000-00000B000000}"/>
    <cellStyle name="Result2" xfId="10" xr:uid="{00000000-0005-0000-0000-00000C000000}"/>
    <cellStyle name="Style 1" xfId="11"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T54"/>
  <sheetViews>
    <sheetView tabSelected="1" topLeftCell="A13" zoomScaleNormal="100" workbookViewId="0">
      <selection activeCell="C28" sqref="C28"/>
    </sheetView>
  </sheetViews>
  <sheetFormatPr defaultRowHeight="14.25"/>
  <cols>
    <col min="1" max="1" width="5.25" customWidth="1"/>
    <col min="2" max="2" width="6" customWidth="1"/>
    <col min="4" max="4" width="22.125" customWidth="1"/>
    <col min="5" max="5" width="33.625" customWidth="1"/>
    <col min="6" max="6" width="15.75" customWidth="1"/>
    <col min="7" max="7" width="9.25" customWidth="1"/>
    <col min="8" max="8" width="8.25" customWidth="1"/>
    <col min="9" max="9" width="5.625" customWidth="1"/>
    <col min="10" max="10" width="6.5" customWidth="1"/>
    <col min="11" max="12" width="7.75" customWidth="1"/>
    <col min="13" max="13" width="9.75" customWidth="1"/>
    <col min="15" max="15" width="6.75" customWidth="1"/>
    <col min="16" max="16" width="9.25" customWidth="1"/>
    <col min="19" max="19" width="10.875" customWidth="1"/>
  </cols>
  <sheetData>
    <row r="1" spans="1:20" ht="14.45" customHeight="1">
      <c r="A1" s="159" t="s">
        <v>7</v>
      </c>
      <c r="B1" s="159"/>
      <c r="C1" s="159"/>
      <c r="D1" s="159"/>
      <c r="E1" s="159"/>
      <c r="F1" s="159"/>
      <c r="G1" s="159"/>
      <c r="H1" s="159"/>
      <c r="I1" s="159"/>
      <c r="J1" s="159"/>
      <c r="K1" s="159"/>
      <c r="L1" s="159"/>
      <c r="M1" s="159"/>
      <c r="N1" s="159"/>
      <c r="O1" s="159"/>
      <c r="P1" s="80"/>
      <c r="Q1" s="85" t="s">
        <v>211</v>
      </c>
      <c r="R1" s="80"/>
      <c r="S1" s="80"/>
      <c r="T1" s="80"/>
    </row>
    <row r="2" spans="1:20">
      <c r="A2" s="164" t="s">
        <v>252</v>
      </c>
      <c r="B2" s="164"/>
      <c r="C2" s="164"/>
      <c r="D2" s="164"/>
      <c r="E2" s="164"/>
      <c r="F2" s="164"/>
      <c r="G2" s="164"/>
      <c r="H2" s="164"/>
      <c r="I2" s="164"/>
      <c r="J2" s="164"/>
      <c r="K2" s="164"/>
      <c r="L2" s="164"/>
      <c r="M2" s="164"/>
      <c r="N2" s="164"/>
      <c r="O2" s="164"/>
      <c r="P2" s="80"/>
      <c r="Q2" s="80"/>
      <c r="R2" s="80"/>
      <c r="S2" s="80"/>
      <c r="T2" s="80"/>
    </row>
    <row r="3" spans="1:20">
      <c r="A3" s="83"/>
      <c r="B3" s="80"/>
      <c r="C3" s="80"/>
      <c r="D3" s="80"/>
      <c r="E3" s="80"/>
      <c r="F3" s="80"/>
      <c r="G3" s="80"/>
      <c r="H3" s="80"/>
      <c r="I3" s="80"/>
      <c r="J3" s="80"/>
      <c r="K3" s="80"/>
      <c r="L3" s="80"/>
      <c r="M3" s="80"/>
      <c r="N3" s="80"/>
      <c r="O3" s="80"/>
      <c r="P3" s="80"/>
      <c r="Q3" s="80"/>
      <c r="R3" s="80"/>
      <c r="S3" s="80"/>
      <c r="T3" s="80"/>
    </row>
    <row r="4" spans="1:20">
      <c r="A4" s="160" t="s">
        <v>33</v>
      </c>
      <c r="B4" s="160"/>
      <c r="C4" s="160"/>
      <c r="D4" s="160"/>
      <c r="E4" s="160"/>
      <c r="F4" s="160"/>
      <c r="G4" s="160"/>
      <c r="H4" s="160"/>
      <c r="I4" s="160"/>
      <c r="J4" s="160"/>
      <c r="K4" s="160"/>
      <c r="L4" s="160"/>
      <c r="M4" s="160"/>
      <c r="N4" s="160"/>
      <c r="O4" s="160"/>
      <c r="P4" s="80"/>
      <c r="Q4" s="80"/>
      <c r="R4" s="80"/>
      <c r="S4" s="80"/>
      <c r="T4" s="80"/>
    </row>
    <row r="5" spans="1:20">
      <c r="A5" s="160" t="s">
        <v>175</v>
      </c>
      <c r="B5" s="160"/>
      <c r="C5" s="160"/>
      <c r="D5" s="160"/>
      <c r="E5" s="160"/>
      <c r="F5" s="160"/>
      <c r="G5" s="160"/>
      <c r="H5" s="160"/>
      <c r="I5" s="160"/>
      <c r="J5" s="160"/>
      <c r="K5" s="160"/>
      <c r="L5" s="160"/>
      <c r="M5" s="160"/>
      <c r="N5" s="160"/>
      <c r="O5" s="160"/>
      <c r="P5" s="81"/>
      <c r="Q5" s="81"/>
      <c r="R5" s="81"/>
      <c r="S5" s="80"/>
      <c r="T5" s="80"/>
    </row>
    <row r="6" spans="1:20">
      <c r="A6" s="160" t="s">
        <v>8</v>
      </c>
      <c r="B6" s="160"/>
      <c r="C6" s="160"/>
      <c r="D6" s="160"/>
      <c r="E6" s="160"/>
      <c r="F6" s="160"/>
      <c r="G6" s="160"/>
      <c r="H6" s="160"/>
      <c r="I6" s="160"/>
      <c r="J6" s="160"/>
      <c r="K6" s="160"/>
      <c r="L6" s="160"/>
      <c r="M6" s="160"/>
      <c r="N6" s="160"/>
      <c r="O6" s="160"/>
      <c r="P6" s="81"/>
      <c r="Q6" s="81"/>
      <c r="R6" s="81"/>
      <c r="S6" s="80"/>
      <c r="T6" s="80"/>
    </row>
    <row r="7" spans="1:20" ht="16.5" customHeight="1">
      <c r="A7" s="160" t="s">
        <v>253</v>
      </c>
      <c r="B7" s="160"/>
      <c r="C7" s="160"/>
      <c r="D7" s="160"/>
      <c r="E7" s="160"/>
      <c r="F7" s="160"/>
      <c r="G7" s="160"/>
      <c r="H7" s="160"/>
      <c r="I7" s="160"/>
      <c r="J7" s="160"/>
      <c r="K7" s="160"/>
      <c r="L7" s="160"/>
      <c r="M7" s="160"/>
      <c r="N7" s="160"/>
      <c r="O7" s="160"/>
      <c r="P7" s="81"/>
      <c r="Q7" s="81"/>
      <c r="R7" s="81"/>
      <c r="S7" s="80"/>
      <c r="T7" s="80"/>
    </row>
    <row r="8" spans="1:20" ht="28.9" customHeight="1">
      <c r="A8" s="160" t="s">
        <v>31</v>
      </c>
      <c r="B8" s="160"/>
      <c r="C8" s="160"/>
      <c r="D8" s="160"/>
      <c r="E8" s="160"/>
      <c r="F8" s="160"/>
      <c r="G8" s="160"/>
      <c r="H8" s="160"/>
      <c r="I8" s="160"/>
      <c r="J8" s="160"/>
      <c r="K8" s="160"/>
      <c r="L8" s="160"/>
      <c r="M8" s="160"/>
      <c r="N8" s="160"/>
      <c r="O8" s="160"/>
      <c r="P8" s="81"/>
      <c r="Q8" s="81"/>
      <c r="R8" s="81"/>
      <c r="S8" s="80"/>
      <c r="T8" s="80"/>
    </row>
    <row r="9" spans="1:20" ht="15" customHeight="1">
      <c r="A9" s="163" t="s">
        <v>176</v>
      </c>
      <c r="B9" s="163"/>
      <c r="C9" s="163"/>
      <c r="D9" s="163"/>
      <c r="E9" s="163"/>
      <c r="F9" s="163"/>
      <c r="G9" s="163"/>
      <c r="H9" s="163"/>
      <c r="I9" s="163"/>
      <c r="J9" s="163"/>
      <c r="K9" s="163"/>
      <c r="L9" s="163"/>
      <c r="M9" s="163"/>
      <c r="N9" s="163"/>
      <c r="O9" s="163"/>
      <c r="P9" s="82"/>
      <c r="Q9" s="81"/>
      <c r="R9" s="81"/>
      <c r="S9" s="80"/>
      <c r="T9" s="80"/>
    </row>
    <row r="10" spans="1:20">
      <c r="A10" s="160" t="s">
        <v>182</v>
      </c>
      <c r="B10" s="160"/>
      <c r="C10" s="160"/>
      <c r="D10" s="160"/>
      <c r="E10" s="160"/>
      <c r="F10" s="160"/>
      <c r="G10" s="160"/>
      <c r="H10" s="160"/>
      <c r="I10" s="160"/>
      <c r="J10" s="160"/>
      <c r="K10" s="160"/>
      <c r="L10" s="160"/>
      <c r="M10" s="160"/>
      <c r="N10" s="160"/>
      <c r="O10" s="160"/>
      <c r="P10" s="81"/>
      <c r="Q10" s="81"/>
      <c r="R10" s="81"/>
      <c r="S10" s="80"/>
      <c r="T10" s="80"/>
    </row>
    <row r="11" spans="1:20">
      <c r="A11" s="160" t="s">
        <v>212</v>
      </c>
      <c r="B11" s="160"/>
      <c r="C11" s="160"/>
      <c r="D11" s="160"/>
      <c r="E11" s="160"/>
      <c r="F11" s="160"/>
      <c r="G11" s="160"/>
      <c r="H11" s="160"/>
      <c r="I11" s="160"/>
      <c r="J11" s="160"/>
      <c r="K11" s="160"/>
      <c r="L11" s="160"/>
      <c r="M11" s="160"/>
      <c r="N11" s="160"/>
      <c r="O11" s="160"/>
      <c r="P11" s="81"/>
      <c r="Q11" s="81"/>
      <c r="R11" s="81"/>
      <c r="S11" s="80"/>
      <c r="T11" s="80"/>
    </row>
    <row r="12" spans="1:20">
      <c r="A12" s="159" t="s">
        <v>177</v>
      </c>
      <c r="B12" s="159"/>
      <c r="C12" s="159"/>
      <c r="D12" s="159"/>
      <c r="E12" s="159"/>
      <c r="F12" s="159"/>
      <c r="G12" s="159"/>
      <c r="H12" s="159"/>
      <c r="I12" s="159"/>
      <c r="J12" s="159"/>
      <c r="K12" s="159"/>
      <c r="L12" s="159"/>
      <c r="M12" s="159"/>
      <c r="N12" s="159"/>
      <c r="O12" s="159"/>
      <c r="P12" s="80"/>
      <c r="Q12" s="80"/>
      <c r="R12" s="80"/>
      <c r="S12" s="80"/>
      <c r="T12" s="80"/>
    </row>
    <row r="13" spans="1:20">
      <c r="A13" s="80"/>
      <c r="B13" s="80"/>
      <c r="C13" s="80"/>
      <c r="D13" s="80"/>
      <c r="E13" s="80"/>
      <c r="F13" s="80"/>
      <c r="G13" s="80"/>
      <c r="H13" s="80"/>
      <c r="I13" s="80"/>
      <c r="J13" s="80"/>
      <c r="K13" s="80"/>
      <c r="L13" s="80"/>
      <c r="M13" s="80"/>
      <c r="N13" s="80"/>
      <c r="O13" s="80"/>
      <c r="P13" s="80"/>
      <c r="Q13" s="80"/>
      <c r="R13" s="80"/>
      <c r="S13" s="80"/>
      <c r="T13" s="80"/>
    </row>
    <row r="14" spans="1:20" ht="81">
      <c r="A14" s="86" t="s">
        <v>9</v>
      </c>
      <c r="B14" s="87" t="s">
        <v>10</v>
      </c>
      <c r="C14" s="87" t="s">
        <v>11</v>
      </c>
      <c r="D14" s="87" t="s">
        <v>32</v>
      </c>
      <c r="E14" s="87" t="s">
        <v>12</v>
      </c>
      <c r="F14" s="87" t="s">
        <v>13</v>
      </c>
      <c r="G14" s="87" t="s">
        <v>14</v>
      </c>
      <c r="H14" s="87" t="s">
        <v>178</v>
      </c>
      <c r="I14" s="88" t="s">
        <v>15</v>
      </c>
      <c r="J14" s="88" t="s">
        <v>16</v>
      </c>
      <c r="K14" s="88" t="s">
        <v>17</v>
      </c>
      <c r="L14" s="88" t="s">
        <v>18</v>
      </c>
      <c r="M14" s="87" t="s">
        <v>19</v>
      </c>
      <c r="N14" s="87" t="s">
        <v>20</v>
      </c>
      <c r="O14" s="87" t="s">
        <v>21</v>
      </c>
      <c r="P14" s="87" t="s">
        <v>22</v>
      </c>
      <c r="Q14" s="87" t="s">
        <v>23</v>
      </c>
      <c r="R14" s="87" t="s">
        <v>24</v>
      </c>
      <c r="S14" s="86" t="s">
        <v>25</v>
      </c>
      <c r="T14" s="80"/>
    </row>
    <row r="15" spans="1:20">
      <c r="A15" s="129">
        <v>58</v>
      </c>
      <c r="B15" s="130"/>
      <c r="C15" s="130" t="s">
        <v>26</v>
      </c>
      <c r="D15" s="131" t="s">
        <v>266</v>
      </c>
      <c r="E15" s="136"/>
      <c r="F15" s="136" t="s">
        <v>267</v>
      </c>
      <c r="G15" s="136">
        <v>100</v>
      </c>
      <c r="H15" s="140">
        <v>30</v>
      </c>
      <c r="I15" s="136" t="s">
        <v>268</v>
      </c>
      <c r="J15" s="136">
        <v>30</v>
      </c>
      <c r="K15" s="161" t="s">
        <v>272</v>
      </c>
      <c r="L15" s="162"/>
      <c r="M15" s="136" t="s">
        <v>265</v>
      </c>
      <c r="N15" s="141">
        <v>90</v>
      </c>
      <c r="O15" s="143">
        <v>0.05</v>
      </c>
      <c r="P15" s="142">
        <f>N15*1.05</f>
        <v>94.5</v>
      </c>
      <c r="Q15" s="132">
        <f>N15*J15</f>
        <v>2700</v>
      </c>
      <c r="R15" s="132">
        <f>P15*J15</f>
        <v>2835</v>
      </c>
      <c r="S15" s="133"/>
      <c r="T15" s="80"/>
    </row>
    <row r="16" spans="1:20" ht="67.5">
      <c r="A16" s="123">
        <v>65</v>
      </c>
      <c r="B16" s="124"/>
      <c r="C16" s="124"/>
      <c r="D16" s="125" t="s">
        <v>141</v>
      </c>
      <c r="E16" s="124"/>
      <c r="F16" s="124"/>
      <c r="G16" s="124"/>
      <c r="H16" s="126"/>
      <c r="I16" s="124"/>
      <c r="J16" s="124" t="s">
        <v>27</v>
      </c>
      <c r="K16" s="124" t="s">
        <v>27</v>
      </c>
      <c r="L16" s="124" t="s">
        <v>27</v>
      </c>
      <c r="M16" s="124" t="s">
        <v>27</v>
      </c>
      <c r="N16" s="124" t="s">
        <v>27</v>
      </c>
      <c r="O16" s="124" t="s">
        <v>27</v>
      </c>
      <c r="P16" s="124" t="s">
        <v>27</v>
      </c>
      <c r="Q16" s="127">
        <f>SUM(Q17:Q37)</f>
        <v>2695</v>
      </c>
      <c r="R16" s="127">
        <f>SUM(R17:R37)</f>
        <v>2829.7500000000005</v>
      </c>
      <c r="S16" s="128"/>
      <c r="T16" s="80" t="s">
        <v>257</v>
      </c>
    </row>
    <row r="17" spans="1:20" ht="26.45" customHeight="1">
      <c r="A17" s="63"/>
      <c r="B17" s="64" t="s">
        <v>185</v>
      </c>
      <c r="C17" s="64" t="s">
        <v>26</v>
      </c>
      <c r="D17" s="65" t="s">
        <v>142</v>
      </c>
      <c r="E17" s="64" t="s">
        <v>143</v>
      </c>
      <c r="F17" s="64"/>
      <c r="G17" s="64" t="s">
        <v>29</v>
      </c>
      <c r="H17" s="66">
        <v>1</v>
      </c>
      <c r="I17" s="64" t="s">
        <v>228</v>
      </c>
      <c r="J17" s="64">
        <v>1</v>
      </c>
      <c r="K17" s="151" t="s">
        <v>259</v>
      </c>
      <c r="L17" s="151" t="s">
        <v>260</v>
      </c>
      <c r="M17" s="165" t="s">
        <v>229</v>
      </c>
      <c r="N17" s="67">
        <v>110</v>
      </c>
      <c r="O17" s="68">
        <v>0.05</v>
      </c>
      <c r="P17" s="97">
        <f>N17*1.05</f>
        <v>115.5</v>
      </c>
      <c r="Q17" s="98">
        <f>N17*J17</f>
        <v>110</v>
      </c>
      <c r="R17" s="98">
        <f>P17*J17</f>
        <v>115.5</v>
      </c>
      <c r="S17" s="148" t="s">
        <v>258</v>
      </c>
      <c r="T17" s="64" t="s">
        <v>230</v>
      </c>
    </row>
    <row r="18" spans="1:20">
      <c r="A18" s="63"/>
      <c r="B18" s="64" t="s">
        <v>186</v>
      </c>
      <c r="C18" s="64" t="s">
        <v>26</v>
      </c>
      <c r="D18" s="65" t="s">
        <v>144</v>
      </c>
      <c r="E18" s="64" t="s">
        <v>143</v>
      </c>
      <c r="F18" s="64"/>
      <c r="G18" s="64" t="s">
        <v>29</v>
      </c>
      <c r="H18" s="66">
        <v>1</v>
      </c>
      <c r="I18" s="64" t="s">
        <v>228</v>
      </c>
      <c r="J18" s="64">
        <v>1</v>
      </c>
      <c r="K18" s="149"/>
      <c r="L18" s="149"/>
      <c r="M18" s="166"/>
      <c r="N18" s="67">
        <v>140</v>
      </c>
      <c r="O18" s="68">
        <v>0.05</v>
      </c>
      <c r="P18" s="97">
        <f t="shared" ref="P18:P37" si="0">N18*1.05</f>
        <v>147</v>
      </c>
      <c r="Q18" s="98">
        <f t="shared" ref="Q18:Q37" si="1">N18*J18</f>
        <v>140</v>
      </c>
      <c r="R18" s="98">
        <f t="shared" ref="R18:R37" si="2">P18*J18</f>
        <v>147</v>
      </c>
      <c r="S18" s="149"/>
      <c r="T18" s="69" t="s">
        <v>231</v>
      </c>
    </row>
    <row r="19" spans="1:20">
      <c r="A19" s="63"/>
      <c r="B19" s="64" t="s">
        <v>187</v>
      </c>
      <c r="C19" s="64" t="s">
        <v>26</v>
      </c>
      <c r="D19" s="65" t="s">
        <v>179</v>
      </c>
      <c r="E19" s="64" t="s">
        <v>143</v>
      </c>
      <c r="F19" s="64"/>
      <c r="G19" s="64" t="s">
        <v>29</v>
      </c>
      <c r="H19" s="66">
        <v>1</v>
      </c>
      <c r="I19" s="64" t="s">
        <v>228</v>
      </c>
      <c r="J19" s="64">
        <v>1</v>
      </c>
      <c r="K19" s="149"/>
      <c r="L19" s="149"/>
      <c r="M19" s="166"/>
      <c r="N19" s="67">
        <v>140</v>
      </c>
      <c r="O19" s="68">
        <v>0.05</v>
      </c>
      <c r="P19" s="97">
        <f t="shared" si="0"/>
        <v>147</v>
      </c>
      <c r="Q19" s="98">
        <f t="shared" si="1"/>
        <v>140</v>
      </c>
      <c r="R19" s="98">
        <f t="shared" si="2"/>
        <v>147</v>
      </c>
      <c r="S19" s="149"/>
      <c r="T19" s="69" t="s">
        <v>232</v>
      </c>
    </row>
    <row r="20" spans="1:20">
      <c r="A20" s="63"/>
      <c r="B20" s="64" t="s">
        <v>188</v>
      </c>
      <c r="C20" s="64" t="s">
        <v>26</v>
      </c>
      <c r="D20" s="65" t="s">
        <v>145</v>
      </c>
      <c r="E20" s="64" t="s">
        <v>143</v>
      </c>
      <c r="F20" s="64"/>
      <c r="G20" s="64" t="s">
        <v>29</v>
      </c>
      <c r="H20" s="66">
        <v>1</v>
      </c>
      <c r="I20" s="64" t="s">
        <v>228</v>
      </c>
      <c r="J20" s="64">
        <v>1</v>
      </c>
      <c r="K20" s="149"/>
      <c r="L20" s="149"/>
      <c r="M20" s="166"/>
      <c r="N20" s="67">
        <v>140</v>
      </c>
      <c r="O20" s="68">
        <v>0.05</v>
      </c>
      <c r="P20" s="97">
        <f t="shared" si="0"/>
        <v>147</v>
      </c>
      <c r="Q20" s="98">
        <f t="shared" si="1"/>
        <v>140</v>
      </c>
      <c r="R20" s="98">
        <f t="shared" si="2"/>
        <v>147</v>
      </c>
      <c r="S20" s="149"/>
      <c r="T20" s="69" t="s">
        <v>233</v>
      </c>
    </row>
    <row r="21" spans="1:20">
      <c r="A21" s="63"/>
      <c r="B21" s="64" t="s">
        <v>189</v>
      </c>
      <c r="C21" s="64" t="s">
        <v>26</v>
      </c>
      <c r="D21" s="65" t="s">
        <v>146</v>
      </c>
      <c r="E21" s="64" t="s">
        <v>143</v>
      </c>
      <c r="F21" s="64"/>
      <c r="G21" s="64" t="s">
        <v>29</v>
      </c>
      <c r="H21" s="66">
        <v>1</v>
      </c>
      <c r="I21" s="64" t="s">
        <v>228</v>
      </c>
      <c r="J21" s="64">
        <v>1</v>
      </c>
      <c r="K21" s="149"/>
      <c r="L21" s="149"/>
      <c r="M21" s="166"/>
      <c r="N21" s="67">
        <v>150</v>
      </c>
      <c r="O21" s="68">
        <v>0.05</v>
      </c>
      <c r="P21" s="97">
        <f t="shared" si="0"/>
        <v>157.5</v>
      </c>
      <c r="Q21" s="98">
        <f t="shared" si="1"/>
        <v>150</v>
      </c>
      <c r="R21" s="98">
        <f t="shared" si="2"/>
        <v>157.5</v>
      </c>
      <c r="S21" s="149"/>
      <c r="T21" s="69" t="s">
        <v>234</v>
      </c>
    </row>
    <row r="22" spans="1:20">
      <c r="A22" s="63"/>
      <c r="B22" s="64" t="s">
        <v>190</v>
      </c>
      <c r="C22" s="64" t="s">
        <v>26</v>
      </c>
      <c r="D22" s="65" t="s">
        <v>147</v>
      </c>
      <c r="E22" s="64" t="s">
        <v>143</v>
      </c>
      <c r="F22" s="64"/>
      <c r="G22" s="64" t="s">
        <v>29</v>
      </c>
      <c r="H22" s="66">
        <v>1</v>
      </c>
      <c r="I22" s="64" t="s">
        <v>228</v>
      </c>
      <c r="J22" s="64">
        <v>1</v>
      </c>
      <c r="K22" s="149"/>
      <c r="L22" s="149"/>
      <c r="M22" s="166"/>
      <c r="N22" s="67">
        <v>110</v>
      </c>
      <c r="O22" s="68">
        <v>0.05</v>
      </c>
      <c r="P22" s="97">
        <f t="shared" si="0"/>
        <v>115.5</v>
      </c>
      <c r="Q22" s="98">
        <f t="shared" si="1"/>
        <v>110</v>
      </c>
      <c r="R22" s="98">
        <f t="shared" si="2"/>
        <v>115.5</v>
      </c>
      <c r="S22" s="149"/>
      <c r="T22" s="64" t="s">
        <v>235</v>
      </c>
    </row>
    <row r="23" spans="1:20">
      <c r="A23" s="63"/>
      <c r="B23" s="64" t="s">
        <v>191</v>
      </c>
      <c r="C23" s="64" t="s">
        <v>26</v>
      </c>
      <c r="D23" s="65" t="s">
        <v>148</v>
      </c>
      <c r="E23" s="64" t="s">
        <v>143</v>
      </c>
      <c r="F23" s="64"/>
      <c r="G23" s="64" t="s">
        <v>29</v>
      </c>
      <c r="H23" s="66">
        <v>1</v>
      </c>
      <c r="I23" s="64" t="s">
        <v>228</v>
      </c>
      <c r="J23" s="64">
        <v>1</v>
      </c>
      <c r="K23" s="149"/>
      <c r="L23" s="149"/>
      <c r="M23" s="166"/>
      <c r="N23" s="67">
        <v>140</v>
      </c>
      <c r="O23" s="68">
        <v>0.05</v>
      </c>
      <c r="P23" s="97">
        <f t="shared" si="0"/>
        <v>147</v>
      </c>
      <c r="Q23" s="98">
        <f t="shared" si="1"/>
        <v>140</v>
      </c>
      <c r="R23" s="98">
        <f t="shared" si="2"/>
        <v>147</v>
      </c>
      <c r="S23" s="149"/>
      <c r="T23" s="69" t="s">
        <v>236</v>
      </c>
    </row>
    <row r="24" spans="1:20">
      <c r="A24" s="63"/>
      <c r="B24" s="64" t="s">
        <v>192</v>
      </c>
      <c r="C24" s="64" t="s">
        <v>26</v>
      </c>
      <c r="D24" s="65" t="s">
        <v>149</v>
      </c>
      <c r="E24" s="64" t="s">
        <v>143</v>
      </c>
      <c r="F24" s="64"/>
      <c r="G24" s="64" t="s">
        <v>29</v>
      </c>
      <c r="H24" s="66">
        <v>1</v>
      </c>
      <c r="I24" s="64" t="s">
        <v>228</v>
      </c>
      <c r="J24" s="64">
        <v>1</v>
      </c>
      <c r="K24" s="149"/>
      <c r="L24" s="149"/>
      <c r="M24" s="166"/>
      <c r="N24" s="67">
        <v>110</v>
      </c>
      <c r="O24" s="68">
        <v>0.05</v>
      </c>
      <c r="P24" s="97">
        <f t="shared" si="0"/>
        <v>115.5</v>
      </c>
      <c r="Q24" s="98">
        <f t="shared" si="1"/>
        <v>110</v>
      </c>
      <c r="R24" s="98">
        <f t="shared" si="2"/>
        <v>115.5</v>
      </c>
      <c r="S24" s="149"/>
      <c r="T24" s="69" t="s">
        <v>237</v>
      </c>
    </row>
    <row r="25" spans="1:20">
      <c r="A25" s="63"/>
      <c r="B25" s="64" t="s">
        <v>193</v>
      </c>
      <c r="C25" s="64" t="s">
        <v>26</v>
      </c>
      <c r="D25" s="65" t="s">
        <v>150</v>
      </c>
      <c r="E25" s="64" t="s">
        <v>143</v>
      </c>
      <c r="F25" s="64"/>
      <c r="G25" s="64" t="s">
        <v>29</v>
      </c>
      <c r="H25" s="66">
        <v>1</v>
      </c>
      <c r="I25" s="64" t="s">
        <v>228</v>
      </c>
      <c r="J25" s="64">
        <v>1</v>
      </c>
      <c r="K25" s="149"/>
      <c r="L25" s="149"/>
      <c r="M25" s="166"/>
      <c r="N25" s="67">
        <v>114</v>
      </c>
      <c r="O25" s="68">
        <v>0.05</v>
      </c>
      <c r="P25" s="97">
        <f t="shared" si="0"/>
        <v>119.7</v>
      </c>
      <c r="Q25" s="98">
        <f t="shared" si="1"/>
        <v>114</v>
      </c>
      <c r="R25" s="98">
        <f t="shared" si="2"/>
        <v>119.7</v>
      </c>
      <c r="S25" s="149"/>
      <c r="T25" s="69" t="s">
        <v>238</v>
      </c>
    </row>
    <row r="26" spans="1:20">
      <c r="A26" s="63"/>
      <c r="B26" s="64" t="s">
        <v>194</v>
      </c>
      <c r="C26" s="64" t="s">
        <v>26</v>
      </c>
      <c r="D26" s="65" t="s">
        <v>151</v>
      </c>
      <c r="E26" s="64" t="s">
        <v>143</v>
      </c>
      <c r="F26" s="64"/>
      <c r="G26" s="64" t="s">
        <v>29</v>
      </c>
      <c r="H26" s="66">
        <v>1</v>
      </c>
      <c r="I26" s="64" t="s">
        <v>228</v>
      </c>
      <c r="J26" s="64">
        <v>1</v>
      </c>
      <c r="K26" s="149"/>
      <c r="L26" s="149"/>
      <c r="M26" s="166"/>
      <c r="N26" s="67">
        <v>114</v>
      </c>
      <c r="O26" s="68">
        <v>0.05</v>
      </c>
      <c r="P26" s="97">
        <f t="shared" si="0"/>
        <v>119.7</v>
      </c>
      <c r="Q26" s="98">
        <f t="shared" si="1"/>
        <v>114</v>
      </c>
      <c r="R26" s="98">
        <f t="shared" si="2"/>
        <v>119.7</v>
      </c>
      <c r="S26" s="149"/>
      <c r="T26" s="69" t="s">
        <v>239</v>
      </c>
    </row>
    <row r="27" spans="1:20" ht="27">
      <c r="A27" s="63"/>
      <c r="B27" s="64" t="s">
        <v>195</v>
      </c>
      <c r="C27" s="64" t="s">
        <v>26</v>
      </c>
      <c r="D27" s="65" t="s">
        <v>152</v>
      </c>
      <c r="E27" s="64" t="s">
        <v>143</v>
      </c>
      <c r="F27" s="64"/>
      <c r="G27" s="64" t="s">
        <v>29</v>
      </c>
      <c r="H27" s="66">
        <v>1</v>
      </c>
      <c r="I27" s="64" t="s">
        <v>228</v>
      </c>
      <c r="J27" s="64">
        <v>1</v>
      </c>
      <c r="K27" s="149"/>
      <c r="L27" s="149"/>
      <c r="M27" s="166"/>
      <c r="N27" s="67">
        <v>150</v>
      </c>
      <c r="O27" s="68">
        <v>0.05</v>
      </c>
      <c r="P27" s="97">
        <f t="shared" si="0"/>
        <v>157.5</v>
      </c>
      <c r="Q27" s="98">
        <f t="shared" si="1"/>
        <v>150</v>
      </c>
      <c r="R27" s="98">
        <f t="shared" si="2"/>
        <v>157.5</v>
      </c>
      <c r="S27" s="149"/>
      <c r="T27" s="69" t="s">
        <v>240</v>
      </c>
    </row>
    <row r="28" spans="1:20" ht="27" customHeight="1">
      <c r="A28" s="63"/>
      <c r="B28" s="64" t="s">
        <v>196</v>
      </c>
      <c r="C28" s="64" t="s">
        <v>26</v>
      </c>
      <c r="D28" s="65" t="s">
        <v>153</v>
      </c>
      <c r="E28" s="64" t="s">
        <v>143</v>
      </c>
      <c r="F28" s="64"/>
      <c r="G28" s="64" t="s">
        <v>29</v>
      </c>
      <c r="H28" s="66">
        <v>1</v>
      </c>
      <c r="I28" s="64" t="s">
        <v>228</v>
      </c>
      <c r="J28" s="64">
        <v>1</v>
      </c>
      <c r="K28" s="149"/>
      <c r="L28" s="149"/>
      <c r="M28" s="166"/>
      <c r="N28" s="67">
        <v>120</v>
      </c>
      <c r="O28" s="68">
        <v>0.05</v>
      </c>
      <c r="P28" s="97">
        <f t="shared" si="0"/>
        <v>126</v>
      </c>
      <c r="Q28" s="98">
        <f t="shared" si="1"/>
        <v>120</v>
      </c>
      <c r="R28" s="98">
        <f t="shared" si="2"/>
        <v>126</v>
      </c>
      <c r="S28" s="149"/>
      <c r="T28" s="69" t="s">
        <v>241</v>
      </c>
    </row>
    <row r="29" spans="1:20" ht="27">
      <c r="A29" s="63"/>
      <c r="B29" s="64" t="s">
        <v>197</v>
      </c>
      <c r="C29" s="64" t="s">
        <v>26</v>
      </c>
      <c r="D29" s="65" t="s">
        <v>183</v>
      </c>
      <c r="E29" s="64" t="s">
        <v>143</v>
      </c>
      <c r="F29" s="64"/>
      <c r="G29" s="64" t="s">
        <v>29</v>
      </c>
      <c r="H29" s="66">
        <v>1</v>
      </c>
      <c r="I29" s="64" t="s">
        <v>228</v>
      </c>
      <c r="J29" s="64">
        <v>1</v>
      </c>
      <c r="K29" s="149"/>
      <c r="L29" s="149"/>
      <c r="M29" s="166"/>
      <c r="N29" s="67">
        <v>110</v>
      </c>
      <c r="O29" s="68">
        <v>0.05</v>
      </c>
      <c r="P29" s="97">
        <f t="shared" si="0"/>
        <v>115.5</v>
      </c>
      <c r="Q29" s="98">
        <f t="shared" si="1"/>
        <v>110</v>
      </c>
      <c r="R29" s="98">
        <f t="shared" si="2"/>
        <v>115.5</v>
      </c>
      <c r="S29" s="149"/>
      <c r="T29" s="64" t="s">
        <v>242</v>
      </c>
    </row>
    <row r="30" spans="1:20">
      <c r="A30" s="63"/>
      <c r="B30" s="64" t="s">
        <v>198</v>
      </c>
      <c r="C30" s="64" t="s">
        <v>26</v>
      </c>
      <c r="D30" s="65" t="s">
        <v>154</v>
      </c>
      <c r="E30" s="64" t="s">
        <v>143</v>
      </c>
      <c r="F30" s="64"/>
      <c r="G30" s="64" t="s">
        <v>29</v>
      </c>
      <c r="H30" s="66">
        <v>1</v>
      </c>
      <c r="I30" s="64" t="s">
        <v>228</v>
      </c>
      <c r="J30" s="64">
        <v>1</v>
      </c>
      <c r="K30" s="149"/>
      <c r="L30" s="149"/>
      <c r="M30" s="166"/>
      <c r="N30" s="67">
        <v>140</v>
      </c>
      <c r="O30" s="68">
        <v>0.05</v>
      </c>
      <c r="P30" s="97">
        <f t="shared" si="0"/>
        <v>147</v>
      </c>
      <c r="Q30" s="98">
        <f t="shared" si="1"/>
        <v>140</v>
      </c>
      <c r="R30" s="98">
        <f t="shared" si="2"/>
        <v>147</v>
      </c>
      <c r="S30" s="149"/>
      <c r="T30" s="69" t="s">
        <v>243</v>
      </c>
    </row>
    <row r="31" spans="1:20" ht="27">
      <c r="A31" s="63"/>
      <c r="B31" s="64" t="s">
        <v>199</v>
      </c>
      <c r="C31" s="64" t="s">
        <v>26</v>
      </c>
      <c r="D31" s="65" t="s">
        <v>155</v>
      </c>
      <c r="E31" s="64" t="s">
        <v>143</v>
      </c>
      <c r="F31" s="64"/>
      <c r="G31" s="64" t="s">
        <v>29</v>
      </c>
      <c r="H31" s="66">
        <v>1</v>
      </c>
      <c r="I31" s="64" t="s">
        <v>228</v>
      </c>
      <c r="J31" s="64">
        <v>1</v>
      </c>
      <c r="K31" s="149"/>
      <c r="L31" s="149"/>
      <c r="M31" s="166"/>
      <c r="N31" s="67">
        <v>133</v>
      </c>
      <c r="O31" s="68">
        <v>0.05</v>
      </c>
      <c r="P31" s="97">
        <f t="shared" si="0"/>
        <v>139.65</v>
      </c>
      <c r="Q31" s="98">
        <f t="shared" si="1"/>
        <v>133</v>
      </c>
      <c r="R31" s="98">
        <f t="shared" si="2"/>
        <v>139.65</v>
      </c>
      <c r="S31" s="149"/>
      <c r="T31" s="69" t="s">
        <v>244</v>
      </c>
    </row>
    <row r="32" spans="1:20">
      <c r="A32" s="63"/>
      <c r="B32" s="64" t="s">
        <v>200</v>
      </c>
      <c r="C32" s="64" t="s">
        <v>26</v>
      </c>
      <c r="D32" s="65" t="s">
        <v>156</v>
      </c>
      <c r="E32" s="64" t="s">
        <v>143</v>
      </c>
      <c r="F32" s="64"/>
      <c r="G32" s="64" t="s">
        <v>29</v>
      </c>
      <c r="H32" s="66">
        <v>1</v>
      </c>
      <c r="I32" s="64" t="s">
        <v>228</v>
      </c>
      <c r="J32" s="64">
        <v>1</v>
      </c>
      <c r="K32" s="149"/>
      <c r="L32" s="149"/>
      <c r="M32" s="166"/>
      <c r="N32" s="67">
        <v>140</v>
      </c>
      <c r="O32" s="68">
        <v>0.05</v>
      </c>
      <c r="P32" s="97">
        <f t="shared" si="0"/>
        <v>147</v>
      </c>
      <c r="Q32" s="98">
        <f t="shared" si="1"/>
        <v>140</v>
      </c>
      <c r="R32" s="98">
        <f t="shared" si="2"/>
        <v>147</v>
      </c>
      <c r="S32" s="149"/>
      <c r="T32" s="69" t="s">
        <v>245</v>
      </c>
    </row>
    <row r="33" spans="1:20">
      <c r="A33" s="63"/>
      <c r="B33" s="64" t="s">
        <v>201</v>
      </c>
      <c r="C33" s="64" t="s">
        <v>26</v>
      </c>
      <c r="D33" s="65" t="s">
        <v>157</v>
      </c>
      <c r="E33" s="64" t="s">
        <v>143</v>
      </c>
      <c r="F33" s="64"/>
      <c r="G33" s="64" t="s">
        <v>29</v>
      </c>
      <c r="H33" s="66">
        <v>1</v>
      </c>
      <c r="I33" s="64" t="s">
        <v>228</v>
      </c>
      <c r="J33" s="64">
        <v>1</v>
      </c>
      <c r="K33" s="149"/>
      <c r="L33" s="149"/>
      <c r="M33" s="166"/>
      <c r="N33" s="67">
        <v>140</v>
      </c>
      <c r="O33" s="68">
        <v>0.05</v>
      </c>
      <c r="P33" s="97">
        <f t="shared" si="0"/>
        <v>147</v>
      </c>
      <c r="Q33" s="98">
        <f t="shared" si="1"/>
        <v>140</v>
      </c>
      <c r="R33" s="98">
        <f t="shared" si="2"/>
        <v>147</v>
      </c>
      <c r="S33" s="149"/>
      <c r="T33" s="69" t="s">
        <v>246</v>
      </c>
    </row>
    <row r="34" spans="1:20">
      <c r="A34" s="63"/>
      <c r="B34" s="64" t="s">
        <v>202</v>
      </c>
      <c r="C34" s="64" t="s">
        <v>26</v>
      </c>
      <c r="D34" s="65" t="s">
        <v>247</v>
      </c>
      <c r="E34" s="64" t="s">
        <v>143</v>
      </c>
      <c r="F34" s="64"/>
      <c r="G34" s="64" t="s">
        <v>29</v>
      </c>
      <c r="H34" s="66">
        <v>1</v>
      </c>
      <c r="I34" s="64" t="s">
        <v>228</v>
      </c>
      <c r="J34" s="64">
        <v>1</v>
      </c>
      <c r="K34" s="149"/>
      <c r="L34" s="149"/>
      <c r="M34" s="166"/>
      <c r="N34" s="67">
        <v>120</v>
      </c>
      <c r="O34" s="68">
        <v>0.05</v>
      </c>
      <c r="P34" s="97">
        <f t="shared" si="0"/>
        <v>126</v>
      </c>
      <c r="Q34" s="98">
        <f t="shared" si="1"/>
        <v>120</v>
      </c>
      <c r="R34" s="98">
        <f t="shared" si="2"/>
        <v>126</v>
      </c>
      <c r="S34" s="149"/>
      <c r="T34" s="69" t="s">
        <v>248</v>
      </c>
    </row>
    <row r="35" spans="1:20">
      <c r="A35" s="63"/>
      <c r="B35" s="64" t="s">
        <v>203</v>
      </c>
      <c r="C35" s="64" t="s">
        <v>26</v>
      </c>
      <c r="D35" s="65" t="s">
        <v>158</v>
      </c>
      <c r="E35" s="64" t="s">
        <v>143</v>
      </c>
      <c r="F35" s="64"/>
      <c r="G35" s="64" t="s">
        <v>29</v>
      </c>
      <c r="H35" s="66">
        <v>1</v>
      </c>
      <c r="I35" s="64" t="s">
        <v>228</v>
      </c>
      <c r="J35" s="64">
        <v>1</v>
      </c>
      <c r="K35" s="149"/>
      <c r="L35" s="149"/>
      <c r="M35" s="166"/>
      <c r="N35" s="67">
        <v>150</v>
      </c>
      <c r="O35" s="68">
        <v>0.05</v>
      </c>
      <c r="P35" s="97">
        <f t="shared" si="0"/>
        <v>157.5</v>
      </c>
      <c r="Q35" s="98">
        <f t="shared" si="1"/>
        <v>150</v>
      </c>
      <c r="R35" s="98">
        <f t="shared" si="2"/>
        <v>157.5</v>
      </c>
      <c r="S35" s="149"/>
      <c r="T35" s="69" t="s">
        <v>249</v>
      </c>
    </row>
    <row r="36" spans="1:20">
      <c r="A36" s="63"/>
      <c r="B36" s="64" t="s">
        <v>204</v>
      </c>
      <c r="C36" s="64" t="s">
        <v>26</v>
      </c>
      <c r="D36" s="65" t="s">
        <v>159</v>
      </c>
      <c r="E36" s="64" t="s">
        <v>143</v>
      </c>
      <c r="F36" s="64"/>
      <c r="G36" s="64" t="s">
        <v>29</v>
      </c>
      <c r="H36" s="66">
        <v>1</v>
      </c>
      <c r="I36" s="64" t="s">
        <v>228</v>
      </c>
      <c r="J36" s="64">
        <v>1</v>
      </c>
      <c r="K36" s="149"/>
      <c r="L36" s="149"/>
      <c r="M36" s="166"/>
      <c r="N36" s="67">
        <v>118</v>
      </c>
      <c r="O36" s="68">
        <v>0.05</v>
      </c>
      <c r="P36" s="97">
        <f t="shared" si="0"/>
        <v>123.9</v>
      </c>
      <c r="Q36" s="98">
        <f t="shared" si="1"/>
        <v>118</v>
      </c>
      <c r="R36" s="98">
        <f t="shared" si="2"/>
        <v>123.9</v>
      </c>
      <c r="S36" s="149"/>
      <c r="T36" s="69" t="s">
        <v>250</v>
      </c>
    </row>
    <row r="37" spans="1:20">
      <c r="A37" s="63"/>
      <c r="B37" s="64" t="s">
        <v>205</v>
      </c>
      <c r="C37" s="64" t="s">
        <v>26</v>
      </c>
      <c r="D37" s="65" t="s">
        <v>184</v>
      </c>
      <c r="E37" s="64" t="s">
        <v>143</v>
      </c>
      <c r="F37" s="64"/>
      <c r="G37" s="64" t="s">
        <v>29</v>
      </c>
      <c r="H37" s="66">
        <v>1</v>
      </c>
      <c r="I37" s="64" t="s">
        <v>228</v>
      </c>
      <c r="J37" s="64">
        <v>1</v>
      </c>
      <c r="K37" s="152"/>
      <c r="L37" s="152"/>
      <c r="M37" s="167"/>
      <c r="N37" s="67">
        <v>106</v>
      </c>
      <c r="O37" s="68">
        <v>0.05</v>
      </c>
      <c r="P37" s="97">
        <f t="shared" si="0"/>
        <v>111.30000000000001</v>
      </c>
      <c r="Q37" s="98">
        <f t="shared" si="1"/>
        <v>106</v>
      </c>
      <c r="R37" s="98">
        <f t="shared" si="2"/>
        <v>111.30000000000001</v>
      </c>
      <c r="S37" s="150"/>
      <c r="T37" s="69" t="s">
        <v>251</v>
      </c>
    </row>
    <row r="38" spans="1:20" s="58" customFormat="1" ht="27">
      <c r="A38" s="95">
        <v>85</v>
      </c>
      <c r="B38" s="90"/>
      <c r="C38" s="90" t="s">
        <v>26</v>
      </c>
      <c r="D38" s="91" t="s">
        <v>164</v>
      </c>
      <c r="E38" s="91"/>
      <c r="F38" s="90"/>
      <c r="G38" s="90"/>
      <c r="H38" s="92"/>
      <c r="I38" s="90"/>
      <c r="J38" s="90" t="s">
        <v>27</v>
      </c>
      <c r="K38" s="90" t="s">
        <v>27</v>
      </c>
      <c r="L38" s="90" t="s">
        <v>27</v>
      </c>
      <c r="M38" s="90" t="s">
        <v>27</v>
      </c>
      <c r="N38" s="90" t="s">
        <v>27</v>
      </c>
      <c r="O38" s="90" t="s">
        <v>27</v>
      </c>
      <c r="P38" s="90" t="s">
        <v>27</v>
      </c>
      <c r="Q38" s="96">
        <f>SUM(Q39:Q40)</f>
        <v>1728</v>
      </c>
      <c r="R38" s="96">
        <f>SUM(R39:R40)</f>
        <v>1814.3999999999999</v>
      </c>
      <c r="S38" s="94"/>
      <c r="T38" s="84"/>
    </row>
    <row r="39" spans="1:20" s="58" customFormat="1" ht="67.150000000000006" customHeight="1">
      <c r="A39" s="75"/>
      <c r="B39" s="76" t="s">
        <v>206</v>
      </c>
      <c r="C39" s="70" t="s">
        <v>26</v>
      </c>
      <c r="D39" s="72" t="s">
        <v>165</v>
      </c>
      <c r="E39" s="72" t="s">
        <v>166</v>
      </c>
      <c r="F39" s="71" t="s">
        <v>167</v>
      </c>
      <c r="G39" s="70" t="s">
        <v>29</v>
      </c>
      <c r="H39" s="73">
        <v>24</v>
      </c>
      <c r="I39" s="77" t="s">
        <v>213</v>
      </c>
      <c r="J39" s="77">
        <v>24</v>
      </c>
      <c r="K39" s="153" t="s">
        <v>261</v>
      </c>
      <c r="L39" s="155" t="s">
        <v>262</v>
      </c>
      <c r="M39" s="78" t="s">
        <v>214</v>
      </c>
      <c r="N39" s="99">
        <v>36</v>
      </c>
      <c r="O39" s="79">
        <v>0.05</v>
      </c>
      <c r="P39" s="99">
        <f>N39+N39*O39</f>
        <v>37.799999999999997</v>
      </c>
      <c r="Q39" s="144">
        <f>N39*J39</f>
        <v>864</v>
      </c>
      <c r="R39" s="144">
        <f>+P39*J39</f>
        <v>907.19999999999993</v>
      </c>
      <c r="S39" s="157" t="s">
        <v>258</v>
      </c>
      <c r="T39" s="84"/>
    </row>
    <row r="40" spans="1:20" s="58" customFormat="1" ht="69" customHeight="1">
      <c r="A40" s="75"/>
      <c r="B40" s="76" t="s">
        <v>207</v>
      </c>
      <c r="C40" s="70" t="s">
        <v>26</v>
      </c>
      <c r="D40" s="72" t="s">
        <v>168</v>
      </c>
      <c r="E40" s="72" t="s">
        <v>166</v>
      </c>
      <c r="F40" s="71" t="s">
        <v>167</v>
      </c>
      <c r="G40" s="70" t="s">
        <v>29</v>
      </c>
      <c r="H40" s="73">
        <v>24</v>
      </c>
      <c r="I40" s="77" t="s">
        <v>213</v>
      </c>
      <c r="J40" s="77">
        <v>24</v>
      </c>
      <c r="K40" s="154"/>
      <c r="L40" s="156"/>
      <c r="M40" s="78" t="s">
        <v>215</v>
      </c>
      <c r="N40" s="99">
        <v>36</v>
      </c>
      <c r="O40" s="79">
        <v>0.05</v>
      </c>
      <c r="P40" s="99">
        <f>N40+N40*O40</f>
        <v>37.799999999999997</v>
      </c>
      <c r="Q40" s="144">
        <f>N40*J40</f>
        <v>864</v>
      </c>
      <c r="R40" s="144">
        <f>+P40*J40</f>
        <v>907.19999999999993</v>
      </c>
      <c r="S40" s="158"/>
      <c r="T40" s="84"/>
    </row>
    <row r="41" spans="1:20" ht="31.9" customHeight="1">
      <c r="A41" s="89">
        <v>86</v>
      </c>
      <c r="B41" s="104"/>
      <c r="C41" s="93" t="s">
        <v>26</v>
      </c>
      <c r="D41" s="107" t="s">
        <v>169</v>
      </c>
      <c r="E41" s="107"/>
      <c r="F41" s="93"/>
      <c r="G41" s="105"/>
      <c r="H41" s="106"/>
      <c r="I41" s="93"/>
      <c r="J41" s="93" t="s">
        <v>27</v>
      </c>
      <c r="K41" s="93" t="s">
        <v>27</v>
      </c>
      <c r="L41" s="93" t="s">
        <v>27</v>
      </c>
      <c r="M41" s="93" t="s">
        <v>27</v>
      </c>
      <c r="N41" s="93" t="s">
        <v>27</v>
      </c>
      <c r="O41" s="93" t="s">
        <v>27</v>
      </c>
      <c r="P41" s="93" t="s">
        <v>27</v>
      </c>
      <c r="Q41" s="96">
        <f>SUM(Q42:Q48)</f>
        <v>388.4</v>
      </c>
      <c r="R41" s="96">
        <f>SUM(R42:R48)</f>
        <v>393.82</v>
      </c>
      <c r="S41" s="94"/>
      <c r="T41" s="80"/>
    </row>
    <row r="42" spans="1:20" ht="27">
      <c r="A42" s="75"/>
      <c r="B42" s="101" t="s">
        <v>160</v>
      </c>
      <c r="C42" s="100" t="s">
        <v>26</v>
      </c>
      <c r="D42" s="72" t="s">
        <v>254</v>
      </c>
      <c r="E42" s="108"/>
      <c r="F42" s="70" t="s">
        <v>28</v>
      </c>
      <c r="G42" s="102" t="s">
        <v>170</v>
      </c>
      <c r="H42" s="73">
        <v>5</v>
      </c>
      <c r="I42" s="100" t="s">
        <v>219</v>
      </c>
      <c r="J42" s="100">
        <v>5</v>
      </c>
      <c r="K42" s="168" t="s">
        <v>263</v>
      </c>
      <c r="L42" s="168" t="s">
        <v>264</v>
      </c>
      <c r="M42" s="100" t="s">
        <v>221</v>
      </c>
      <c r="N42" s="74">
        <v>3.8</v>
      </c>
      <c r="O42" s="103">
        <v>0.05</v>
      </c>
      <c r="P42" s="74">
        <f>N42+N42*O42</f>
        <v>3.9899999999999998</v>
      </c>
      <c r="Q42" s="74">
        <f t="shared" ref="Q42:Q48" si="3">N42*J42</f>
        <v>19</v>
      </c>
      <c r="R42" s="74">
        <f t="shared" ref="R42:R48" si="4">P42*J42</f>
        <v>19.95</v>
      </c>
      <c r="S42" s="145" t="s">
        <v>258</v>
      </c>
      <c r="T42" s="80"/>
    </row>
    <row r="43" spans="1:20" ht="27">
      <c r="A43" s="75"/>
      <c r="B43" s="101" t="s">
        <v>161</v>
      </c>
      <c r="C43" s="100" t="s">
        <v>26</v>
      </c>
      <c r="D43" s="72" t="s">
        <v>171</v>
      </c>
      <c r="E43" s="108"/>
      <c r="F43" s="70" t="s">
        <v>28</v>
      </c>
      <c r="G43" s="102" t="s">
        <v>170</v>
      </c>
      <c r="H43" s="73">
        <v>5</v>
      </c>
      <c r="I43" s="100" t="s">
        <v>219</v>
      </c>
      <c r="J43" s="100">
        <v>5</v>
      </c>
      <c r="K43" s="169"/>
      <c r="L43" s="169"/>
      <c r="M43" s="100" t="s">
        <v>222</v>
      </c>
      <c r="N43" s="74">
        <v>3.8</v>
      </c>
      <c r="O43" s="103">
        <v>0.05</v>
      </c>
      <c r="P43" s="74">
        <f t="shared" ref="P43:P47" si="5">N43+N43*O43</f>
        <v>3.9899999999999998</v>
      </c>
      <c r="Q43" s="74">
        <f t="shared" si="3"/>
        <v>19</v>
      </c>
      <c r="R43" s="74">
        <f t="shared" si="4"/>
        <v>19.95</v>
      </c>
      <c r="S43" s="146"/>
      <c r="T43" s="80"/>
    </row>
    <row r="44" spans="1:20" ht="27">
      <c r="A44" s="75"/>
      <c r="B44" s="101" t="s">
        <v>162</v>
      </c>
      <c r="C44" s="100" t="s">
        <v>26</v>
      </c>
      <c r="D44" s="72" t="s">
        <v>172</v>
      </c>
      <c r="E44" s="108"/>
      <c r="F44" s="70" t="s">
        <v>28</v>
      </c>
      <c r="G44" s="102" t="s">
        <v>170</v>
      </c>
      <c r="H44" s="73">
        <v>5</v>
      </c>
      <c r="I44" s="100" t="s">
        <v>219</v>
      </c>
      <c r="J44" s="100">
        <v>5</v>
      </c>
      <c r="K44" s="169"/>
      <c r="L44" s="169"/>
      <c r="M44" s="100" t="s">
        <v>223</v>
      </c>
      <c r="N44" s="74">
        <v>4</v>
      </c>
      <c r="O44" s="103">
        <v>0.05</v>
      </c>
      <c r="P44" s="74">
        <f t="shared" si="5"/>
        <v>4.2</v>
      </c>
      <c r="Q44" s="74">
        <f t="shared" si="3"/>
        <v>20</v>
      </c>
      <c r="R44" s="74">
        <f t="shared" si="4"/>
        <v>21</v>
      </c>
      <c r="S44" s="146"/>
      <c r="T44" s="80"/>
    </row>
    <row r="45" spans="1:20" ht="27">
      <c r="A45" s="75"/>
      <c r="B45" s="101" t="s">
        <v>163</v>
      </c>
      <c r="C45" s="100" t="s">
        <v>26</v>
      </c>
      <c r="D45" s="72" t="s">
        <v>255</v>
      </c>
      <c r="E45" s="108"/>
      <c r="F45" s="70" t="s">
        <v>28</v>
      </c>
      <c r="G45" s="102" t="s">
        <v>170</v>
      </c>
      <c r="H45" s="73">
        <v>3</v>
      </c>
      <c r="I45" s="100" t="s">
        <v>219</v>
      </c>
      <c r="J45" s="100">
        <v>3</v>
      </c>
      <c r="K45" s="169"/>
      <c r="L45" s="169"/>
      <c r="M45" s="100" t="s">
        <v>224</v>
      </c>
      <c r="N45" s="74">
        <v>5.8</v>
      </c>
      <c r="O45" s="103">
        <v>0.05</v>
      </c>
      <c r="P45" s="74">
        <f t="shared" si="5"/>
        <v>6.09</v>
      </c>
      <c r="Q45" s="74">
        <f t="shared" si="3"/>
        <v>17.399999999999999</v>
      </c>
      <c r="R45" s="74">
        <f t="shared" si="4"/>
        <v>18.27</v>
      </c>
      <c r="S45" s="146"/>
      <c r="T45" s="80"/>
    </row>
    <row r="46" spans="1:20" ht="27">
      <c r="A46" s="75"/>
      <c r="B46" s="101" t="s">
        <v>208</v>
      </c>
      <c r="C46" s="100" t="s">
        <v>26</v>
      </c>
      <c r="D46" s="72" t="s">
        <v>173</v>
      </c>
      <c r="E46" s="108"/>
      <c r="F46" s="70" t="s">
        <v>28</v>
      </c>
      <c r="G46" s="102" t="s">
        <v>170</v>
      </c>
      <c r="H46" s="73">
        <v>3</v>
      </c>
      <c r="I46" s="100" t="s">
        <v>219</v>
      </c>
      <c r="J46" s="100">
        <v>3</v>
      </c>
      <c r="K46" s="169"/>
      <c r="L46" s="169"/>
      <c r="M46" s="100" t="s">
        <v>225</v>
      </c>
      <c r="N46" s="74">
        <v>5.6</v>
      </c>
      <c r="O46" s="103">
        <v>0.05</v>
      </c>
      <c r="P46" s="74">
        <f t="shared" si="5"/>
        <v>5.88</v>
      </c>
      <c r="Q46" s="74">
        <f t="shared" si="3"/>
        <v>16.799999999999997</v>
      </c>
      <c r="R46" s="74">
        <f t="shared" si="4"/>
        <v>17.64</v>
      </c>
      <c r="S46" s="146"/>
      <c r="T46" s="80"/>
    </row>
    <row r="47" spans="1:20" ht="27">
      <c r="A47" s="75"/>
      <c r="B47" s="101" t="s">
        <v>209</v>
      </c>
      <c r="C47" s="100" t="s">
        <v>26</v>
      </c>
      <c r="D47" s="72" t="s">
        <v>174</v>
      </c>
      <c r="E47" s="108"/>
      <c r="F47" s="70" t="s">
        <v>28</v>
      </c>
      <c r="G47" s="102" t="s">
        <v>170</v>
      </c>
      <c r="H47" s="73">
        <v>3</v>
      </c>
      <c r="I47" s="100" t="s">
        <v>219</v>
      </c>
      <c r="J47" s="100">
        <v>3</v>
      </c>
      <c r="K47" s="169"/>
      <c r="L47" s="169"/>
      <c r="M47" s="100" t="s">
        <v>226</v>
      </c>
      <c r="N47" s="74">
        <v>5.4</v>
      </c>
      <c r="O47" s="103">
        <v>0.05</v>
      </c>
      <c r="P47" s="74">
        <f t="shared" si="5"/>
        <v>5.67</v>
      </c>
      <c r="Q47" s="74">
        <f t="shared" si="3"/>
        <v>16.200000000000003</v>
      </c>
      <c r="R47" s="74">
        <f t="shared" si="4"/>
        <v>17.009999999999998</v>
      </c>
      <c r="S47" s="146"/>
      <c r="T47" s="80"/>
    </row>
    <row r="48" spans="1:20" ht="40.5">
      <c r="A48" s="75"/>
      <c r="B48" s="101" t="s">
        <v>210</v>
      </c>
      <c r="C48" s="100" t="s">
        <v>26</v>
      </c>
      <c r="D48" s="72" t="s">
        <v>256</v>
      </c>
      <c r="E48" s="108"/>
      <c r="F48" s="70" t="s">
        <v>28</v>
      </c>
      <c r="G48" s="102" t="s">
        <v>180</v>
      </c>
      <c r="H48" s="73">
        <v>14</v>
      </c>
      <c r="I48" s="100" t="s">
        <v>220</v>
      </c>
      <c r="J48" s="100">
        <v>14</v>
      </c>
      <c r="K48" s="170"/>
      <c r="L48" s="170"/>
      <c r="M48" s="100" t="s">
        <v>227</v>
      </c>
      <c r="N48" s="74">
        <v>20</v>
      </c>
      <c r="O48" s="103" t="s">
        <v>218</v>
      </c>
      <c r="P48" s="74">
        <f>N48</f>
        <v>20</v>
      </c>
      <c r="Q48" s="74">
        <f t="shared" si="3"/>
        <v>280</v>
      </c>
      <c r="R48" s="74">
        <f t="shared" si="4"/>
        <v>280</v>
      </c>
      <c r="S48" s="147"/>
      <c r="T48" s="80"/>
    </row>
    <row r="49" spans="1:20" s="58" customFormat="1" ht="84.6" customHeight="1">
      <c r="A49" s="89">
        <v>124</v>
      </c>
      <c r="B49" s="109"/>
      <c r="C49" s="110" t="s">
        <v>30</v>
      </c>
      <c r="D49" s="119" t="s">
        <v>1</v>
      </c>
      <c r="E49" s="118" t="s">
        <v>0</v>
      </c>
      <c r="F49" s="118" t="s">
        <v>6</v>
      </c>
      <c r="G49" s="111" t="s">
        <v>29</v>
      </c>
      <c r="H49" s="112">
        <v>15000</v>
      </c>
      <c r="I49" s="113" t="s">
        <v>29</v>
      </c>
      <c r="J49" s="113">
        <v>15000</v>
      </c>
      <c r="K49" s="113" t="s">
        <v>274</v>
      </c>
      <c r="L49" s="113" t="s">
        <v>275</v>
      </c>
      <c r="M49" s="114" t="s">
        <v>216</v>
      </c>
      <c r="N49" s="114">
        <v>0.18</v>
      </c>
      <c r="O49" s="117">
        <v>0.05</v>
      </c>
      <c r="P49" s="120">
        <f>+N49+N49*O49</f>
        <v>0.189</v>
      </c>
      <c r="Q49" s="121">
        <f>+N49*J49</f>
        <v>2700</v>
      </c>
      <c r="R49" s="121">
        <f>+P49*J49</f>
        <v>2835</v>
      </c>
      <c r="S49" s="116" t="s">
        <v>258</v>
      </c>
      <c r="T49" s="84"/>
    </row>
    <row r="50" spans="1:20" s="58" customFormat="1" ht="54.6" customHeight="1">
      <c r="A50" s="89">
        <v>125</v>
      </c>
      <c r="B50" s="109"/>
      <c r="C50" s="110" t="s">
        <v>30</v>
      </c>
      <c r="D50" s="119" t="s">
        <v>181</v>
      </c>
      <c r="E50" s="118" t="s">
        <v>0</v>
      </c>
      <c r="F50" s="118" t="s">
        <v>2</v>
      </c>
      <c r="G50" s="111" t="s">
        <v>29</v>
      </c>
      <c r="H50" s="112">
        <v>300</v>
      </c>
      <c r="I50" s="113" t="s">
        <v>29</v>
      </c>
      <c r="J50" s="113">
        <v>300</v>
      </c>
      <c r="K50" s="113" t="s">
        <v>276</v>
      </c>
      <c r="L50" s="113" t="s">
        <v>277</v>
      </c>
      <c r="M50" s="114" t="s">
        <v>217</v>
      </c>
      <c r="N50" s="114">
        <v>0.43</v>
      </c>
      <c r="O50" s="115">
        <v>0.05</v>
      </c>
      <c r="P50" s="120">
        <f>+N50+N50*O50</f>
        <v>0.45150000000000001</v>
      </c>
      <c r="Q50" s="121">
        <f>+N50*J50</f>
        <v>129</v>
      </c>
      <c r="R50" s="121">
        <f>+P50*J50</f>
        <v>135.45000000000002</v>
      </c>
      <c r="S50" s="116" t="s">
        <v>258</v>
      </c>
      <c r="T50" s="84"/>
    </row>
    <row r="51" spans="1:20" ht="27">
      <c r="A51" s="122">
        <v>132</v>
      </c>
      <c r="B51" s="122"/>
      <c r="C51" s="134" t="s">
        <v>30</v>
      </c>
      <c r="D51" s="122" t="s">
        <v>269</v>
      </c>
      <c r="E51" s="122"/>
      <c r="F51" s="139" t="s">
        <v>270</v>
      </c>
      <c r="G51" s="135" t="s">
        <v>29</v>
      </c>
      <c r="H51" s="135">
        <v>2</v>
      </c>
      <c r="I51" s="135" t="s">
        <v>271</v>
      </c>
      <c r="J51" s="135">
        <v>2</v>
      </c>
      <c r="K51" s="161" t="s">
        <v>273</v>
      </c>
      <c r="L51" s="162"/>
      <c r="M51" s="136" t="s">
        <v>265</v>
      </c>
      <c r="N51" s="137">
        <v>195</v>
      </c>
      <c r="O51" s="138">
        <v>0.21</v>
      </c>
      <c r="P51" s="120">
        <f>+N51+N51*O51</f>
        <v>235.95</v>
      </c>
      <c r="Q51" s="132">
        <f>N51*J51</f>
        <v>390</v>
      </c>
      <c r="R51" s="132">
        <f>P51*J51</f>
        <v>471.9</v>
      </c>
      <c r="S51" s="116" t="s">
        <v>258</v>
      </c>
      <c r="T51" s="80"/>
    </row>
    <row r="52" spans="1:20">
      <c r="A52" s="80"/>
      <c r="B52" s="80"/>
      <c r="C52" s="80"/>
      <c r="D52" s="80"/>
      <c r="E52" s="80"/>
      <c r="F52" s="80"/>
      <c r="G52" s="80"/>
      <c r="H52" s="80"/>
      <c r="I52" s="80"/>
      <c r="J52" s="80"/>
      <c r="K52" s="80"/>
      <c r="L52" s="80"/>
      <c r="M52" s="80"/>
      <c r="N52" s="80"/>
      <c r="O52" s="80"/>
      <c r="P52" s="80"/>
      <c r="Q52" s="80"/>
      <c r="R52" s="80"/>
      <c r="S52" s="80"/>
      <c r="T52" s="80"/>
    </row>
    <row r="53" spans="1:20" ht="15">
      <c r="B53" s="62"/>
      <c r="C53" s="62"/>
      <c r="D53" s="62"/>
      <c r="E53" s="62"/>
      <c r="F53" s="62"/>
      <c r="G53" s="62"/>
      <c r="H53" s="62"/>
      <c r="I53" s="62"/>
      <c r="J53" s="62"/>
      <c r="K53" s="62"/>
    </row>
    <row r="54" spans="1:20" ht="15">
      <c r="B54" s="62"/>
      <c r="C54" s="62"/>
      <c r="D54" s="62"/>
      <c r="E54" s="62"/>
      <c r="F54" s="62"/>
      <c r="G54" s="62"/>
      <c r="H54" s="62"/>
      <c r="I54" s="62"/>
      <c r="J54" s="62"/>
      <c r="K54" s="62"/>
      <c r="L54" s="62"/>
    </row>
  </sheetData>
  <mergeCells count="23">
    <mergeCell ref="K15:L15"/>
    <mergeCell ref="K51:L51"/>
    <mergeCell ref="A9:O9"/>
    <mergeCell ref="A2:O2"/>
    <mergeCell ref="A8:O8"/>
    <mergeCell ref="A10:O10"/>
    <mergeCell ref="A11:O11"/>
    <mergeCell ref="A12:O12"/>
    <mergeCell ref="M17:M37"/>
    <mergeCell ref="K42:K48"/>
    <mergeCell ref="L42:L48"/>
    <mergeCell ref="A1:O1"/>
    <mergeCell ref="A4:O4"/>
    <mergeCell ref="A5:O5"/>
    <mergeCell ref="A6:O6"/>
    <mergeCell ref="A7:O7"/>
    <mergeCell ref="S42:S48"/>
    <mergeCell ref="S17:S37"/>
    <mergeCell ref="K17:K37"/>
    <mergeCell ref="L17:L37"/>
    <mergeCell ref="K39:K40"/>
    <mergeCell ref="L39:L40"/>
    <mergeCell ref="S39:S40"/>
  </mergeCells>
  <pageMargins left="0.70866141732283472" right="0.70866141732283472" top="0.74803149606299213" bottom="0.7480314960629921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
  <sheetViews>
    <sheetView workbookViewId="0">
      <selection activeCell="I6" sqref="I6"/>
    </sheetView>
  </sheetViews>
  <sheetFormatPr defaultRowHeight="14.25"/>
  <cols>
    <col min="1" max="2" width="5.75" customWidth="1"/>
    <col min="3" max="3" width="7.625" customWidth="1"/>
    <col min="4" max="4" width="19.25" customWidth="1"/>
    <col min="8" max="8" width="9" style="58"/>
  </cols>
  <sheetData>
    <row r="1" spans="1:19">
      <c r="A1" s="13"/>
    </row>
    <row r="2" spans="1:19" ht="14.25" customHeight="1">
      <c r="A2" s="171"/>
      <c r="B2" s="171"/>
      <c r="C2" s="171"/>
      <c r="D2" s="171"/>
      <c r="E2" s="171"/>
      <c r="F2" s="171"/>
      <c r="G2" s="171"/>
      <c r="H2" s="171"/>
      <c r="I2" s="171"/>
      <c r="J2" s="171"/>
      <c r="K2" s="171"/>
      <c r="L2" s="171"/>
      <c r="M2" s="1"/>
      <c r="N2" s="1"/>
      <c r="O2" s="1"/>
      <c r="P2" s="1"/>
      <c r="S2" s="12"/>
    </row>
    <row r="3" spans="1:19">
      <c r="A3" s="14"/>
      <c r="B3" s="1"/>
      <c r="F3" s="15"/>
      <c r="G3" s="2"/>
      <c r="H3" s="59"/>
      <c r="I3" s="3"/>
      <c r="J3" s="1"/>
      <c r="K3" s="1"/>
      <c r="L3" s="1"/>
      <c r="M3" s="1"/>
      <c r="N3" s="1"/>
      <c r="O3" s="1"/>
      <c r="P3" s="1"/>
      <c r="S3" s="12"/>
    </row>
    <row r="4" spans="1:19">
      <c r="A4" s="14"/>
      <c r="B4" s="1"/>
      <c r="F4" s="15"/>
      <c r="G4" s="2"/>
      <c r="H4" s="59"/>
      <c r="I4" s="3"/>
      <c r="J4" s="1"/>
      <c r="K4" s="1"/>
      <c r="L4" s="1"/>
      <c r="M4" s="1"/>
      <c r="N4" s="1"/>
      <c r="O4" s="1"/>
      <c r="P4" s="1"/>
      <c r="S4" s="12"/>
    </row>
    <row r="5" spans="1:19">
      <c r="A5" s="13"/>
      <c r="B5" s="1"/>
      <c r="F5" s="15"/>
      <c r="G5" s="2"/>
      <c r="H5" s="59"/>
      <c r="I5" s="3"/>
      <c r="J5" s="1"/>
      <c r="K5" s="1"/>
      <c r="L5" s="1"/>
      <c r="M5" s="1"/>
      <c r="N5" s="1"/>
      <c r="O5" s="1"/>
      <c r="P5" s="1"/>
      <c r="S5" s="12"/>
    </row>
    <row r="6" spans="1:19">
      <c r="A6" s="13"/>
      <c r="B6" s="16"/>
      <c r="C6" s="13"/>
      <c r="D6" s="13"/>
      <c r="E6" s="13"/>
      <c r="F6" s="17"/>
      <c r="G6" s="18"/>
      <c r="H6" s="60"/>
      <c r="I6" s="19"/>
      <c r="J6" s="16"/>
      <c r="K6" s="16"/>
      <c r="L6" s="16"/>
      <c r="M6" s="16"/>
      <c r="N6" s="16"/>
      <c r="O6" s="16"/>
      <c r="P6" s="16"/>
      <c r="Q6" s="13"/>
      <c r="R6" s="13"/>
      <c r="S6" s="20"/>
    </row>
    <row r="7" spans="1:19">
      <c r="A7" s="13"/>
      <c r="B7" s="16"/>
      <c r="C7" s="13"/>
      <c r="D7" s="13"/>
      <c r="E7" s="13"/>
      <c r="F7" s="17"/>
      <c r="G7" s="18"/>
      <c r="H7" s="60"/>
      <c r="I7" s="19"/>
      <c r="J7" s="16"/>
      <c r="K7" s="16"/>
      <c r="L7" s="16"/>
      <c r="M7" s="16"/>
      <c r="N7" s="16"/>
      <c r="O7" s="16"/>
      <c r="P7" s="16"/>
      <c r="Q7" s="13"/>
      <c r="R7" s="13"/>
      <c r="S7" s="20"/>
    </row>
    <row r="8" spans="1:19">
      <c r="A8" s="13"/>
      <c r="B8" s="16"/>
      <c r="C8" s="13"/>
      <c r="D8" s="13"/>
      <c r="E8" s="13"/>
      <c r="F8" s="17"/>
      <c r="G8" s="18"/>
      <c r="H8" s="60"/>
      <c r="I8" s="19"/>
      <c r="J8" s="16"/>
      <c r="K8" s="16"/>
      <c r="L8" s="16"/>
      <c r="M8" s="16"/>
      <c r="N8" s="16"/>
      <c r="O8" s="16"/>
      <c r="P8" s="16"/>
      <c r="Q8" s="13"/>
      <c r="R8" s="13"/>
      <c r="S8" s="20"/>
    </row>
    <row r="9" spans="1:19">
      <c r="A9" s="13"/>
      <c r="B9" s="16"/>
      <c r="C9" s="13"/>
      <c r="D9" s="13"/>
      <c r="E9" s="13"/>
      <c r="F9" s="17"/>
      <c r="G9" s="18"/>
      <c r="H9" s="60"/>
      <c r="I9" s="19"/>
      <c r="J9" s="16"/>
      <c r="K9" s="16"/>
      <c r="L9" s="16"/>
      <c r="M9" s="16"/>
      <c r="N9" s="16"/>
      <c r="O9" s="16"/>
      <c r="P9" s="16"/>
      <c r="Q9" s="13"/>
      <c r="R9" s="13"/>
      <c r="S9" s="20"/>
    </row>
    <row r="10" spans="1:19">
      <c r="A10" s="13"/>
    </row>
    <row r="11" spans="1:19">
      <c r="A11" s="13"/>
    </row>
    <row r="12" spans="1:19">
      <c r="A12" s="21"/>
      <c r="B12" s="13"/>
      <c r="C12" s="13"/>
      <c r="D12" s="13"/>
      <c r="E12" s="13"/>
      <c r="F12" s="13"/>
      <c r="G12" s="13"/>
      <c r="H12" s="61"/>
    </row>
  </sheetData>
  <mergeCells count="1">
    <mergeCell ref="A2:L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4:S47"/>
  <sheetViews>
    <sheetView topLeftCell="A42" workbookViewId="0">
      <selection activeCell="H55" sqref="H55"/>
    </sheetView>
  </sheetViews>
  <sheetFormatPr defaultRowHeight="14.25"/>
  <sheetData>
    <row r="14" spans="1:19" ht="127.5">
      <c r="A14" s="22" t="s">
        <v>9</v>
      </c>
      <c r="B14" s="5" t="s">
        <v>10</v>
      </c>
      <c r="C14" s="4" t="s">
        <v>11</v>
      </c>
      <c r="D14" s="23" t="s">
        <v>34</v>
      </c>
      <c r="E14" s="23" t="s">
        <v>12</v>
      </c>
      <c r="F14" s="5" t="s">
        <v>133</v>
      </c>
      <c r="G14" s="24" t="s">
        <v>13</v>
      </c>
      <c r="H14" s="25" t="s">
        <v>35</v>
      </c>
      <c r="I14" s="25" t="s">
        <v>36</v>
      </c>
      <c r="J14" s="26" t="s">
        <v>37</v>
      </c>
      <c r="K14" s="27" t="s">
        <v>38</v>
      </c>
      <c r="L14" s="27" t="s">
        <v>39</v>
      </c>
      <c r="M14" s="28" t="s">
        <v>19</v>
      </c>
      <c r="N14" s="29" t="s">
        <v>40</v>
      </c>
      <c r="O14" s="29" t="s">
        <v>21</v>
      </c>
      <c r="P14" s="29" t="s">
        <v>41</v>
      </c>
      <c r="Q14" s="30" t="s">
        <v>42</v>
      </c>
      <c r="R14" s="30" t="s">
        <v>43</v>
      </c>
      <c r="S14" s="31" t="s">
        <v>25</v>
      </c>
    </row>
    <row r="15" spans="1:19" ht="409.5">
      <c r="A15" s="32">
        <v>200</v>
      </c>
      <c r="B15" s="43"/>
      <c r="C15" s="6" t="s">
        <v>26</v>
      </c>
      <c r="D15" s="44" t="s">
        <v>44</v>
      </c>
      <c r="E15" s="45" t="s">
        <v>45</v>
      </c>
      <c r="F15" s="32"/>
      <c r="G15" s="33"/>
      <c r="H15" s="33" t="s">
        <v>27</v>
      </c>
      <c r="I15" s="33" t="s">
        <v>27</v>
      </c>
      <c r="J15" s="42" t="s">
        <v>27</v>
      </c>
      <c r="K15" s="34" t="s">
        <v>27</v>
      </c>
      <c r="L15" s="34" t="s">
        <v>27</v>
      </c>
      <c r="M15" s="32" t="s">
        <v>27</v>
      </c>
      <c r="N15" s="34" t="s">
        <v>27</v>
      </c>
      <c r="O15" s="32" t="s">
        <v>27</v>
      </c>
      <c r="P15" s="32" t="s">
        <v>27</v>
      </c>
      <c r="Q15" s="35" t="s">
        <v>134</v>
      </c>
      <c r="R15" s="35" t="s">
        <v>134</v>
      </c>
      <c r="S15" s="46"/>
    </row>
    <row r="16" spans="1:19" ht="76.5">
      <c r="A16" s="32"/>
      <c r="B16" s="43" t="s">
        <v>46</v>
      </c>
      <c r="C16" s="6" t="s">
        <v>26</v>
      </c>
      <c r="D16" s="37" t="s">
        <v>47</v>
      </c>
      <c r="E16" s="47"/>
      <c r="F16" s="32">
        <v>22401</v>
      </c>
      <c r="G16" s="33" t="s">
        <v>48</v>
      </c>
      <c r="H16" s="33"/>
      <c r="I16" s="33" t="s">
        <v>49</v>
      </c>
      <c r="J16" s="43">
        <v>15</v>
      </c>
      <c r="K16" s="32"/>
      <c r="L16" s="32"/>
      <c r="M16" s="32"/>
      <c r="N16" s="32"/>
      <c r="O16" s="32"/>
      <c r="P16" s="38"/>
      <c r="Q16" s="39"/>
      <c r="R16" s="39"/>
      <c r="S16" s="36"/>
    </row>
    <row r="17" spans="1:19" ht="76.5">
      <c r="A17" s="32"/>
      <c r="B17" s="43" t="s">
        <v>50</v>
      </c>
      <c r="C17" s="6" t="s">
        <v>26</v>
      </c>
      <c r="D17" s="37" t="s">
        <v>47</v>
      </c>
      <c r="E17" s="47"/>
      <c r="F17" s="32">
        <v>22402</v>
      </c>
      <c r="G17" s="33" t="s">
        <v>51</v>
      </c>
      <c r="H17" s="33"/>
      <c r="I17" s="33" t="s">
        <v>52</v>
      </c>
      <c r="J17" s="43">
        <v>25</v>
      </c>
      <c r="K17" s="32"/>
      <c r="L17" s="32"/>
      <c r="M17" s="32"/>
      <c r="N17" s="32"/>
      <c r="O17" s="32"/>
      <c r="P17" s="32"/>
      <c r="Q17" s="37"/>
      <c r="R17" s="37"/>
      <c r="S17" s="36"/>
    </row>
    <row r="18" spans="1:19" ht="89.25">
      <c r="A18" s="32"/>
      <c r="B18" s="43" t="s">
        <v>53</v>
      </c>
      <c r="C18" s="6" t="s">
        <v>26</v>
      </c>
      <c r="D18" s="37" t="s">
        <v>54</v>
      </c>
      <c r="E18" s="47"/>
      <c r="F18" s="32">
        <v>22403</v>
      </c>
      <c r="G18" s="33" t="s">
        <v>55</v>
      </c>
      <c r="H18" s="33"/>
      <c r="I18" s="33" t="s">
        <v>56</v>
      </c>
      <c r="J18" s="43">
        <v>25</v>
      </c>
      <c r="K18" s="32"/>
      <c r="L18" s="32"/>
      <c r="M18" s="32"/>
      <c r="N18" s="32"/>
      <c r="O18" s="32"/>
      <c r="P18" s="32"/>
      <c r="Q18" s="37"/>
      <c r="R18" s="37"/>
      <c r="S18" s="36"/>
    </row>
    <row r="19" spans="1:19" ht="191.25">
      <c r="A19" s="32"/>
      <c r="B19" s="43" t="s">
        <v>57</v>
      </c>
      <c r="C19" s="6" t="s">
        <v>26</v>
      </c>
      <c r="D19" s="37" t="s">
        <v>58</v>
      </c>
      <c r="E19" s="47"/>
      <c r="F19" s="32">
        <v>22404</v>
      </c>
      <c r="G19" s="33" t="s">
        <v>59</v>
      </c>
      <c r="H19" s="33"/>
      <c r="I19" s="33" t="s">
        <v>52</v>
      </c>
      <c r="J19" s="43">
        <v>13</v>
      </c>
      <c r="K19" s="32"/>
      <c r="L19" s="32"/>
      <c r="M19" s="32"/>
      <c r="N19" s="32"/>
      <c r="O19" s="32"/>
      <c r="P19" s="32"/>
      <c r="Q19" s="37"/>
      <c r="R19" s="37"/>
      <c r="S19" s="36"/>
    </row>
    <row r="20" spans="1:19">
      <c r="A20" s="32"/>
      <c r="B20" s="43" t="s">
        <v>60</v>
      </c>
      <c r="C20" s="6" t="s">
        <v>26</v>
      </c>
      <c r="D20" s="37" t="s">
        <v>61</v>
      </c>
      <c r="E20" s="47"/>
      <c r="F20" s="32">
        <v>22405</v>
      </c>
      <c r="G20" s="33"/>
      <c r="H20" s="33"/>
      <c r="I20" s="33" t="s">
        <v>62</v>
      </c>
      <c r="J20" s="43">
        <v>15</v>
      </c>
      <c r="K20" s="32"/>
      <c r="L20" s="32"/>
      <c r="M20" s="32"/>
      <c r="N20" s="32"/>
      <c r="O20" s="32"/>
      <c r="P20" s="32"/>
      <c r="Q20" s="37"/>
      <c r="R20" s="37"/>
      <c r="S20" s="36"/>
    </row>
    <row r="21" spans="1:19" ht="38.25">
      <c r="A21" s="32"/>
      <c r="B21" s="43" t="s">
        <v>63</v>
      </c>
      <c r="C21" s="6" t="s">
        <v>26</v>
      </c>
      <c r="D21" s="37" t="s">
        <v>64</v>
      </c>
      <c r="E21" s="47"/>
      <c r="F21" s="32">
        <v>22406</v>
      </c>
      <c r="G21" s="33"/>
      <c r="H21" s="33"/>
      <c r="I21" s="33" t="s">
        <v>65</v>
      </c>
      <c r="J21" s="43">
        <v>7</v>
      </c>
      <c r="K21" s="32"/>
      <c r="L21" s="32"/>
      <c r="M21" s="32"/>
      <c r="N21" s="32"/>
      <c r="O21" s="34"/>
      <c r="P21" s="34"/>
      <c r="Q21" s="37"/>
      <c r="R21" s="37"/>
      <c r="S21" s="36"/>
    </row>
    <row r="22" spans="1:19" ht="127.5">
      <c r="A22" s="32"/>
      <c r="B22" s="43" t="s">
        <v>66</v>
      </c>
      <c r="C22" s="6" t="s">
        <v>26</v>
      </c>
      <c r="D22" s="37" t="s">
        <v>67</v>
      </c>
      <c r="E22" s="47"/>
      <c r="F22" s="32">
        <v>22407</v>
      </c>
      <c r="G22" s="33" t="s">
        <v>68</v>
      </c>
      <c r="H22" s="33"/>
      <c r="I22" s="33" t="s">
        <v>69</v>
      </c>
      <c r="J22" s="43">
        <v>9</v>
      </c>
      <c r="K22" s="32"/>
      <c r="L22" s="32"/>
      <c r="M22" s="32"/>
      <c r="N22" s="32"/>
      <c r="O22" s="32"/>
      <c r="P22" s="32"/>
      <c r="Q22" s="37"/>
      <c r="R22" s="37"/>
      <c r="S22" s="36"/>
    </row>
    <row r="23" spans="1:19" ht="38.25">
      <c r="A23" s="32"/>
      <c r="B23" s="43" t="s">
        <v>70</v>
      </c>
      <c r="C23" s="6" t="s">
        <v>26</v>
      </c>
      <c r="D23" s="37" t="s">
        <v>71</v>
      </c>
      <c r="E23" s="47"/>
      <c r="F23" s="32"/>
      <c r="G23" s="48"/>
      <c r="H23" s="48"/>
      <c r="I23" s="33" t="s">
        <v>72</v>
      </c>
      <c r="J23" s="43">
        <v>3</v>
      </c>
      <c r="K23" s="32"/>
      <c r="L23" s="32"/>
      <c r="M23" s="32"/>
      <c r="N23" s="32"/>
      <c r="O23" s="32"/>
      <c r="P23" s="32"/>
      <c r="Q23" s="37"/>
      <c r="R23" s="37"/>
      <c r="S23" s="36"/>
    </row>
    <row r="24" spans="1:19" ht="25.5">
      <c r="A24" s="32"/>
      <c r="B24" s="43" t="s">
        <v>73</v>
      </c>
      <c r="C24" s="6" t="s">
        <v>26</v>
      </c>
      <c r="D24" s="37" t="s">
        <v>74</v>
      </c>
      <c r="E24" s="47"/>
      <c r="F24" s="32">
        <v>22408</v>
      </c>
      <c r="G24" s="33"/>
      <c r="H24" s="33"/>
      <c r="I24" s="33" t="s">
        <v>56</v>
      </c>
      <c r="J24" s="43">
        <v>45</v>
      </c>
      <c r="K24" s="32"/>
      <c r="L24" s="32"/>
      <c r="M24" s="32"/>
      <c r="N24" s="32"/>
      <c r="O24" s="32"/>
      <c r="P24" s="32"/>
      <c r="Q24" s="37"/>
      <c r="R24" s="37"/>
      <c r="S24" s="36"/>
    </row>
    <row r="25" spans="1:19" ht="25.5">
      <c r="A25" s="32"/>
      <c r="B25" s="43" t="s">
        <v>75</v>
      </c>
      <c r="C25" s="6" t="s">
        <v>26</v>
      </c>
      <c r="D25" s="37" t="s">
        <v>76</v>
      </c>
      <c r="E25" s="47"/>
      <c r="F25" s="32">
        <v>22410</v>
      </c>
      <c r="G25" s="33" t="s">
        <v>77</v>
      </c>
      <c r="H25" s="33"/>
      <c r="I25" s="33" t="s">
        <v>78</v>
      </c>
      <c r="J25" s="43">
        <v>10</v>
      </c>
      <c r="K25" s="32"/>
      <c r="L25" s="32"/>
      <c r="M25" s="32"/>
      <c r="N25" s="32"/>
      <c r="O25" s="32"/>
      <c r="P25" s="32"/>
      <c r="Q25" s="37"/>
      <c r="R25" s="37"/>
      <c r="S25" s="36"/>
    </row>
    <row r="26" spans="1:19">
      <c r="A26" s="32"/>
      <c r="B26" s="43" t="s">
        <v>79</v>
      </c>
      <c r="C26" s="6" t="s">
        <v>26</v>
      </c>
      <c r="D26" s="37" t="s">
        <v>80</v>
      </c>
      <c r="E26" s="47"/>
      <c r="F26" s="32"/>
      <c r="G26" s="33"/>
      <c r="H26" s="33"/>
      <c r="I26" s="33" t="s">
        <v>81</v>
      </c>
      <c r="J26" s="43">
        <v>1</v>
      </c>
      <c r="K26" s="32"/>
      <c r="L26" s="32"/>
      <c r="M26" s="32"/>
      <c r="N26" s="32"/>
      <c r="O26" s="32"/>
      <c r="P26" s="32"/>
      <c r="Q26" s="37"/>
      <c r="R26" s="37"/>
      <c r="S26" s="36"/>
    </row>
    <row r="27" spans="1:19">
      <c r="A27" s="32"/>
      <c r="B27" s="43" t="s">
        <v>82</v>
      </c>
      <c r="C27" s="6" t="s">
        <v>26</v>
      </c>
      <c r="D27" s="37" t="s">
        <v>83</v>
      </c>
      <c r="E27" s="47"/>
      <c r="F27" s="32"/>
      <c r="G27" s="33"/>
      <c r="H27" s="33"/>
      <c r="I27" s="33" t="s">
        <v>84</v>
      </c>
      <c r="J27" s="43">
        <v>1</v>
      </c>
      <c r="K27" s="32"/>
      <c r="L27" s="32"/>
      <c r="M27" s="32"/>
      <c r="N27" s="32"/>
      <c r="O27" s="32"/>
      <c r="P27" s="32"/>
      <c r="Q27" s="37"/>
      <c r="R27" s="37"/>
      <c r="S27" s="36"/>
    </row>
    <row r="28" spans="1:19" ht="25.5">
      <c r="A28" s="32"/>
      <c r="B28" s="43" t="s">
        <v>85</v>
      </c>
      <c r="C28" s="6" t="s">
        <v>26</v>
      </c>
      <c r="D28" s="37" t="s">
        <v>86</v>
      </c>
      <c r="E28" s="47"/>
      <c r="F28" s="32"/>
      <c r="G28" s="33"/>
      <c r="H28" s="33"/>
      <c r="I28" s="33" t="s">
        <v>87</v>
      </c>
      <c r="J28" s="43">
        <v>1</v>
      </c>
      <c r="K28" s="32"/>
      <c r="L28" s="32"/>
      <c r="M28" s="32"/>
      <c r="N28" s="32"/>
      <c r="O28" s="32"/>
      <c r="P28" s="32"/>
      <c r="Q28" s="37"/>
      <c r="R28" s="37"/>
      <c r="S28" s="36"/>
    </row>
    <row r="29" spans="1:19" ht="25.5">
      <c r="A29" s="32"/>
      <c r="B29" s="43" t="s">
        <v>88</v>
      </c>
      <c r="C29" s="6" t="s">
        <v>26</v>
      </c>
      <c r="D29" s="37" t="s">
        <v>89</v>
      </c>
      <c r="E29" s="47"/>
      <c r="F29" s="32"/>
      <c r="G29" s="33" t="s">
        <v>90</v>
      </c>
      <c r="H29" s="33"/>
      <c r="I29" s="33" t="s">
        <v>91</v>
      </c>
      <c r="J29" s="43">
        <v>9</v>
      </c>
      <c r="K29" s="32"/>
      <c r="L29" s="32"/>
      <c r="M29" s="32"/>
      <c r="N29" s="32"/>
      <c r="O29" s="32"/>
      <c r="P29" s="32"/>
      <c r="Q29" s="37"/>
      <c r="R29" s="37"/>
      <c r="S29" s="36"/>
    </row>
    <row r="30" spans="1:19" ht="51">
      <c r="A30" s="32"/>
      <c r="B30" s="43" t="s">
        <v>92</v>
      </c>
      <c r="C30" s="6" t="s">
        <v>26</v>
      </c>
      <c r="D30" s="37" t="s">
        <v>93</v>
      </c>
      <c r="E30" s="47"/>
      <c r="F30" s="32">
        <v>22412</v>
      </c>
      <c r="G30" s="33" t="s">
        <v>94</v>
      </c>
      <c r="H30" s="33"/>
      <c r="I30" s="33" t="s">
        <v>87</v>
      </c>
      <c r="J30" s="43">
        <v>12</v>
      </c>
      <c r="K30" s="32"/>
      <c r="L30" s="32"/>
      <c r="M30" s="32"/>
      <c r="N30" s="32"/>
      <c r="O30" s="32"/>
      <c r="P30" s="32"/>
      <c r="Q30" s="37"/>
      <c r="R30" s="37"/>
      <c r="S30" s="36"/>
    </row>
    <row r="31" spans="1:19" ht="51">
      <c r="A31" s="32"/>
      <c r="B31" s="43" t="s">
        <v>95</v>
      </c>
      <c r="C31" s="6" t="s">
        <v>26</v>
      </c>
      <c r="D31" s="37" t="s">
        <v>96</v>
      </c>
      <c r="E31" s="47"/>
      <c r="F31" s="32">
        <v>22414</v>
      </c>
      <c r="G31" s="33" t="s">
        <v>97</v>
      </c>
      <c r="H31" s="33"/>
      <c r="I31" s="33" t="s">
        <v>98</v>
      </c>
      <c r="J31" s="43">
        <v>7</v>
      </c>
      <c r="K31" s="32"/>
      <c r="L31" s="32"/>
      <c r="M31" s="32"/>
      <c r="N31" s="32"/>
      <c r="O31" s="32"/>
      <c r="P31" s="32"/>
      <c r="Q31" s="37"/>
      <c r="R31" s="37"/>
      <c r="S31" s="36"/>
    </row>
    <row r="32" spans="1:19" ht="51">
      <c r="A32" s="32"/>
      <c r="B32" s="43" t="s">
        <v>99</v>
      </c>
      <c r="C32" s="6" t="s">
        <v>26</v>
      </c>
      <c r="D32" s="7" t="s">
        <v>100</v>
      </c>
      <c r="E32" s="47"/>
      <c r="F32" s="32">
        <v>22415</v>
      </c>
      <c r="G32" s="11" t="s">
        <v>101</v>
      </c>
      <c r="H32" s="11"/>
      <c r="I32" s="33" t="s">
        <v>102</v>
      </c>
      <c r="J32" s="43">
        <v>20</v>
      </c>
      <c r="K32" s="32"/>
      <c r="L32" s="32"/>
      <c r="M32" s="32"/>
      <c r="N32" s="32"/>
      <c r="O32" s="32"/>
      <c r="P32" s="32"/>
      <c r="Q32" s="37"/>
      <c r="R32" s="37"/>
      <c r="S32" s="36"/>
    </row>
    <row r="33" spans="1:19" ht="51">
      <c r="A33" s="8"/>
      <c r="B33" s="10" t="s">
        <v>10</v>
      </c>
      <c r="C33" s="8"/>
      <c r="D33" s="49" t="s">
        <v>4</v>
      </c>
      <c r="E33" s="49" t="s">
        <v>103</v>
      </c>
      <c r="F33" s="8"/>
      <c r="G33" s="49" t="s">
        <v>104</v>
      </c>
      <c r="H33" s="49"/>
      <c r="I33" s="50" t="s">
        <v>105</v>
      </c>
      <c r="J33" s="32"/>
      <c r="K33" s="32"/>
      <c r="L33" s="32"/>
      <c r="M33" s="22" t="s">
        <v>19</v>
      </c>
      <c r="N33" s="32"/>
      <c r="O33" s="32"/>
      <c r="P33" s="32"/>
      <c r="Q33" s="37"/>
      <c r="R33" s="37"/>
      <c r="S33" s="36"/>
    </row>
    <row r="34" spans="1:19" ht="63.75">
      <c r="A34" s="32"/>
      <c r="B34" s="43">
        <v>1</v>
      </c>
      <c r="C34" s="6"/>
      <c r="D34" s="37" t="s">
        <v>3</v>
      </c>
      <c r="E34" s="37" t="s">
        <v>106</v>
      </c>
      <c r="F34" s="32"/>
      <c r="G34" s="11"/>
      <c r="H34" s="11"/>
      <c r="I34" s="33"/>
      <c r="J34" s="32"/>
      <c r="K34" s="32"/>
      <c r="L34" s="32"/>
      <c r="M34" s="32"/>
      <c r="N34" s="32"/>
      <c r="O34" s="32"/>
      <c r="P34" s="32"/>
      <c r="Q34" s="37"/>
      <c r="R34" s="37"/>
      <c r="S34" s="36"/>
    </row>
    <row r="35" spans="1:19" ht="140.25">
      <c r="A35" s="32"/>
      <c r="B35" s="43">
        <v>2</v>
      </c>
      <c r="C35" s="6"/>
      <c r="D35" s="41" t="s">
        <v>107</v>
      </c>
      <c r="E35" s="41" t="s">
        <v>135</v>
      </c>
      <c r="F35" s="32"/>
      <c r="G35" s="11"/>
      <c r="H35" s="11"/>
      <c r="I35" s="33"/>
      <c r="J35" s="42"/>
      <c r="K35" s="32"/>
      <c r="L35" s="32"/>
      <c r="M35" s="32"/>
      <c r="N35" s="32"/>
      <c r="O35" s="40"/>
      <c r="P35" s="40"/>
      <c r="Q35" s="41"/>
      <c r="R35" s="41"/>
      <c r="S35" s="36"/>
    </row>
    <row r="36" spans="1:19" ht="63.75">
      <c r="A36" s="32"/>
      <c r="B36" s="43">
        <v>3</v>
      </c>
      <c r="C36" s="6"/>
      <c r="D36" s="37" t="s">
        <v>108</v>
      </c>
      <c r="E36" s="37" t="s">
        <v>109</v>
      </c>
      <c r="F36" s="32"/>
      <c r="G36" s="11"/>
      <c r="H36" s="11"/>
      <c r="I36" s="33"/>
      <c r="J36" s="42"/>
      <c r="K36" s="32"/>
      <c r="L36" s="32"/>
      <c r="M36" s="32"/>
      <c r="N36" s="32"/>
      <c r="O36" s="51"/>
      <c r="P36" s="52"/>
      <c r="Q36" s="52"/>
      <c r="R36" s="52"/>
      <c r="S36" s="52"/>
    </row>
    <row r="37" spans="1:19" ht="114.75">
      <c r="A37" s="32"/>
      <c r="B37" s="43">
        <v>4</v>
      </c>
      <c r="C37" s="6"/>
      <c r="D37" s="37" t="s">
        <v>110</v>
      </c>
      <c r="E37" s="37" t="s">
        <v>111</v>
      </c>
      <c r="F37" s="32"/>
      <c r="G37" s="11"/>
      <c r="H37" s="11"/>
      <c r="I37" s="33"/>
      <c r="J37" s="42"/>
      <c r="K37" s="32"/>
      <c r="L37" s="32"/>
      <c r="M37" s="32"/>
      <c r="N37" s="32"/>
      <c r="O37" s="9"/>
      <c r="P37" s="53"/>
      <c r="Q37" s="53"/>
      <c r="R37" s="53"/>
      <c r="S37" s="52"/>
    </row>
    <row r="38" spans="1:19" ht="191.25">
      <c r="A38" s="32"/>
      <c r="B38" s="43">
        <v>5</v>
      </c>
      <c r="C38" s="6"/>
      <c r="D38" s="37" t="s">
        <v>112</v>
      </c>
      <c r="E38" s="37" t="s">
        <v>113</v>
      </c>
      <c r="F38" s="32"/>
      <c r="G38" s="11"/>
      <c r="H38" s="11"/>
      <c r="I38" s="33"/>
      <c r="J38" s="42"/>
      <c r="K38" s="32"/>
      <c r="L38" s="32"/>
      <c r="M38" s="32"/>
      <c r="N38" s="32"/>
      <c r="O38" s="8"/>
      <c r="P38" s="52"/>
      <c r="Q38" s="52"/>
      <c r="R38" s="52"/>
      <c r="S38" s="52"/>
    </row>
    <row r="39" spans="1:19" ht="51">
      <c r="A39" s="32"/>
      <c r="B39" s="43">
        <v>6</v>
      </c>
      <c r="C39" s="6"/>
      <c r="D39" s="37" t="s">
        <v>114</v>
      </c>
      <c r="E39" s="54" t="s">
        <v>115</v>
      </c>
      <c r="F39" s="32"/>
      <c r="G39" s="11"/>
      <c r="H39" s="11"/>
      <c r="I39" s="33"/>
      <c r="J39" s="42"/>
      <c r="K39" s="32"/>
      <c r="L39" s="32"/>
      <c r="M39" s="32"/>
      <c r="N39" s="32"/>
      <c r="O39" s="8"/>
      <c r="P39" s="52"/>
      <c r="Q39" s="52"/>
      <c r="R39" s="52"/>
      <c r="S39" s="52"/>
    </row>
    <row r="40" spans="1:19" ht="51">
      <c r="A40" s="32"/>
      <c r="B40" s="43">
        <v>7</v>
      </c>
      <c r="C40" s="6"/>
      <c r="D40" s="37" t="s">
        <v>116</v>
      </c>
      <c r="E40" s="55" t="s">
        <v>5</v>
      </c>
      <c r="F40" s="32"/>
      <c r="G40" s="11"/>
      <c r="H40" s="11"/>
      <c r="I40" s="33"/>
      <c r="J40" s="42"/>
      <c r="K40" s="32"/>
      <c r="L40" s="32"/>
      <c r="M40" s="32"/>
      <c r="N40" s="32"/>
      <c r="O40" s="8"/>
      <c r="P40" s="52"/>
      <c r="Q40" s="52"/>
      <c r="R40" s="52"/>
      <c r="S40" s="52"/>
    </row>
    <row r="41" spans="1:19" ht="51">
      <c r="A41" s="32"/>
      <c r="B41" s="43">
        <v>8</v>
      </c>
      <c r="C41" s="6"/>
      <c r="D41" s="55" t="s">
        <v>117</v>
      </c>
      <c r="E41" s="55" t="s">
        <v>5</v>
      </c>
      <c r="F41" s="32"/>
      <c r="G41" s="11"/>
      <c r="H41" s="11"/>
      <c r="I41" s="33"/>
      <c r="J41" s="42"/>
      <c r="K41" s="32"/>
      <c r="L41" s="32"/>
      <c r="M41" s="32"/>
      <c r="N41" s="32"/>
      <c r="O41" s="8"/>
      <c r="P41" s="56"/>
      <c r="Q41" s="56"/>
      <c r="R41" s="56"/>
      <c r="S41" s="52"/>
    </row>
    <row r="42" spans="1:19" ht="267.75">
      <c r="A42" s="32">
        <v>201</v>
      </c>
      <c r="B42" s="43"/>
      <c r="C42" s="6" t="s">
        <v>26</v>
      </c>
      <c r="D42" s="31" t="s">
        <v>118</v>
      </c>
      <c r="E42" s="45" t="s">
        <v>119</v>
      </c>
      <c r="F42" s="32"/>
      <c r="G42" s="33"/>
      <c r="H42" s="33" t="s">
        <v>27</v>
      </c>
      <c r="I42" s="33" t="s">
        <v>27</v>
      </c>
      <c r="J42" s="42" t="s">
        <v>27</v>
      </c>
      <c r="K42" s="34" t="s">
        <v>27</v>
      </c>
      <c r="L42" s="34" t="s">
        <v>27</v>
      </c>
      <c r="M42" s="32" t="s">
        <v>27</v>
      </c>
      <c r="N42" s="34" t="s">
        <v>27</v>
      </c>
      <c r="O42" s="8" t="s">
        <v>27</v>
      </c>
      <c r="P42" s="43" t="s">
        <v>27</v>
      </c>
      <c r="Q42" s="35" t="s">
        <v>136</v>
      </c>
      <c r="R42" s="35" t="s">
        <v>136</v>
      </c>
      <c r="S42" s="57"/>
    </row>
    <row r="43" spans="1:19" ht="25.5">
      <c r="A43" s="32"/>
      <c r="B43" s="43" t="s">
        <v>120</v>
      </c>
      <c r="C43" s="6" t="s">
        <v>26</v>
      </c>
      <c r="D43" s="37" t="s">
        <v>121</v>
      </c>
      <c r="E43" s="47"/>
      <c r="F43" s="32" t="s">
        <v>137</v>
      </c>
      <c r="G43" s="33"/>
      <c r="H43" s="33"/>
      <c r="I43" s="33" t="s">
        <v>122</v>
      </c>
      <c r="J43" s="42">
        <v>18</v>
      </c>
      <c r="K43" s="32"/>
      <c r="L43" s="32"/>
      <c r="M43" s="32"/>
      <c r="N43" s="32"/>
      <c r="O43" s="8"/>
      <c r="P43" s="53"/>
      <c r="Q43" s="53"/>
      <c r="R43" s="53"/>
      <c r="S43" s="52"/>
    </row>
    <row r="44" spans="1:19" ht="25.5">
      <c r="A44" s="32"/>
      <c r="B44" s="43" t="s">
        <v>123</v>
      </c>
      <c r="C44" s="6" t="s">
        <v>26</v>
      </c>
      <c r="D44" s="37" t="s">
        <v>124</v>
      </c>
      <c r="E44" s="47"/>
      <c r="F44" s="32" t="s">
        <v>138</v>
      </c>
      <c r="G44" s="33"/>
      <c r="H44" s="33"/>
      <c r="I44" s="33" t="s">
        <v>125</v>
      </c>
      <c r="J44" s="42">
        <v>20</v>
      </c>
      <c r="K44" s="32"/>
      <c r="L44" s="32"/>
      <c r="M44" s="32"/>
      <c r="N44" s="32"/>
      <c r="O44" s="8"/>
      <c r="P44" s="52"/>
      <c r="Q44" s="52"/>
      <c r="R44" s="52"/>
      <c r="S44" s="52"/>
    </row>
    <row r="45" spans="1:19" ht="25.5">
      <c r="A45" s="32"/>
      <c r="B45" s="43" t="s">
        <v>126</v>
      </c>
      <c r="C45" s="6" t="s">
        <v>26</v>
      </c>
      <c r="D45" s="37" t="s">
        <v>127</v>
      </c>
      <c r="E45" s="47"/>
      <c r="F45" s="32"/>
      <c r="G45" s="33"/>
      <c r="H45" s="33"/>
      <c r="I45" s="33" t="s">
        <v>122</v>
      </c>
      <c r="J45" s="42">
        <v>66</v>
      </c>
      <c r="K45" s="32"/>
      <c r="L45" s="32"/>
      <c r="M45" s="32"/>
      <c r="N45" s="32"/>
      <c r="O45" s="8"/>
      <c r="P45" s="52"/>
      <c r="Q45" s="52"/>
      <c r="R45" s="52"/>
      <c r="S45" s="52"/>
    </row>
    <row r="46" spans="1:19" ht="51">
      <c r="A46" s="32"/>
      <c r="B46" s="43" t="s">
        <v>128</v>
      </c>
      <c r="C46" s="43" t="s">
        <v>129</v>
      </c>
      <c r="D46" s="37" t="s">
        <v>130</v>
      </c>
      <c r="E46" s="47"/>
      <c r="F46" s="32" t="s">
        <v>139</v>
      </c>
      <c r="G46" s="33"/>
      <c r="H46" s="33"/>
      <c r="I46" s="33" t="s">
        <v>29</v>
      </c>
      <c r="J46" s="42">
        <v>40</v>
      </c>
      <c r="K46" s="32"/>
      <c r="L46" s="32"/>
      <c r="M46" s="32"/>
      <c r="N46" s="32"/>
      <c r="O46" s="8"/>
      <c r="P46" s="52"/>
      <c r="Q46" s="52"/>
      <c r="R46" s="52"/>
      <c r="S46" s="52"/>
    </row>
    <row r="47" spans="1:19" ht="38.25">
      <c r="A47" s="32"/>
      <c r="B47" s="43" t="s">
        <v>131</v>
      </c>
      <c r="C47" s="43" t="s">
        <v>129</v>
      </c>
      <c r="D47" s="37" t="s">
        <v>132</v>
      </c>
      <c r="E47" s="47"/>
      <c r="F47" s="32" t="s">
        <v>140</v>
      </c>
      <c r="G47" s="33"/>
      <c r="H47" s="33"/>
      <c r="I47" s="33" t="s">
        <v>29</v>
      </c>
      <c r="J47" s="42">
        <v>3</v>
      </c>
      <c r="K47" s="32"/>
      <c r="L47" s="32"/>
      <c r="M47" s="32"/>
      <c r="N47" s="32"/>
      <c r="O47" s="8"/>
      <c r="P47" s="56"/>
      <c r="Q47" s="56"/>
      <c r="R47" s="56"/>
      <c r="S47" s="5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6" ma:contentTypeDescription="Create a new document." ma:contentTypeScope="" ma:versionID="3a5843e718e59bdcc2db32b40f668a38">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b4b93b327542c6013ee32f1ec1d7c108"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4107AF-A3DA-40B5-BD14-35203F9A4D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254a45-8beb-40bf-8089-d9c1fbed0123"/>
    <ds:schemaRef ds:uri="2a4aba02-29a2-496d-8bf3-6c1a8cc45f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576FED-4359-4762-B393-F48348F185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4</vt:i4>
      </vt:variant>
    </vt:vector>
  </HeadingPairs>
  <TitlesOfParts>
    <vt:vector size="4" baseType="lpstr">
      <vt:lpstr>1-132</vt:lpstr>
      <vt:lpstr>49</vt:lpstr>
      <vt:lpstr>Krešėjimo</vt:lpstr>
      <vt:lpstr>Lapas2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Angele Zutkienė</cp:lastModifiedBy>
  <cp:revision>2</cp:revision>
  <cp:lastPrinted>2023-04-18T12:02:15Z</cp:lastPrinted>
  <dcterms:created xsi:type="dcterms:W3CDTF">2010-02-02T17:05:05Z</dcterms:created>
  <dcterms:modified xsi:type="dcterms:W3CDTF">2023-06-27T05:24:11Z</dcterms:modified>
</cp:coreProperties>
</file>