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filterPrivacy="1" defaultThemeVersion="124226"/>
  <xr:revisionPtr revIDLastSave="0" documentId="13_ncr:1_{393CA2D4-E01B-4CCC-A007-A0CAF6543479}" xr6:coauthVersionLast="46" xr6:coauthVersionMax="47" xr10:uidLastSave="{00000000-0000-0000-0000-000000000000}"/>
  <bookViews>
    <workbookView xWindow="390" yWindow="390" windowWidth="9600" windowHeight="15630" xr2:uid="{00000000-000D-0000-FFFF-FFFF00000000}"/>
  </bookViews>
  <sheets>
    <sheet name="VN.SŽ" sheetId="3" r:id="rId1"/>
  </sheets>
  <calcPr calcId="181029"/>
</workbook>
</file>

<file path=xl/calcChain.xml><?xml version="1.0" encoding="utf-8"?>
<calcChain xmlns="http://schemas.openxmlformats.org/spreadsheetml/2006/main">
  <c r="I184" i="3" l="1"/>
  <c r="I187" i="3"/>
  <c r="I186" i="3"/>
  <c r="I185" i="3"/>
  <c r="I183" i="3"/>
  <c r="I181" i="3"/>
  <c r="I179" i="3"/>
  <c r="I177" i="3"/>
  <c r="I175" i="3"/>
  <c r="I173" i="3"/>
  <c r="I171" i="3"/>
  <c r="I169" i="3"/>
  <c r="I167" i="3"/>
  <c r="I165" i="3"/>
  <c r="I163" i="3"/>
  <c r="I161" i="3"/>
  <c r="I159" i="3"/>
  <c r="I157" i="3"/>
  <c r="I155" i="3"/>
  <c r="I153" i="3"/>
  <c r="I152" i="3"/>
  <c r="I150" i="3"/>
  <c r="I149" i="3"/>
  <c r="I147" i="3"/>
  <c r="I146" i="3"/>
  <c r="I144" i="3"/>
  <c r="I143" i="3"/>
  <c r="I141" i="3"/>
  <c r="I140" i="3"/>
  <c r="I138" i="3"/>
  <c r="I137" i="3"/>
  <c r="I135" i="3"/>
  <c r="I134" i="3"/>
  <c r="I132" i="3"/>
  <c r="I131" i="3"/>
  <c r="I129" i="3"/>
  <c r="I128" i="3"/>
  <c r="I126" i="3"/>
  <c r="I125" i="3"/>
  <c r="I123" i="3"/>
  <c r="I122" i="3"/>
  <c r="I120" i="3"/>
  <c r="I119" i="3"/>
  <c r="I117" i="3"/>
  <c r="I115" i="3"/>
  <c r="I114" i="3"/>
  <c r="I112" i="3"/>
  <c r="I111" i="3"/>
  <c r="I109" i="3"/>
  <c r="I108" i="3"/>
  <c r="I106" i="3"/>
  <c r="I104" i="3"/>
  <c r="I102" i="3"/>
  <c r="I99" i="3"/>
  <c r="I98" i="3"/>
  <c r="I97" i="3"/>
  <c r="I96" i="3"/>
  <c r="I94" i="3"/>
  <c r="I93" i="3"/>
  <c r="I92" i="3"/>
  <c r="I90" i="3"/>
  <c r="I89" i="3"/>
  <c r="I88" i="3"/>
  <c r="I87" i="3"/>
  <c r="I86" i="3"/>
  <c r="I85" i="3"/>
  <c r="I62" i="3"/>
  <c r="I61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1" i="3"/>
  <c r="I20" i="3"/>
  <c r="I19" i="3"/>
  <c r="I18" i="3"/>
  <c r="I17" i="3"/>
  <c r="I16" i="3"/>
  <c r="I14" i="3"/>
  <c r="I12" i="3"/>
  <c r="I11" i="3"/>
  <c r="I10" i="3"/>
  <c r="I9" i="3"/>
  <c r="I8" i="3"/>
  <c r="I7" i="3"/>
  <c r="I6" i="3"/>
  <c r="I188" i="3" l="1"/>
  <c r="I189" i="3" s="1"/>
  <c r="I190" i="3" s="1"/>
</calcChain>
</file>

<file path=xl/sharedStrings.xml><?xml version="1.0" encoding="utf-8"?>
<sst xmlns="http://schemas.openxmlformats.org/spreadsheetml/2006/main" count="489" uniqueCount="201">
  <si>
    <t>Pavadinimas ir techninės charakteristikos</t>
  </si>
  <si>
    <t>Žymuo</t>
  </si>
  <si>
    <t>Kiekis</t>
  </si>
  <si>
    <t>Kaina</t>
  </si>
  <si>
    <t>vieneto</t>
  </si>
  <si>
    <t>Pozicija,
eil. Nr.</t>
  </si>
  <si>
    <t>viso 
kiekio</t>
  </si>
  <si>
    <t>Mato
vnt.</t>
  </si>
  <si>
    <t>vnt</t>
  </si>
  <si>
    <t>m</t>
  </si>
  <si>
    <t xml:space="preserve">II gr. sauso grunto kasimas 0,5m³ ekskavatoriumi sutvirtintose tranšėjose sandėliuojant vietoje </t>
  </si>
  <si>
    <t xml:space="preserve">II gr. sauso grunto kasimas rankiniu būdu sutvirtintose tranšėjose iškeliant kranu </t>
  </si>
  <si>
    <t>Komunikacijų nužymėjimo cinkuoto metalo stulpeliai bei jų sumontavimas</t>
  </si>
  <si>
    <t>Plastikinės informacinės lentelės ir jų sumontavimas ant komunikacijų nužymėjimo stulpelių</t>
  </si>
  <si>
    <t>Karjerinis smėlis ir vamzdynų užpylimas karjeriniu smėliu (0,3m virš vamzdyno viršaus) rankiniu būdu sutankinant mechanizuotomis priemonėmis sutvirtintose tranšėjose</t>
  </si>
  <si>
    <t>Vamzdynų užpylimas iškastu gruntu mechanizuotomis priemonėmis sutvirtintose tranšėjose gruntą sutankinant</t>
  </si>
  <si>
    <t>PASTABA:</t>
  </si>
  <si>
    <t>Išramstymo skydai</t>
  </si>
  <si>
    <t>Ketinis, rakinamas, apkrovoms D400, D700 šulinio dangtis pagal tech. specifikacijas</t>
  </si>
  <si>
    <r>
      <t>m</t>
    </r>
    <r>
      <rPr>
        <vertAlign val="superscript"/>
        <sz val="11"/>
        <rFont val="Calibri"/>
        <family val="2"/>
        <charset val="186"/>
        <scheme val="minor"/>
      </rPr>
      <t>3</t>
    </r>
  </si>
  <si>
    <r>
      <t>m</t>
    </r>
    <r>
      <rPr>
        <vertAlign val="superscript"/>
        <sz val="11"/>
        <rFont val="Calibri"/>
        <family val="2"/>
        <charset val="186"/>
        <scheme val="minor"/>
      </rPr>
      <t>2</t>
    </r>
  </si>
  <si>
    <t>Savitakiniai plastikiniai D200, SN8 žiedinio stiprio nuotekų vamzdžiai su visomis reikalingomis jungtimis ir jų paklojimas atviru būdu, sandarumo bandymas ir vamzdynų peržiūra TV diagnostine kamera</t>
  </si>
  <si>
    <t>ŽEMĖS DARBAI (L1)</t>
  </si>
  <si>
    <t>ŽEMĖS DARBAI (LD1)</t>
  </si>
  <si>
    <t>Karjerinis smėlis ir vamzdynų užpylimas karjeriniu smėliu iki gatvės lovio apačios rankiniu būdu sutankinant mechanizuotomis priemonėmis sutvirtintose tranšėjose</t>
  </si>
  <si>
    <t>10 cm storio skaldelės 5/11 sluoksnis vamzdžių pagrindui</t>
  </si>
  <si>
    <t>Skaldelė 11/22 drenažo vamzdžio užpylimui</t>
  </si>
  <si>
    <t>Paviršinių (lietaus) nuotekų šalinimo tinklai (L1)</t>
  </si>
  <si>
    <t>Savitakiniai plastikiniai D315, SN8 žiedinio stiprio nuotekų vamzdžiai su visomis reikalingomis jungtimis ir jų paklojimas atviru būdu, sandarumo bandymas ir vamzdynų peržiūra TV diagnostine kamera</t>
  </si>
  <si>
    <t>Gelžbetoninis, apvalus, surenkamas D700, Hb  1,5-2,0m gylio lietaus surinkimo šulinėlis su sėsdinama dalimi padengtas hidroizoliacija ir jo sumontavimas</t>
  </si>
  <si>
    <t>Gatvės drenažo tinklai (LD1)</t>
  </si>
  <si>
    <t>1. Žemės darbai projektuojamos gatvės ribose skaičiuojami nuo naujos dangos konstrukcijos apatinės altitudės.</t>
  </si>
  <si>
    <t>2. Prieš pradedant inžinerinių komunikacijų šulinių dangčių pritaikymo darbus prie naujų dangų aukščių, būtina pasitikslinti esamų inžinerinių komunikacijų dangčių altitudes.</t>
  </si>
  <si>
    <t>3. Žemės darbai apskaičiuoti vertinant, kad tranšėjos ramstomos, o tranšėjos plotis 2 m. Numatydamas kasimo darbus be ramstymo, Rangovas privalo įsivertinti papildomus kasimo darbų kiekius.</t>
  </si>
  <si>
    <t>4. Visi gelžbetoninių šulinių sprendiniai parenkami pagal UAB „Ekoprojektas“ parengtą albumą LK 2.</t>
  </si>
  <si>
    <t>5. Drenažo įrengimo detalės įskaitant gylius bei padėtį gatvės konstrukcijų atžvilgiu pateikiamos projekto susisiekimo dalyje gatvės skersiniuose pjūviuose.</t>
  </si>
  <si>
    <t>Savitakiniai HDPE D160 SN8 žiedinio stiprio visiškai perforuoti 360° lankstūs drenažo vamzdžiai (tipas R2 pagal DIN 4262-1) su poliesterio tekstile bei su visomis reikalingomis jungtimis ir jų paklojimas atviru būdu</t>
  </si>
  <si>
    <t>Plastikiniai SN8 žiedinio stiprio protarpiai perėjimui per betoninių šulinių sieneles, protarpių išorė gamykloje padengta smėlio/žvyro danga, drenažo D160 vamzdžiams ir jų įrengimas</t>
  </si>
  <si>
    <t>Plastikiniės aklės SN8 žiedinio stiprio drenažo D160 vamzdžiams ir jų įrengimas</t>
  </si>
  <si>
    <t>Savitakiniai plastikiniai D400, SN8 žiedinio stiprio nuotekų vamzdžiai su visomis reikalingomis jungtimis ir jų paklojimas atviru būdu, sandarumo bandymas ir vamzdynų peržiūra TV diagnostine kamera</t>
  </si>
  <si>
    <r>
      <t xml:space="preserve">Gelžbetoninis, apvalus, surenkamas D1500, Hb 3,73m gylio paviršinių nuotekų šulinys </t>
    </r>
    <r>
      <rPr>
        <b/>
        <sz val="11"/>
        <rFont val="Calibri"/>
        <family val="2"/>
        <scheme val="minor"/>
      </rPr>
      <t xml:space="preserve">Nr. 02 </t>
    </r>
    <r>
      <rPr>
        <sz val="11"/>
        <rFont val="Calibri"/>
        <family val="2"/>
        <charset val="186"/>
        <scheme val="minor"/>
      </rPr>
      <t>su lipynėmis, padengtas hidroizoliacija su išbetonuota latakine dalimi ir jo sumontavimas</t>
    </r>
  </si>
  <si>
    <r>
      <t xml:space="preserve">Gelžbetoninis, apvalus, surenkamas D1500, Hb 2,03m gylio paviršinių nuotekų šulinys </t>
    </r>
    <r>
      <rPr>
        <b/>
        <sz val="11"/>
        <rFont val="Calibri"/>
        <family val="2"/>
        <scheme val="minor"/>
      </rPr>
      <t xml:space="preserve">Nr. 11 </t>
    </r>
    <r>
      <rPr>
        <sz val="11"/>
        <rFont val="Calibri"/>
        <family val="2"/>
        <charset val="186"/>
        <scheme val="minor"/>
      </rPr>
      <t>su lipynėmis, padengtas hidroizoliacija su išbetonuota latakine dalimi ir jo sumontavimas</t>
    </r>
  </si>
  <si>
    <r>
      <t xml:space="preserve">Gelžbetoninis, apvalus, surenkamas D1500, Hb 3,36m gylio paviršinių nuotekų šulinys </t>
    </r>
    <r>
      <rPr>
        <b/>
        <sz val="11"/>
        <rFont val="Calibri"/>
        <family val="2"/>
        <scheme val="minor"/>
      </rPr>
      <t xml:space="preserve">Nr. 34 </t>
    </r>
    <r>
      <rPr>
        <sz val="11"/>
        <rFont val="Calibri"/>
        <family val="2"/>
        <charset val="186"/>
        <scheme val="minor"/>
      </rPr>
      <t>su lipynėmis, padengtas hidroizoliacija su išbetonuota latakine dalimi ir jo sumontavimas</t>
    </r>
  </si>
  <si>
    <r>
      <t xml:space="preserve">Gelžbetoninis, apvalus, surenkamas D1500, Hb 3,35m gylio paviršinių nuotekų šulinys </t>
    </r>
    <r>
      <rPr>
        <b/>
        <sz val="11"/>
        <rFont val="Calibri"/>
        <family val="2"/>
        <scheme val="minor"/>
      </rPr>
      <t xml:space="preserve">Nr. 36 </t>
    </r>
    <r>
      <rPr>
        <sz val="11"/>
        <rFont val="Calibri"/>
        <family val="2"/>
        <charset val="186"/>
        <scheme val="minor"/>
      </rPr>
      <t>su lipynėmis, padengtas hidroizoliacija su išbetonuota latakine dalimi ir jo sumontavimas</t>
    </r>
  </si>
  <si>
    <r>
      <t xml:space="preserve">Gelžbetoninis, apvalus, surenkamas D1500, Hb 2,73m gylio paviršinių nuotekų šulinys  </t>
    </r>
    <r>
      <rPr>
        <b/>
        <sz val="11"/>
        <rFont val="Calibri"/>
        <family val="2"/>
        <scheme val="minor"/>
      </rPr>
      <t>Nr. 38</t>
    </r>
    <r>
      <rPr>
        <sz val="11"/>
        <rFont val="Calibri"/>
        <family val="2"/>
        <charset val="186"/>
        <scheme val="minor"/>
      </rPr>
      <t xml:space="preserve"> su lipynėmis, kritimo stovu d200 L=0,90, fasoninėmis dalimis (trišakis, alkūnė), padengtas hidroizoliacija su išbetonuota latakine dalimi ir jo sumontavimas</t>
    </r>
  </si>
  <si>
    <r>
      <t xml:space="preserve">Gelžbetoninis, apvalus, surenkamas D1000, Hb 2,84m gylio paviršinių nuotekų šulinys </t>
    </r>
    <r>
      <rPr>
        <b/>
        <sz val="11"/>
        <rFont val="Calibri"/>
        <family val="2"/>
        <scheme val="minor"/>
      </rPr>
      <t xml:space="preserve">Nr. 38.1 </t>
    </r>
    <r>
      <rPr>
        <sz val="11"/>
        <rFont val="Calibri"/>
        <family val="2"/>
        <charset val="186"/>
        <scheme val="minor"/>
      </rPr>
      <t>su lipynėmis, padengtas hidroizoliacija su išbetonuota latakine dalimi ir jo sumontavimas</t>
    </r>
  </si>
  <si>
    <t>Gelžbetoninis, apvalus, surenkamas D700, Hb  2,77m gylio lietaus surinkimo šulinėlis su sėsdinama dalimi padengtas hidroizoliacija ir jo sumontavimas</t>
  </si>
  <si>
    <t>RFŠ-24</t>
  </si>
  <si>
    <t>RFŠ-20</t>
  </si>
  <si>
    <t>RFŠ-19</t>
  </si>
  <si>
    <t>RFŠ-18</t>
  </si>
  <si>
    <t>RFŠ-14</t>
  </si>
  <si>
    <t>RFŠ-02</t>
  </si>
  <si>
    <t>RVŠ-03</t>
  </si>
  <si>
    <t>RVŠ-02</t>
  </si>
  <si>
    <t>RVŠ-01</t>
  </si>
  <si>
    <t>RVK-40</t>
  </si>
  <si>
    <t>RVK-52</t>
  </si>
  <si>
    <t>RVK-72</t>
  </si>
  <si>
    <t>Savitakiniai plastikiniai D500, SN8 žiedinio stiprio nuotekų vamzdžiai su visomis reikalingomis jungtimis ir jų paklojimas atviru būdu, sandarumo bandymas ir vamzdynų peržiūra TV diagnostine kamera</t>
  </si>
  <si>
    <t>Savitakiniai plastikiniai D600, SN8 žiedinio stiprio nuotekų vamzdžiai su visomis reikalingomis jungtimis ir jų paklojimas atviru būdu, sandarumo bandymas ir vamzdynų peržiūra TV diagnostine kamera</t>
  </si>
  <si>
    <t>RVK-78</t>
  </si>
  <si>
    <t>RFŠ-05</t>
  </si>
  <si>
    <t>Vandentiekis (V1)</t>
  </si>
  <si>
    <t>Polietileniniai (PE100) vandentiekio vamzdžiai, PN10, D110 su visomis jungtimis, sujungimo detalėmis ir jų paklojimas atviru būdu, sandarumo bandymas, plovimas, dezinfekavimas</t>
  </si>
  <si>
    <t>vnt.</t>
  </si>
  <si>
    <t>ŽEMĖS DARBAI (V1)</t>
  </si>
  <si>
    <t>Esamų polietileninių vamzdžių d110mm išmontavimas ir išvežimas į statybinio laužo sąvartyną</t>
  </si>
  <si>
    <t>Kalaus ketaus aklė esamam d110 vamzdžiui ir jos sumontavimas</t>
  </si>
  <si>
    <t>ESAMŲ INŽINERINIŲ KOMUNIKACIJŲ PRITAIKYMAS PRIE NAUJŲ DANGŲ AUKŠČIO</t>
  </si>
  <si>
    <r>
      <t>m</t>
    </r>
    <r>
      <rPr>
        <vertAlign val="superscript"/>
        <sz val="11"/>
        <rFont val="Calibri"/>
        <family val="2"/>
        <charset val="204"/>
        <scheme val="minor"/>
      </rPr>
      <t>3</t>
    </r>
  </si>
  <si>
    <t>Esamo šulinio landos ir dangčio pritaikymas prie naujų dangų ir dangos aukščio kai paviršius nužemėja iki 0,02m. Projektuojama danga - asfaltas.</t>
  </si>
  <si>
    <t>Esamo šulinio landos ir dangčio pritaikymas prie naujų dangų ir dangos aukščio kai paviršius nužemėja iki 0,01m. Projektuojama danga - asfaltas.</t>
  </si>
  <si>
    <t>Esamo šulinio landos ir dangčio pritaikymas prie naujų dangų ir dangos aukščio kai paviršius pakyla iki 0,02m. Projektuojama danga - asfaltas.</t>
  </si>
  <si>
    <t>RVK-01, RVK-02, RVK-04, RVK-16, RVK-17, RVK-26, RVK-31, RVK-32, RVK-35, RVK-45, RVK-46, RVK-47, RVK-65, RVK-67, RVK-70</t>
  </si>
  <si>
    <t>Sklendės valdymo veleno pailginimas apie 8 cm</t>
  </si>
  <si>
    <t>Sklendės valdymo veleno pailginimas apie 2 cm</t>
  </si>
  <si>
    <t>Esamos vandentiekio kapos su atramine plokšte pritaikymas prie naujų dangų. Projektuojama danga - asfaltas.</t>
  </si>
  <si>
    <t>RVK-03, RVK-06, RVK-53, RVK-54, RVK-62, RVK-63, RVK-68</t>
  </si>
  <si>
    <t>Sklendės valdymo veleno pailginimas apie 4 cm</t>
  </si>
  <si>
    <t>RVK-05, RVK-27, RVK-37, RVK-38, RVK-42, RVK-55, RVK-80</t>
  </si>
  <si>
    <t>Sklendės valdymo veleno pailginimas apie 3 cm</t>
  </si>
  <si>
    <t>RVK-07, RVK-29, RVK-30, RVK-57, RVK-69, RVK-82, RVK-84</t>
  </si>
  <si>
    <t>RVK-08, RVK-09, RVK-33, RVK-34, RVK-50</t>
  </si>
  <si>
    <t>Sklendės valdymo veleno pailginimas apie 6 cm</t>
  </si>
  <si>
    <t>RVK-10, RVK-11, RVK-15, RVK-19, RVK-23, RVK-24, RVK-25, RVK-36, RVK-48, RVK-71, RVK-83</t>
  </si>
  <si>
    <t>Sklendės valdymo veleno patrumpinimas apie 1 cm</t>
  </si>
  <si>
    <t>RVK-12, RVK-18, RVK-39, RVK-66, RVK-74, RVK-81</t>
  </si>
  <si>
    <t>Sklendės valdymo veleno pailginimas apie 1 cm</t>
  </si>
  <si>
    <t>RVK-13, RVK-22, RVK-28, RVK-44, RVK-76, RVK-79</t>
  </si>
  <si>
    <t>Sklendės valdymo veleno patrumpinimas apie 2 cm</t>
  </si>
  <si>
    <t>RVK-14, RVK-20, RVK-21, RVK-56, RVK-73</t>
  </si>
  <si>
    <t>Sklendės valdymo veleno patrumpinimas apie 3 cm</t>
  </si>
  <si>
    <t>Sklendės valdymo veleno pailginimas apie 12 cm</t>
  </si>
  <si>
    <t>RVK-41, RVK-51, RVK-58, RVK-61, RVK-75, RVK-77</t>
  </si>
  <si>
    <t>Sklendės valdymo veleno pailginimas apie 7 cm</t>
  </si>
  <si>
    <t>RVK-43, RVK-64</t>
  </si>
  <si>
    <t>Sklendės valdymo veleno patrumpinimas apie 4 cm</t>
  </si>
  <si>
    <t>RVK-49, RVK-59, RVK-60</t>
  </si>
  <si>
    <t>Sklendės valdymo veleno patrumpinimas apie 7 cm</t>
  </si>
  <si>
    <t>Sklendės valdymo veleno patrumpinimas apie 13 cm</t>
  </si>
  <si>
    <r>
      <t xml:space="preserve">Gelžbetoninis, apvalus, surenkamas D1500, Hb 3,14m gylio paviršinių nuotekų šulinys </t>
    </r>
    <r>
      <rPr>
        <b/>
        <sz val="11"/>
        <rFont val="Calibri"/>
        <family val="2"/>
        <scheme val="minor"/>
      </rPr>
      <t xml:space="preserve">Nr. 07 </t>
    </r>
    <r>
      <rPr>
        <sz val="11"/>
        <rFont val="Calibri"/>
        <family val="2"/>
        <charset val="186"/>
        <scheme val="minor"/>
      </rPr>
      <t>su lipynėmis, padengtas hidroizoliacija su išbetonuota latakine dalimi ir jo sumontavimas</t>
    </r>
  </si>
  <si>
    <t>Kalaus ketaus flanšinis trišakis DN150x100, PN10</t>
  </si>
  <si>
    <t>Kalaus ketaus požeminė sklendė DN100, PN10 su prailginimo velenu ir kapa</t>
  </si>
  <si>
    <t>Kalaus ketaus flanšinis adapteris  atsparus tempimui DN160/150, PN10</t>
  </si>
  <si>
    <t>Kalaus ketaus flanšinis adapteris  atsparus tempimui DN110/100, PN10</t>
  </si>
  <si>
    <t>Esamo šulinio landos ir dangčio pritaikymas prie naujų dangų. Projektuojama danga - asfaltas.</t>
  </si>
  <si>
    <t>Esamo šulinio landos ir dangčio pritaikymas prie naujų dangų ir dangos aukščio kai paviršius nužemėja iki 0,06m. Projektuojama danga - asfaltas.</t>
  </si>
  <si>
    <t>Esamo šulinio landos ir dangčio pritaikymas prie naujų dangų ir dangos aukščio kai paviršius nužemėja iki 0,03m. Projektuojama danga - asfaltas.</t>
  </si>
  <si>
    <t>Esamo šulinio landos ir dangčio pritaikymas prie naujų dangų ir dangos aukščio kai paviršius pakyla iki 0,03m. Projektuojama danga - asfaltas.</t>
  </si>
  <si>
    <t>Esamo šulinio landos ir dangčio pritaikymas prie naujų dangų ir dangos aukščio kai paviršius pakyla iki 0,19m. Projektuojama danga - asfaltas.</t>
  </si>
  <si>
    <t>RVŠ-09, RFŠ-15, RFŠ-17</t>
  </si>
  <si>
    <t>Esamo šulinio landos ir dangčio pritaikymas prie naujų dangų ir dangos aukščio kai paviršius pakyla iki 0,01m. Projektuojama danga - asfaltas.</t>
  </si>
  <si>
    <t>Esamo šulinio landos ir dangčio pritaikymas prie naujų dangų ir dangos aukščio kai paviršius nužemėja iki 0,09m. Projektuojama danga - asfaltas.</t>
  </si>
  <si>
    <t>Esamo šulinio landos ir dangčio pritaikymas prie naujų dangų ir dangos aukščio kai paviršius pakyla iki 0,05m. Projektuojama danga - asfaltas.</t>
  </si>
  <si>
    <t>Esamo šulinio landos ir dangčio pritaikymas prie naujų dangų ir dangos aukščio kai paviršius pakyla iki 0,10m. Projektuojama danga - asfaltas.</t>
  </si>
  <si>
    <t>RVŠ-23</t>
  </si>
  <si>
    <t>Esamo šulinio landos ir dangčio pritaikymas prie naujų dangų ir dangos aukščio kai paviršius pakyla iki 0,12m. Projektuojama danga - asfaltas.</t>
  </si>
  <si>
    <t>Esamo šulinio landos ir dangčio pritaikymas prie naujų dangų ir dangos aukščio kai paviršius nužemėja iki 0,05m. Projektuojama danga - asfaltas.</t>
  </si>
  <si>
    <t>RFŠ-01, RFŠ-25</t>
  </si>
  <si>
    <t>RFŠ-03, RFŠ-07, RFŠ-08, RFŠ-21</t>
  </si>
  <si>
    <t>RFŠ-04, RFŠ-13, RFŠ-22, RFŠ-26</t>
  </si>
  <si>
    <t>RFŠ-06, RFŠ-1, RFŠ-12</t>
  </si>
  <si>
    <t>RFŠ-11, RFŠ-16</t>
  </si>
  <si>
    <r>
      <t xml:space="preserve">Gelžbetoninis, apvalus, surenkamas D1000, Hb 1,90m gylio paviršinių nuotekų šulinys </t>
    </r>
    <r>
      <rPr>
        <b/>
        <sz val="11"/>
        <rFont val="Calibri"/>
        <family val="2"/>
        <scheme val="minor"/>
      </rPr>
      <t xml:space="preserve">Nr. 14 </t>
    </r>
    <r>
      <rPr>
        <sz val="11"/>
        <rFont val="Calibri"/>
        <family val="2"/>
        <charset val="186"/>
        <scheme val="minor"/>
      </rPr>
      <t>su lipynėmis, padengtas hidroizoliacija su išbetonuota latakine dalimi ir jo sumontavimas</t>
    </r>
  </si>
  <si>
    <r>
      <t xml:space="preserve">Gelžbetoninis, apvalus, surenkamas D1000, Hb 1,96m gylio paviršinių nuotekų šulinys  </t>
    </r>
    <r>
      <rPr>
        <b/>
        <sz val="11"/>
        <rFont val="Calibri"/>
        <family val="2"/>
        <scheme val="minor"/>
      </rPr>
      <t>Nr. 16</t>
    </r>
    <r>
      <rPr>
        <sz val="11"/>
        <rFont val="Calibri"/>
        <family val="2"/>
        <charset val="186"/>
        <scheme val="minor"/>
      </rPr>
      <t xml:space="preserve"> su lipynėmis, kritimo stovu d200 L=0,45, fasoninėmis dalimis (trišakis, alkūnė), padengtas hidroizoliacija su išbetonuota latakine dalimi ir jo sumontavimas</t>
    </r>
  </si>
  <si>
    <r>
      <t xml:space="preserve">Gelžbetoninis, apvalus, surenkamas D1000, Hb 1,98m gylio paviršinių nuotekų šulinys  </t>
    </r>
    <r>
      <rPr>
        <b/>
        <sz val="11"/>
        <rFont val="Calibri"/>
        <family val="2"/>
        <scheme val="minor"/>
      </rPr>
      <t>Nr. 15</t>
    </r>
    <r>
      <rPr>
        <sz val="11"/>
        <rFont val="Calibri"/>
        <family val="2"/>
        <charset val="186"/>
        <scheme val="minor"/>
      </rPr>
      <t xml:space="preserve"> su lipynėmis, kritimo stovu d200 L=0,47, fasoninėmis dalimis (trišakis, alkūnė), padengtas hidroizoliacija su išbetonuota latakine dalimi ir jo sumontavimas</t>
    </r>
  </si>
  <si>
    <r>
      <t xml:space="preserve">Gelžbetoninis, apvalus, surenkamas D1000, Hb 1,85m gylio paviršinių nuotekų šulinys </t>
    </r>
    <r>
      <rPr>
        <b/>
        <sz val="11"/>
        <rFont val="Calibri"/>
        <family val="2"/>
        <scheme val="minor"/>
      </rPr>
      <t xml:space="preserve">Nr. 18 </t>
    </r>
    <r>
      <rPr>
        <sz val="11"/>
        <rFont val="Calibri"/>
        <family val="2"/>
        <charset val="186"/>
        <scheme val="minor"/>
      </rPr>
      <t>su lipynėmis, padengtas hidroizoliacija su išbetonuota latakine dalimi ir jo sumontavimas</t>
    </r>
  </si>
  <si>
    <r>
      <t xml:space="preserve">Gelžbetoninis, apvalus, surenkamas D1000, Hb 1,63m gylio paviršinių nuotekų šulinys </t>
    </r>
    <r>
      <rPr>
        <b/>
        <sz val="11"/>
        <rFont val="Calibri"/>
        <family val="2"/>
        <scheme val="minor"/>
      </rPr>
      <t xml:space="preserve">Nr. 19 </t>
    </r>
    <r>
      <rPr>
        <sz val="11"/>
        <rFont val="Calibri"/>
        <family val="2"/>
        <charset val="186"/>
        <scheme val="minor"/>
      </rPr>
      <t>su lipynėmis, padengtas hidroizoliacija su išbetonuota latakine dalimi ir jo sumontavimas</t>
    </r>
  </si>
  <si>
    <r>
      <t xml:space="preserve">Gelžbetoninis, apvalus, surenkamas D1000, Hb 1,64m gylio paviršinių nuotekų šulinys </t>
    </r>
    <r>
      <rPr>
        <b/>
        <sz val="11"/>
        <rFont val="Calibri"/>
        <family val="2"/>
        <scheme val="minor"/>
      </rPr>
      <t xml:space="preserve">Nr. 20 </t>
    </r>
    <r>
      <rPr>
        <sz val="11"/>
        <rFont val="Calibri"/>
        <family val="2"/>
        <charset val="186"/>
        <scheme val="minor"/>
      </rPr>
      <t>su lipynėmis, padengtas hidroizoliacija su išbetonuota latakine dalimi ir jo sumontavimas</t>
    </r>
  </si>
  <si>
    <r>
      <t xml:space="preserve">Gelžbetoninis, apvalus, surenkamas D1000, Hb 1,80m gylio paviršinių nuotekų šulinys </t>
    </r>
    <r>
      <rPr>
        <b/>
        <sz val="11"/>
        <rFont val="Calibri"/>
        <family val="2"/>
        <scheme val="minor"/>
      </rPr>
      <t xml:space="preserve">Nr. 21 </t>
    </r>
    <r>
      <rPr>
        <sz val="11"/>
        <rFont val="Calibri"/>
        <family val="2"/>
        <charset val="186"/>
        <scheme val="minor"/>
      </rPr>
      <t>su lipynėmis, padengtas hidroizoliacija su išbetonuota latakine dalimi ir jo sumontavimas</t>
    </r>
  </si>
  <si>
    <r>
      <t xml:space="preserve">Gelžbetoninis, apvalus, surenkamas D1000, Hb 1,64m gylio paviršinių nuotekų šulinys </t>
    </r>
    <r>
      <rPr>
        <b/>
        <sz val="11"/>
        <rFont val="Calibri"/>
        <family val="2"/>
        <scheme val="minor"/>
      </rPr>
      <t xml:space="preserve">Nr. 22 </t>
    </r>
    <r>
      <rPr>
        <sz val="11"/>
        <rFont val="Calibri"/>
        <family val="2"/>
        <charset val="186"/>
        <scheme val="minor"/>
      </rPr>
      <t>su lipynėmis, padengtas hidroizoliacija su išbetonuota latakine dalimi ir jo sumontavimas</t>
    </r>
  </si>
  <si>
    <r>
      <t xml:space="preserve">Gelžbetoninis, apvalus, surenkamas D1000, Hb 1,65m gylio paviršinių nuotekų šulinys </t>
    </r>
    <r>
      <rPr>
        <b/>
        <sz val="11"/>
        <rFont val="Calibri"/>
        <family val="2"/>
        <scheme val="minor"/>
      </rPr>
      <t xml:space="preserve">Nr. 23 </t>
    </r>
    <r>
      <rPr>
        <sz val="11"/>
        <rFont val="Calibri"/>
        <family val="2"/>
        <charset val="186"/>
        <scheme val="minor"/>
      </rPr>
      <t>su lipynėmis, padengtas hidroizoliacija su išbetonuota latakine dalimi ir jo sumontavimas</t>
    </r>
  </si>
  <si>
    <r>
      <t xml:space="preserve">Gelžbetoninis, apvalus, surenkamas D1000, Hb 1,72m gylio paviršinių nuotekų šulinys </t>
    </r>
    <r>
      <rPr>
        <b/>
        <sz val="11"/>
        <rFont val="Calibri"/>
        <family val="2"/>
        <scheme val="minor"/>
      </rPr>
      <t xml:space="preserve">Nr. 24 </t>
    </r>
    <r>
      <rPr>
        <sz val="11"/>
        <rFont val="Calibri"/>
        <family val="2"/>
        <charset val="186"/>
        <scheme val="minor"/>
      </rPr>
      <t>su lipynėmis, padengtas hidroizoliacija su išbetonuota latakine dalimi ir jo sumontavimas</t>
    </r>
  </si>
  <si>
    <r>
      <t xml:space="preserve">Gelžbetoninis, apvalus, surenkamas D1000, Hb 1,86m gylio paviršinių nuotekų šulinys </t>
    </r>
    <r>
      <rPr>
        <b/>
        <sz val="11"/>
        <rFont val="Calibri"/>
        <family val="2"/>
        <scheme val="minor"/>
      </rPr>
      <t xml:space="preserve">Nr. 25 </t>
    </r>
    <r>
      <rPr>
        <sz val="11"/>
        <rFont val="Calibri"/>
        <family val="2"/>
        <charset val="186"/>
        <scheme val="minor"/>
      </rPr>
      <t>su lipynėmis, padengtas hidroizoliacija su išbetonuota latakine dalimi ir jo sumontavimas</t>
    </r>
  </si>
  <si>
    <r>
      <t xml:space="preserve">Gelžbetoninis, apvalus, surenkamas D1000, Hb 1,62m gylio paviršinių nuotekų šulinys </t>
    </r>
    <r>
      <rPr>
        <b/>
        <sz val="11"/>
        <rFont val="Calibri"/>
        <family val="2"/>
        <scheme val="minor"/>
      </rPr>
      <t xml:space="preserve">Nr. 28 </t>
    </r>
    <r>
      <rPr>
        <sz val="11"/>
        <rFont val="Calibri"/>
        <family val="2"/>
        <charset val="186"/>
        <scheme val="minor"/>
      </rPr>
      <t>su lipynėmis, padengtas hidroizoliacija su išbetonuota latakine dalimi ir jo sumontavimas</t>
    </r>
  </si>
  <si>
    <t>Ketinis, rakinamas, apkrovoms C250, D700 šulinio dangtis pagal tech. specifikacijas</t>
  </si>
  <si>
    <r>
      <t xml:space="preserve">Gelžbetoninis, apvalus, surenkamas D2000, Hb 3,28m gylio paviršinių nuotekų šulinys  </t>
    </r>
    <r>
      <rPr>
        <b/>
        <sz val="11"/>
        <rFont val="Calibri"/>
        <family val="2"/>
        <scheme val="minor"/>
      </rPr>
      <t>Nr. 33</t>
    </r>
    <r>
      <rPr>
        <sz val="11"/>
        <rFont val="Calibri"/>
        <family val="2"/>
        <charset val="186"/>
        <scheme val="minor"/>
      </rPr>
      <t xml:space="preserve"> su lipynėmis, kritimo stovu d200 L=1,64, fasoninėmis dalimis (trišakis, alkūnė), padengtas hidroizoliacija su išbetonuota latakine dalimi ir jo sumontavimas</t>
    </r>
  </si>
  <si>
    <r>
      <t xml:space="preserve">Gelžbetoninis, apvalus, surenkamas D1500, Hb 3,17m gylio paviršinių nuotekų šulinys </t>
    </r>
    <r>
      <rPr>
        <b/>
        <sz val="11"/>
        <rFont val="Calibri"/>
        <family val="2"/>
        <scheme val="minor"/>
      </rPr>
      <t xml:space="preserve">Nr. 32 </t>
    </r>
    <r>
      <rPr>
        <sz val="11"/>
        <rFont val="Calibri"/>
        <family val="2"/>
        <charset val="186"/>
        <scheme val="minor"/>
      </rPr>
      <t>su lipynėmis, padengtas hidroizoliacija su išbetonuota latakine dalimi ir jo sumontavimas</t>
    </r>
  </si>
  <si>
    <r>
      <t xml:space="preserve">Gelžbetoninis, apvalus, surenkamas D1500, Hb 3,62m gylio paviršinių nuotekų šulinys  </t>
    </r>
    <r>
      <rPr>
        <b/>
        <sz val="11"/>
        <rFont val="Calibri"/>
        <family val="2"/>
        <scheme val="minor"/>
      </rPr>
      <t>Nr. 35</t>
    </r>
    <r>
      <rPr>
        <sz val="11"/>
        <rFont val="Calibri"/>
        <family val="2"/>
        <charset val="186"/>
        <scheme val="minor"/>
      </rPr>
      <t xml:space="preserve"> su lipynėmis, kritimo stovu d200 L=1,85, fasoninėmis dalimis (trišakis, alkūnė), padengtas hidroizoliacija su išbetonuota latakine dalimi ir jo sumontavimas</t>
    </r>
  </si>
  <si>
    <r>
      <t xml:space="preserve">Gelžbetoninis, apvalus, surenkamas D1500, Hb 2,95m gylio paviršinių nuotekų šulinys  </t>
    </r>
    <r>
      <rPr>
        <b/>
        <sz val="11"/>
        <rFont val="Calibri"/>
        <family val="2"/>
        <scheme val="minor"/>
      </rPr>
      <t>Nr. 37</t>
    </r>
    <r>
      <rPr>
        <sz val="11"/>
        <rFont val="Calibri"/>
        <family val="2"/>
        <charset val="186"/>
        <scheme val="minor"/>
      </rPr>
      <t xml:space="preserve"> su lipynėmis, kritimo stovu d200 L1,14, fasoninėmis dalimis (trišakis, alkūnė), padengtas hidroizoliacija su išbetonuota latakine dalimi ir jo sumontavimas</t>
    </r>
  </si>
  <si>
    <r>
      <t xml:space="preserve">Gelžbetoninis, apvalus, surenkamas D1500, Hb 3,31m gylio paviršinių nuotekų šulinys  </t>
    </r>
    <r>
      <rPr>
        <b/>
        <sz val="11"/>
        <rFont val="Calibri"/>
        <family val="2"/>
        <scheme val="minor"/>
      </rPr>
      <t>Nr. 03</t>
    </r>
    <r>
      <rPr>
        <sz val="11"/>
        <rFont val="Calibri"/>
        <family val="2"/>
        <charset val="186"/>
        <scheme val="minor"/>
      </rPr>
      <t xml:space="preserve"> su lipynėmis, kritimo stovu d200 L=1,64, fasoninėmis dalimis (trišakis, alkūnė), padengtas hidroizoliacija su išbetonuota latakine dalimi ir jo sumontavimas</t>
    </r>
  </si>
  <si>
    <r>
      <t xml:space="preserve">Gelžbetoninis, apvalus, surenkamas D1500, Hb 2,79m gylio paviršinių nuotekų šulinys  </t>
    </r>
    <r>
      <rPr>
        <b/>
        <sz val="11"/>
        <rFont val="Calibri"/>
        <family val="2"/>
        <scheme val="minor"/>
      </rPr>
      <t>Nr. 04</t>
    </r>
    <r>
      <rPr>
        <sz val="11"/>
        <rFont val="Calibri"/>
        <family val="2"/>
        <charset val="186"/>
        <scheme val="minor"/>
      </rPr>
      <t xml:space="preserve"> su lipynėmis, kritimo stovais d200 L=1,10, d200 L=1,10, fasoninėmis dalimis (trišakis, alkūnė), padengtas hidroizoliacija su išbetonuota latakine dalimi ir jo sumontavimas</t>
    </r>
  </si>
  <si>
    <r>
      <t xml:space="preserve">Gelžbetoninis, apvalus, surenkamas D1500, Hb 2,82m gylio paviršinių nuotekų šulinys  </t>
    </r>
    <r>
      <rPr>
        <b/>
        <sz val="11"/>
        <rFont val="Calibri"/>
        <family val="2"/>
        <scheme val="minor"/>
      </rPr>
      <t>Nr. 05</t>
    </r>
    <r>
      <rPr>
        <sz val="11"/>
        <rFont val="Calibri"/>
        <family val="2"/>
        <charset val="186"/>
        <scheme val="minor"/>
      </rPr>
      <t xml:space="preserve"> su lipynėmis, kritimo stovu d200 L=1,20, fasoninėmis dalimis (trišakis, alkūnė), padengtas hidroizoliacija su išbetonuota latakine dalimi ir jo sumontavimas</t>
    </r>
  </si>
  <si>
    <r>
      <t xml:space="preserve">Gelžbetoninis, apvalus, surenkamas D1500, Hb 2,87m gylio paviršinių nuotekų šulinys  </t>
    </r>
    <r>
      <rPr>
        <b/>
        <sz val="11"/>
        <rFont val="Calibri"/>
        <family val="2"/>
        <scheme val="minor"/>
      </rPr>
      <t>Nr. 06</t>
    </r>
    <r>
      <rPr>
        <sz val="11"/>
        <rFont val="Calibri"/>
        <family val="2"/>
        <charset val="186"/>
        <scheme val="minor"/>
      </rPr>
      <t xml:space="preserve"> su lipynėmis, kritimo stovu d200 L=1,36, fasoninėmis dalimis (trišakis, alkūnė), padengtas hidroizoliacija su išbetonuota latakine dalimi ir jo sumontavimas</t>
    </r>
  </si>
  <si>
    <t>Esamo gaisrinio hidranto perkėlimas</t>
  </si>
  <si>
    <t>NAUJASODŽIO GATVĖS NUO SENOJO GARDINO PL. IKI ŽEMĖS SKLYPO NAUJASODŽIO G. 54 VILNIAUS MIESTE STATYBOS PROJEKTAS</t>
  </si>
  <si>
    <r>
      <t xml:space="preserve">Gelžbetoninė, stačiakampė, surenkama 2000x1400, Hb 3,3m gylio paviršinių nuotekų kritimo kamera Hkr=1,83 m,  </t>
    </r>
    <r>
      <rPr>
        <b/>
        <sz val="11"/>
        <rFont val="Calibri"/>
        <family val="2"/>
        <scheme val="minor"/>
      </rPr>
      <t xml:space="preserve">Nr. 29 </t>
    </r>
    <r>
      <rPr>
        <sz val="11"/>
        <rFont val="Calibri"/>
        <family val="2"/>
        <charset val="186"/>
        <scheme val="minor"/>
      </rPr>
      <t>su lipynėmis, padengta hidroizoliacija su išbetonuota latakine dalimi ir jos sumontavimas</t>
    </r>
  </si>
  <si>
    <t>Protarpiai plastikiniams D200 vamzdžiams ir jų įrengimas</t>
  </si>
  <si>
    <t>Apvalios, D700 rakinamos, paviršinių nuotekų surinkimo grotelės, C250 apkrovos klasės pagal techninių specifikacijų reikalavimus</t>
  </si>
  <si>
    <t>Protarpiai plastikiniams D250 vamzdžiams ir jų įrengimas</t>
  </si>
  <si>
    <t>Protarpiai plastikiniams D315 vamzdžiams ir jų įrengimas</t>
  </si>
  <si>
    <t>Protarpiai plastikiniams D400 vamzdžiams ir jų įrengimas</t>
  </si>
  <si>
    <t>Protarpiai plastikiniams D500 vamzdžiams ir jų įrengimas</t>
  </si>
  <si>
    <t>Protarpiai plastikiniams D600 vamzdžiams ir jų įrengimas</t>
  </si>
  <si>
    <t>RFš-01 - RFš-93</t>
  </si>
  <si>
    <t>Gofruotas vamzdis DN315 0,7 m su tarpine sujungimui (skaičiuojnt vamzdžių poreikį vertinta, kad vamzdžiai į statybvietę tiekiami 6m ilgio vienetais)</t>
  </si>
  <si>
    <t>Esamo plastikinio d315 nuotekų šalinimo tinklo apžiūros šulinėlio (0,6 m apie gilyn nuo esamo žemės paviršiaus) ir jo dangčio išmontavimas. Plastiko išvežimas į sąvartyną, ketinių dangčių perdavimas/pristatymas į Statytojo ir/ar savininko nurodytą vietą</t>
  </si>
  <si>
    <t>Ketinis, rakinamas, apkrovoms D400, plastikinio d315 nuotekų šalinimo tinklo apžiūros šulinėlio dangtis pagal tech. Specifikacijas</t>
  </si>
  <si>
    <t>NAIKINAMI TINKLAI (V)</t>
  </si>
  <si>
    <t>Plieninės išleistuvo D600 grotos ir jų sumontavimas</t>
  </si>
  <si>
    <t>Betonas C12/15 išleistuvo D600 montavimui</t>
  </si>
  <si>
    <r>
      <t>m</t>
    </r>
    <r>
      <rPr>
        <vertAlign val="superscript"/>
        <sz val="11"/>
        <rFont val="Calibri"/>
        <family val="2"/>
        <scheme val="minor"/>
      </rPr>
      <t>3</t>
    </r>
  </si>
  <si>
    <t>6. Esant priimtinos būklės komunikacijų žymėjimo ženklams, Techninio prižiūrėtojo ir ženklų savininko atstovų sprendimu gali būti paliekami esami žymėjimo ženklai.</t>
  </si>
  <si>
    <r>
      <t xml:space="preserve">Gelžbetoninis surenkamas nuotekų išleistuvo antgalis D600 </t>
    </r>
    <r>
      <rPr>
        <b/>
        <sz val="11"/>
        <rFont val="Calibri"/>
        <family val="2"/>
        <scheme val="minor"/>
      </rPr>
      <t xml:space="preserve">Nr. 33.1 </t>
    </r>
    <r>
      <rPr>
        <sz val="11"/>
        <rFont val="Calibri"/>
        <family val="2"/>
        <charset val="186"/>
        <scheme val="minor"/>
      </rPr>
      <t>ir jo sumontavimas</t>
    </r>
  </si>
  <si>
    <r>
      <t xml:space="preserve">Gelžbetoninis, apvalus, surenkamas D1000, Hb 2,78m gylio paviršinių nuotekų šulinys </t>
    </r>
    <r>
      <rPr>
        <b/>
        <sz val="11"/>
        <rFont val="Calibri"/>
        <family val="2"/>
        <scheme val="minor"/>
      </rPr>
      <t xml:space="preserve">Nr. 07.1 </t>
    </r>
    <r>
      <rPr>
        <sz val="11"/>
        <rFont val="Calibri"/>
        <family val="2"/>
        <charset val="186"/>
        <scheme val="minor"/>
      </rPr>
      <t>su lipynėmis, padengtas hidroizoliacija su išbetonuota latakine dalimi ir jo sumontavimas</t>
    </r>
  </si>
  <si>
    <r>
      <t xml:space="preserve">Gelžbetoninis, apvalus, surenkamas D1000, Hb 1,82m gylio paviršinių nuotekų šulinys  </t>
    </r>
    <r>
      <rPr>
        <b/>
        <sz val="11"/>
        <rFont val="Calibri"/>
        <family val="2"/>
        <scheme val="minor"/>
      </rPr>
      <t>Nr. 17</t>
    </r>
    <r>
      <rPr>
        <sz val="11"/>
        <rFont val="Calibri"/>
        <family val="2"/>
        <charset val="186"/>
        <scheme val="minor"/>
      </rPr>
      <t xml:space="preserve"> su lipynėmis, kritimo stovu d200 L=0,47, fasoninėmis dalimis (trišakis, alkūnė), padengtas hidroizoliacija su išbetonuota latakine dalimi ir jo sumontavimas</t>
    </r>
  </si>
  <si>
    <r>
      <t xml:space="preserve">Gelžbetoninis, apvalus, surenkamas D3000, Hb 4,21m gylio paviršinių nuotekų šulinys </t>
    </r>
    <r>
      <rPr>
        <b/>
        <sz val="11"/>
        <rFont val="Calibri"/>
        <family val="2"/>
        <scheme val="minor"/>
      </rPr>
      <t>Nr. 01</t>
    </r>
    <r>
      <rPr>
        <sz val="11"/>
        <rFont val="Calibri"/>
        <family val="2"/>
        <charset val="186"/>
        <scheme val="minor"/>
      </rPr>
      <t xml:space="preserve"> su lipynėmis, padengtas hidroizoliacija su išbetonuota latakine dalimi ir jo sumontavimas</t>
    </r>
  </si>
  <si>
    <r>
      <t xml:space="preserve">Gelžbetoninis, apvalus, surenkamas D1500, Hb 1,82m gylio paviršinių nuotekų šulinys </t>
    </r>
    <r>
      <rPr>
        <b/>
        <sz val="11"/>
        <rFont val="Calibri"/>
        <family val="2"/>
        <scheme val="minor"/>
      </rPr>
      <t xml:space="preserve">Nr. 17.1 </t>
    </r>
    <r>
      <rPr>
        <sz val="11"/>
        <rFont val="Calibri"/>
        <family val="2"/>
        <charset val="186"/>
        <scheme val="minor"/>
      </rPr>
      <t>su lipynėmis, padengtas hidroizoliacija su išbetonuota latakine dalimi ir jo sumontavimas</t>
    </r>
  </si>
  <si>
    <t>Paviršinių nuotekų surinkimo grotelės, montuojamos į bortą, pritaikytos D700 gelžbetoniniams šuliniams, reguliuojamo aukščio arba tinkamos 10cm bortui, C250 apkrovos klasės pagal techninių specifikacijų reikalavimus</t>
  </si>
  <si>
    <t>39.1</t>
  </si>
  <si>
    <t>39.2</t>
  </si>
  <si>
    <r>
      <t xml:space="preserve">Gelžbetoninis, apvalus, surenkamas D1500, Hb 2,69m gylio paviršinių nuotekų šulinys  </t>
    </r>
    <r>
      <rPr>
        <b/>
        <sz val="11"/>
        <rFont val="Calibri"/>
        <family val="2"/>
        <scheme val="minor"/>
      </rPr>
      <t>Nr. 08</t>
    </r>
    <r>
      <rPr>
        <sz val="11"/>
        <rFont val="Calibri"/>
        <family val="2"/>
        <scheme val="minor"/>
      </rPr>
      <t xml:space="preserve"> su lipynėmis, kritimo stovu d200 L=1,16, fasoninėmis dalimis (trišakis, alkūnė), padengtas hidroizoliacija su išbetonuota latakine dalimi ir jo sumontavimas</t>
    </r>
  </si>
  <si>
    <r>
      <t xml:space="preserve">Gelžbetoninis, apvalus, surenkamas D1500, Hb 2,56m gylio paviršinių nuotekų šulinys  </t>
    </r>
    <r>
      <rPr>
        <b/>
        <sz val="11"/>
        <rFont val="Calibri"/>
        <family val="2"/>
        <scheme val="minor"/>
      </rPr>
      <t>Nr. 09</t>
    </r>
    <r>
      <rPr>
        <sz val="11"/>
        <rFont val="Calibri"/>
        <family val="2"/>
        <charset val="186"/>
        <scheme val="minor"/>
      </rPr>
      <t xml:space="preserve"> su lipynėmis, kritimo stovu d200 L=1,03, fasoninėmis dalimis (trišakis, alkūnė), padengtas hidroizoliacija su išbetonuota latakine dalimi ir jo sumontavimas</t>
    </r>
  </si>
  <si>
    <r>
      <t xml:space="preserve">Gelžbetoninis, apvalus, surenkamas D1500, Hb 2,28m gylio paviršinių nuotekų šulinys  </t>
    </r>
    <r>
      <rPr>
        <b/>
        <sz val="11"/>
        <rFont val="Calibri"/>
        <family val="2"/>
        <scheme val="minor"/>
      </rPr>
      <t>Nr. 10</t>
    </r>
    <r>
      <rPr>
        <sz val="11"/>
        <rFont val="Calibri"/>
        <family val="2"/>
        <charset val="186"/>
        <scheme val="minor"/>
      </rPr>
      <t xml:space="preserve"> su lipynėmis, kritimo stovu d200 L=0,76, fasoninėmis dalimis (trišakis, alkūnė), padengtas hidroizoliacija su išbetonuota latakine dalimi ir jo sumontavimas</t>
    </r>
  </si>
  <si>
    <r>
      <t xml:space="preserve">Gelžbetoninis, apvalus, surenkamas D1000, Hb 1,67m gylio paviršinių nuotekų šulinys </t>
    </r>
    <r>
      <rPr>
        <b/>
        <sz val="11"/>
        <rFont val="Calibri"/>
        <family val="2"/>
        <scheme val="minor"/>
      </rPr>
      <t xml:space="preserve">Nr. 13 </t>
    </r>
    <r>
      <rPr>
        <sz val="11"/>
        <rFont val="Calibri"/>
        <family val="2"/>
        <charset val="186"/>
        <scheme val="minor"/>
      </rPr>
      <t>su lipynėmis, padengtas hidroizoliacija su išbetonuota latakine dalimi ir jo sumontavimas</t>
    </r>
  </si>
  <si>
    <r>
      <t xml:space="preserve">Gelžbetoninis, apvalus, surenkamas D1000, Hb 1,56m gylio paviršinių nuotekų šulinys </t>
    </r>
    <r>
      <rPr>
        <b/>
        <sz val="11"/>
        <rFont val="Calibri"/>
        <family val="2"/>
        <scheme val="minor"/>
      </rPr>
      <t xml:space="preserve">Nr. 12 </t>
    </r>
    <r>
      <rPr>
        <sz val="11"/>
        <rFont val="Calibri"/>
        <family val="2"/>
        <charset val="186"/>
        <scheme val="minor"/>
      </rPr>
      <t>su lipynėmis, padengtas hidroizoliacija su išbetonuota latakine dalimi ir jo sumontavimas</t>
    </r>
  </si>
  <si>
    <r>
      <t xml:space="preserve">Gelžbetoninis, apvalus, surenkamas D1000, Hb 1,91m gylio paviršinių nuotekų šulinys </t>
    </r>
    <r>
      <rPr>
        <b/>
        <sz val="11"/>
        <rFont val="Calibri"/>
        <family val="2"/>
        <scheme val="minor"/>
      </rPr>
      <t xml:space="preserve">Nr. 26 </t>
    </r>
    <r>
      <rPr>
        <sz val="11"/>
        <rFont val="Calibri"/>
        <family val="2"/>
        <charset val="186"/>
        <scheme val="minor"/>
      </rPr>
      <t>su lipynėmis, padengtas hidroizoliacija su išbetonuota latakine dalimi ir jo sumontavimas</t>
    </r>
  </si>
  <si>
    <r>
      <t xml:space="preserve">Gelžbetoninis, apvalus, surenkamas D1000, Hb 1,84m gylio paviršinių nuotekų šulinys </t>
    </r>
    <r>
      <rPr>
        <b/>
        <sz val="11"/>
        <rFont val="Calibri"/>
        <family val="2"/>
        <scheme val="minor"/>
      </rPr>
      <t xml:space="preserve">Nr. 27 </t>
    </r>
    <r>
      <rPr>
        <sz val="11"/>
        <rFont val="Calibri"/>
        <family val="2"/>
        <charset val="186"/>
        <scheme val="minor"/>
      </rPr>
      <t>su lipynėmis, padengtas hidroizoliacija su išbetonuota latakine dalimi ir jo sumontavimas</t>
    </r>
  </si>
  <si>
    <t>II gr. sauso grunto kasimas 0,5m³ ekskavatoriumi sutvirtintose tranšėjose pakraunant į autosavivarčius ir išvežant į statybinio laužo sąvartyną 15 km atstumu</t>
  </si>
  <si>
    <t>2.17.1</t>
  </si>
  <si>
    <t>2.15.3</t>
  </si>
  <si>
    <t>2.15.4, 2.15.5</t>
  </si>
  <si>
    <t>2.15.5</t>
  </si>
  <si>
    <t>2.17.2, 2.17.3</t>
  </si>
  <si>
    <t>2.17.5</t>
  </si>
  <si>
    <t>2.17.6</t>
  </si>
  <si>
    <t>2.17.7</t>
  </si>
  <si>
    <t>2.15.4</t>
  </si>
  <si>
    <t>2.10.5</t>
  </si>
  <si>
    <t>Viso</t>
  </si>
  <si>
    <t>PVM (21proc)</t>
  </si>
  <si>
    <t>Iš viso</t>
  </si>
  <si>
    <t>m/(m3)</t>
  </si>
  <si>
    <t>3/(0,03)</t>
  </si>
  <si>
    <t>vnt./(kg)</t>
  </si>
  <si>
    <t>1/(6600)</t>
  </si>
  <si>
    <t>1/(60)</t>
  </si>
  <si>
    <t>vnt./(m)</t>
  </si>
  <si>
    <t>93/(66)</t>
  </si>
  <si>
    <t>Mato vienetai skliausnuose informaciniai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</si>
</sst>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11"/>
      <color rgb="FF1167AD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rgb="FF1167AD"/>
      <name val="Calibri"/>
      <family val="2"/>
      <scheme val="minor"/>
    </font>
    <font>
      <i/>
      <sz val="11"/>
      <name val="Calibri"/>
      <family val="2"/>
      <charset val="186"/>
      <scheme val="minor"/>
    </font>
    <font>
      <i/>
      <sz val="11"/>
      <name val="Calibri"/>
      <family val="2"/>
      <scheme val="minor"/>
    </font>
    <font>
      <sz val="11"/>
      <name val="Calibri"/>
      <family val="2"/>
      <charset val="186"/>
    </font>
    <font>
      <sz val="11"/>
      <color theme="3" tint="0.39997558519241921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vertAlign val="superscript"/>
      <sz val="11"/>
      <name val="Calibri"/>
      <family val="2"/>
      <charset val="186"/>
      <scheme val="minor"/>
    </font>
    <font>
      <b/>
      <sz val="11"/>
      <name val="Calibri"/>
      <family val="2"/>
      <scheme val="minor"/>
    </font>
    <font>
      <sz val="10"/>
      <name val="Calibri"/>
      <family val="2"/>
      <charset val="186"/>
    </font>
    <font>
      <sz val="12"/>
      <name val="Calibri"/>
      <family val="2"/>
      <charset val="186"/>
      <scheme val="minor"/>
    </font>
    <font>
      <b/>
      <sz val="12"/>
      <name val="Calibri"/>
      <family val="2"/>
    </font>
    <font>
      <vertAlign val="superscript"/>
      <sz val="11"/>
      <name val="Calibri"/>
      <family val="2"/>
      <charset val="204"/>
      <scheme val="minor"/>
    </font>
    <font>
      <b/>
      <sz val="12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/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/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/>
    <xf numFmtId="4" fontId="4" fillId="0" borderId="0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0" fillId="0" borderId="0" xfId="0" applyFill="1"/>
    <xf numFmtId="0" fontId="3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3" fillId="0" borderId="0" xfId="0" applyFont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0" fontId="9" fillId="0" borderId="0" xfId="0" applyFont="1" applyFill="1"/>
    <xf numFmtId="0" fontId="3" fillId="2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15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0" xfId="0" applyFont="1" applyFill="1"/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vertical="top" wrapText="1"/>
    </xf>
    <xf numFmtId="0" fontId="3" fillId="0" borderId="16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top"/>
    </xf>
    <xf numFmtId="0" fontId="3" fillId="0" borderId="17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vertical="top" wrapText="1"/>
    </xf>
    <xf numFmtId="0" fontId="3" fillId="0" borderId="19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center" vertical="top"/>
    </xf>
    <xf numFmtId="2" fontId="4" fillId="0" borderId="1" xfId="0" applyNumberFormat="1" applyFont="1" applyFill="1" applyBorder="1"/>
    <xf numFmtId="2" fontId="4" fillId="0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/>
    <xf numFmtId="2" fontId="14" fillId="0" borderId="1" xfId="0" applyNumberFormat="1" applyFont="1" applyFill="1" applyBorder="1" applyAlignment="1">
      <alignment horizontal="center"/>
    </xf>
    <xf numFmtId="2" fontId="16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Fill="1" applyBorder="1"/>
    <xf numFmtId="2" fontId="3" fillId="0" borderId="1" xfId="0" applyNumberFormat="1" applyFont="1" applyFill="1" applyBorder="1" applyAlignment="1">
      <alignment horizontal="center"/>
    </xf>
    <xf numFmtId="2" fontId="4" fillId="0" borderId="1" xfId="0" applyNumberFormat="1" applyFont="1" applyBorder="1"/>
    <xf numFmtId="2" fontId="3" fillId="0" borderId="20" xfId="0" applyNumberFormat="1" applyFont="1" applyFill="1" applyBorder="1"/>
    <xf numFmtId="2" fontId="3" fillId="0" borderId="20" xfId="0" applyNumberFormat="1" applyFont="1" applyFill="1" applyBorder="1" applyAlignment="1">
      <alignment horizontal="center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5" fillId="0" borderId="11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9" fillId="0" borderId="11" xfId="0" applyFont="1" applyFill="1" applyBorder="1" applyAlignment="1">
      <alignment vertical="top" wrapText="1"/>
    </xf>
    <xf numFmtId="0" fontId="9" fillId="0" borderId="12" xfId="0" applyFont="1" applyFill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20" fillId="0" borderId="11" xfId="0" applyFont="1" applyFill="1" applyBorder="1" applyAlignment="1">
      <alignment vertical="top" wrapText="1"/>
    </xf>
    <xf numFmtId="0" fontId="20" fillId="0" borderId="12" xfId="0" applyFont="1" applyFill="1" applyBorder="1" applyAlignment="1">
      <alignment vertical="top" wrapText="1"/>
    </xf>
    <xf numFmtId="0" fontId="20" fillId="0" borderId="5" xfId="0" applyFont="1" applyFill="1" applyBorder="1" applyAlignment="1">
      <alignment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5" fillId="0" borderId="11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 vertical="top" wrapText="1"/>
    </xf>
    <xf numFmtId="0" fontId="21" fillId="0" borderId="0" xfId="0" applyFont="1" applyAlignment="1">
      <alignment horizontal="left" wrapText="1"/>
    </xf>
    <xf numFmtId="0" fontId="3" fillId="0" borderId="7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167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9"/>
  <sheetViews>
    <sheetView tabSelected="1" view="pageBreakPreview" topLeftCell="C1" zoomScale="115" zoomScaleNormal="115" zoomScaleSheetLayoutView="115" zoomScalePageLayoutView="130" workbookViewId="0">
      <selection activeCell="I92" sqref="I92"/>
    </sheetView>
  </sheetViews>
  <sheetFormatPr defaultRowHeight="15" x14ac:dyDescent="0.25"/>
  <cols>
    <col min="1" max="1" width="10.140625" style="1" customWidth="1"/>
    <col min="2" max="2" width="7.28515625" customWidth="1"/>
    <col min="3" max="3" width="24" customWidth="1"/>
    <col min="4" max="4" width="20.5703125" customWidth="1"/>
    <col min="5" max="5" width="14.5703125" customWidth="1"/>
    <col min="6" max="6" width="8.5703125" customWidth="1"/>
    <col min="7" max="7" width="8.42578125" customWidth="1"/>
    <col min="8" max="8" width="7.42578125" customWidth="1"/>
    <col min="9" max="9" width="11.140625" customWidth="1"/>
  </cols>
  <sheetData>
    <row r="1" spans="1:9" x14ac:dyDescent="0.25">
      <c r="B1" s="112" t="s">
        <v>146</v>
      </c>
      <c r="C1" s="113"/>
      <c r="D1" s="113"/>
      <c r="E1" s="113"/>
      <c r="F1" s="113"/>
    </row>
    <row r="2" spans="1:9" x14ac:dyDescent="0.25">
      <c r="B2" s="114"/>
      <c r="C2" s="114"/>
      <c r="D2" s="114"/>
      <c r="E2" s="114"/>
      <c r="F2" s="114"/>
    </row>
    <row r="3" spans="1:9" ht="15" customHeight="1" x14ac:dyDescent="0.25">
      <c r="A3" s="101" t="s">
        <v>5</v>
      </c>
      <c r="B3" s="105" t="s">
        <v>0</v>
      </c>
      <c r="C3" s="106"/>
      <c r="D3" s="107"/>
      <c r="E3" s="111" t="s">
        <v>1</v>
      </c>
      <c r="F3" s="102" t="s">
        <v>7</v>
      </c>
      <c r="G3" s="103" t="s">
        <v>2</v>
      </c>
      <c r="H3" s="103" t="s">
        <v>3</v>
      </c>
      <c r="I3" s="103"/>
    </row>
    <row r="4" spans="1:9" s="13" customFormat="1" ht="22.5" x14ac:dyDescent="0.25">
      <c r="A4" s="102"/>
      <c r="B4" s="108"/>
      <c r="C4" s="109"/>
      <c r="D4" s="110"/>
      <c r="E4" s="103"/>
      <c r="F4" s="104"/>
      <c r="G4" s="103"/>
      <c r="H4" s="15" t="s">
        <v>4</v>
      </c>
      <c r="I4" s="16" t="s">
        <v>6</v>
      </c>
    </row>
    <row r="5" spans="1:9" s="14" customFormat="1" ht="15" customHeight="1" x14ac:dyDescent="0.25">
      <c r="A5" s="92" t="s">
        <v>63</v>
      </c>
      <c r="B5" s="93"/>
      <c r="C5" s="93"/>
      <c r="D5" s="93"/>
      <c r="E5" s="93"/>
      <c r="F5" s="93"/>
      <c r="G5" s="93"/>
      <c r="H5" s="93"/>
      <c r="I5" s="94"/>
    </row>
    <row r="6" spans="1:9" s="14" customFormat="1" ht="63" customHeight="1" x14ac:dyDescent="0.25">
      <c r="A6" s="11">
        <v>1</v>
      </c>
      <c r="B6" s="73" t="s">
        <v>64</v>
      </c>
      <c r="C6" s="74"/>
      <c r="D6" s="75"/>
      <c r="E6" s="11" t="s">
        <v>180</v>
      </c>
      <c r="F6" s="11" t="s">
        <v>9</v>
      </c>
      <c r="G6" s="20">
        <v>3</v>
      </c>
      <c r="H6" s="44">
        <v>32.18</v>
      </c>
      <c r="I6" s="45">
        <f t="shared" ref="I6:I12" si="0">+ROUND(H6*G6,2)</f>
        <v>96.54</v>
      </c>
    </row>
    <row r="7" spans="1:9" s="21" customFormat="1" ht="18.95" customHeight="1" x14ac:dyDescent="0.25">
      <c r="A7" s="23">
        <v>2</v>
      </c>
      <c r="B7" s="61" t="s">
        <v>102</v>
      </c>
      <c r="C7" s="62"/>
      <c r="D7" s="63"/>
      <c r="E7" s="26" t="s">
        <v>180</v>
      </c>
      <c r="F7" s="24" t="s">
        <v>65</v>
      </c>
      <c r="G7" s="24">
        <v>1</v>
      </c>
      <c r="H7" s="46">
        <v>128.72</v>
      </c>
      <c r="I7" s="47">
        <f t="shared" si="0"/>
        <v>128.72</v>
      </c>
    </row>
    <row r="8" spans="1:9" s="21" customFormat="1" ht="34.5" customHeight="1" x14ac:dyDescent="0.25">
      <c r="A8" s="23">
        <v>3</v>
      </c>
      <c r="B8" s="61" t="s">
        <v>103</v>
      </c>
      <c r="C8" s="62"/>
      <c r="D8" s="63"/>
      <c r="E8" s="26" t="s">
        <v>180</v>
      </c>
      <c r="F8" s="24" t="s">
        <v>65</v>
      </c>
      <c r="G8" s="24">
        <v>1</v>
      </c>
      <c r="H8" s="46">
        <v>214.54</v>
      </c>
      <c r="I8" s="47">
        <f t="shared" si="0"/>
        <v>214.54</v>
      </c>
    </row>
    <row r="9" spans="1:9" s="21" customFormat="1" ht="34.5" customHeight="1" x14ac:dyDescent="0.25">
      <c r="A9" s="23">
        <v>4</v>
      </c>
      <c r="B9" s="61" t="s">
        <v>105</v>
      </c>
      <c r="C9" s="62"/>
      <c r="D9" s="63"/>
      <c r="E9" s="26" t="s">
        <v>180</v>
      </c>
      <c r="F9" s="24" t="s">
        <v>65</v>
      </c>
      <c r="G9" s="24">
        <v>1</v>
      </c>
      <c r="H9" s="46">
        <v>85.82</v>
      </c>
      <c r="I9" s="47">
        <f t="shared" si="0"/>
        <v>85.82</v>
      </c>
    </row>
    <row r="10" spans="1:9" s="21" customFormat="1" ht="34.5" customHeight="1" x14ac:dyDescent="0.25">
      <c r="A10" s="23">
        <v>5</v>
      </c>
      <c r="B10" s="61" t="s">
        <v>104</v>
      </c>
      <c r="C10" s="62"/>
      <c r="D10" s="63"/>
      <c r="E10" s="26" t="s">
        <v>180</v>
      </c>
      <c r="F10" s="24" t="s">
        <v>65</v>
      </c>
      <c r="G10" s="24">
        <v>2</v>
      </c>
      <c r="H10" s="46">
        <v>128.72</v>
      </c>
      <c r="I10" s="47">
        <f t="shared" si="0"/>
        <v>257.44</v>
      </c>
    </row>
    <row r="11" spans="1:9" s="21" customFormat="1" ht="34.5" customHeight="1" x14ac:dyDescent="0.25">
      <c r="A11" s="23">
        <v>6</v>
      </c>
      <c r="B11" s="61" t="s">
        <v>68</v>
      </c>
      <c r="C11" s="62"/>
      <c r="D11" s="63"/>
      <c r="E11" s="26" t="s">
        <v>180</v>
      </c>
      <c r="F11" s="24" t="s">
        <v>65</v>
      </c>
      <c r="G11" s="24">
        <v>1</v>
      </c>
      <c r="H11" s="46">
        <v>37.54</v>
      </c>
      <c r="I11" s="47">
        <f t="shared" si="0"/>
        <v>37.54</v>
      </c>
    </row>
    <row r="12" spans="1:9" s="21" customFormat="1" ht="18" customHeight="1" x14ac:dyDescent="0.25">
      <c r="A12" s="23">
        <v>7</v>
      </c>
      <c r="B12" s="61" t="s">
        <v>145</v>
      </c>
      <c r="C12" s="62"/>
      <c r="D12" s="63"/>
      <c r="E12" s="26" t="s">
        <v>180</v>
      </c>
      <c r="F12" s="24" t="s">
        <v>65</v>
      </c>
      <c r="G12" s="24">
        <v>1</v>
      </c>
      <c r="H12" s="46">
        <v>1716.32</v>
      </c>
      <c r="I12" s="47">
        <f t="shared" si="0"/>
        <v>1716.32</v>
      </c>
    </row>
    <row r="13" spans="1:9" s="25" customFormat="1" ht="21.75" customHeight="1" x14ac:dyDescent="0.25">
      <c r="A13" s="70" t="s">
        <v>159</v>
      </c>
      <c r="B13" s="71"/>
      <c r="C13" s="71"/>
      <c r="D13" s="71"/>
      <c r="E13" s="71"/>
      <c r="F13" s="71"/>
      <c r="G13" s="71"/>
      <c r="H13" s="71"/>
      <c r="I13" s="72"/>
    </row>
    <row r="14" spans="1:9" s="21" customFormat="1" ht="32.25" customHeight="1" x14ac:dyDescent="0.25">
      <c r="A14" s="23">
        <v>1</v>
      </c>
      <c r="B14" s="73" t="s">
        <v>67</v>
      </c>
      <c r="C14" s="74"/>
      <c r="D14" s="75"/>
      <c r="E14" s="26" t="s">
        <v>180</v>
      </c>
      <c r="F14" s="24" t="s">
        <v>193</v>
      </c>
      <c r="G14" s="23" t="s">
        <v>194</v>
      </c>
      <c r="H14" s="48">
        <v>10.73</v>
      </c>
      <c r="I14" s="48">
        <f>+ROUND(H14*3,2)</f>
        <v>32.19</v>
      </c>
    </row>
    <row r="15" spans="1:9" s="21" customFormat="1" ht="18.95" customHeight="1" x14ac:dyDescent="0.25">
      <c r="A15" s="88" t="s">
        <v>66</v>
      </c>
      <c r="B15" s="89"/>
      <c r="C15" s="89"/>
      <c r="D15" s="89"/>
      <c r="E15" s="89"/>
      <c r="F15" s="89"/>
      <c r="G15" s="89"/>
      <c r="H15" s="89"/>
      <c r="I15" s="90"/>
    </row>
    <row r="16" spans="1:9" s="4" customFormat="1" ht="29.25" customHeight="1" x14ac:dyDescent="0.25">
      <c r="A16" s="2">
        <v>1</v>
      </c>
      <c r="B16" s="79" t="s">
        <v>10</v>
      </c>
      <c r="C16" s="80"/>
      <c r="D16" s="81"/>
      <c r="E16" s="2" t="s">
        <v>181</v>
      </c>
      <c r="F16" s="3" t="s">
        <v>19</v>
      </c>
      <c r="G16" s="43">
        <v>4.29</v>
      </c>
      <c r="H16" s="43">
        <v>1.72</v>
      </c>
      <c r="I16" s="49">
        <f t="shared" ref="I16:I21" si="1">+ROUND(H16*G16,2)</f>
        <v>7.38</v>
      </c>
    </row>
    <row r="17" spans="1:9" s="4" customFormat="1" ht="51" customHeight="1" x14ac:dyDescent="0.25">
      <c r="A17" s="2">
        <v>2</v>
      </c>
      <c r="B17" s="55" t="s">
        <v>179</v>
      </c>
      <c r="C17" s="56"/>
      <c r="D17" s="57"/>
      <c r="E17" s="2" t="s">
        <v>181</v>
      </c>
      <c r="F17" s="3" t="s">
        <v>19</v>
      </c>
      <c r="G17" s="43">
        <v>2.46</v>
      </c>
      <c r="H17" s="43">
        <v>5.36</v>
      </c>
      <c r="I17" s="49">
        <f t="shared" si="1"/>
        <v>13.19</v>
      </c>
    </row>
    <row r="18" spans="1:9" s="4" customFormat="1" ht="29.25" customHeight="1" x14ac:dyDescent="0.25">
      <c r="A18" s="2">
        <v>3</v>
      </c>
      <c r="B18" s="79" t="s">
        <v>11</v>
      </c>
      <c r="C18" s="80"/>
      <c r="D18" s="81"/>
      <c r="E18" s="2" t="s">
        <v>181</v>
      </c>
      <c r="F18" s="3" t="s">
        <v>19</v>
      </c>
      <c r="G18" s="43">
        <v>0.75</v>
      </c>
      <c r="H18" s="43">
        <v>16.09</v>
      </c>
      <c r="I18" s="49">
        <f t="shared" si="1"/>
        <v>12.07</v>
      </c>
    </row>
    <row r="19" spans="1:9" s="4" customFormat="1" ht="51" customHeight="1" x14ac:dyDescent="0.25">
      <c r="A19" s="2">
        <v>4</v>
      </c>
      <c r="B19" s="55" t="s">
        <v>14</v>
      </c>
      <c r="C19" s="56"/>
      <c r="D19" s="57"/>
      <c r="E19" s="2" t="s">
        <v>182</v>
      </c>
      <c r="F19" s="3" t="s">
        <v>19</v>
      </c>
      <c r="G19" s="43">
        <v>2.4300000000000002</v>
      </c>
      <c r="H19" s="43">
        <v>19.309999999999999</v>
      </c>
      <c r="I19" s="49">
        <f t="shared" si="1"/>
        <v>46.92</v>
      </c>
    </row>
    <row r="20" spans="1:9" s="4" customFormat="1" ht="33" customHeight="1" x14ac:dyDescent="0.25">
      <c r="A20" s="2">
        <v>5</v>
      </c>
      <c r="B20" s="55" t="s">
        <v>15</v>
      </c>
      <c r="C20" s="56"/>
      <c r="D20" s="57"/>
      <c r="E20" s="2" t="s">
        <v>183</v>
      </c>
      <c r="F20" s="3" t="s">
        <v>19</v>
      </c>
      <c r="G20" s="43">
        <v>5.07</v>
      </c>
      <c r="H20" s="43">
        <v>2.57</v>
      </c>
      <c r="I20" s="49">
        <f t="shared" si="1"/>
        <v>13.03</v>
      </c>
    </row>
    <row r="21" spans="1:9" s="4" customFormat="1" ht="17.25" customHeight="1" x14ac:dyDescent="0.25">
      <c r="A21" s="2">
        <v>6</v>
      </c>
      <c r="B21" s="55" t="s">
        <v>17</v>
      </c>
      <c r="C21" s="56"/>
      <c r="D21" s="57"/>
      <c r="E21" s="2" t="s">
        <v>181</v>
      </c>
      <c r="F21" s="3" t="s">
        <v>20</v>
      </c>
      <c r="G21" s="43">
        <v>7.5</v>
      </c>
      <c r="H21" s="43">
        <v>0.86</v>
      </c>
      <c r="I21" s="49">
        <f t="shared" si="1"/>
        <v>6.45</v>
      </c>
    </row>
    <row r="22" spans="1:9" s="14" customFormat="1" ht="15" customHeight="1" x14ac:dyDescent="0.25">
      <c r="A22" s="92" t="s">
        <v>27</v>
      </c>
      <c r="B22" s="93"/>
      <c r="C22" s="93"/>
      <c r="D22" s="93"/>
      <c r="E22" s="93"/>
      <c r="F22" s="93"/>
      <c r="G22" s="93"/>
      <c r="H22" s="93"/>
      <c r="I22" s="94"/>
    </row>
    <row r="23" spans="1:9" s="14" customFormat="1" ht="63" customHeight="1" x14ac:dyDescent="0.25">
      <c r="A23" s="11">
        <v>1</v>
      </c>
      <c r="B23" s="67" t="s">
        <v>21</v>
      </c>
      <c r="C23" s="68"/>
      <c r="D23" s="69"/>
      <c r="E23" s="11" t="s">
        <v>184</v>
      </c>
      <c r="F23" s="11" t="s">
        <v>9</v>
      </c>
      <c r="G23" s="20">
        <v>91.6</v>
      </c>
      <c r="H23" s="44">
        <v>38.619999999999997</v>
      </c>
      <c r="I23" s="45">
        <f t="shared" ref="I23:I83" si="2">+ROUND(H23*G23,2)</f>
        <v>3537.59</v>
      </c>
    </row>
    <row r="24" spans="1:9" s="14" customFormat="1" ht="63" customHeight="1" x14ac:dyDescent="0.25">
      <c r="A24" s="11">
        <v>2</v>
      </c>
      <c r="B24" s="67" t="s">
        <v>28</v>
      </c>
      <c r="C24" s="68"/>
      <c r="D24" s="69"/>
      <c r="E24" s="26" t="s">
        <v>184</v>
      </c>
      <c r="F24" s="11" t="s">
        <v>9</v>
      </c>
      <c r="G24" s="12">
        <v>405</v>
      </c>
      <c r="H24" s="44">
        <v>43.98</v>
      </c>
      <c r="I24" s="45">
        <f t="shared" si="2"/>
        <v>17811.900000000001</v>
      </c>
    </row>
    <row r="25" spans="1:9" s="14" customFormat="1" ht="63" customHeight="1" x14ac:dyDescent="0.25">
      <c r="A25" s="11">
        <v>3</v>
      </c>
      <c r="B25" s="67" t="s">
        <v>39</v>
      </c>
      <c r="C25" s="68"/>
      <c r="D25" s="69"/>
      <c r="E25" s="26" t="s">
        <v>184</v>
      </c>
      <c r="F25" s="11" t="s">
        <v>9</v>
      </c>
      <c r="G25" s="12">
        <v>158.6</v>
      </c>
      <c r="H25" s="44">
        <v>71.87</v>
      </c>
      <c r="I25" s="45">
        <f t="shared" si="2"/>
        <v>11398.58</v>
      </c>
    </row>
    <row r="26" spans="1:9" s="14" customFormat="1" ht="63" customHeight="1" x14ac:dyDescent="0.25">
      <c r="A26" s="26">
        <v>4</v>
      </c>
      <c r="B26" s="67" t="s">
        <v>59</v>
      </c>
      <c r="C26" s="68"/>
      <c r="D26" s="69"/>
      <c r="E26" s="26" t="s">
        <v>184</v>
      </c>
      <c r="F26" s="11" t="s">
        <v>9</v>
      </c>
      <c r="G26" s="12">
        <v>608</v>
      </c>
      <c r="H26" s="44">
        <v>85.82</v>
      </c>
      <c r="I26" s="45">
        <f t="shared" si="2"/>
        <v>52178.559999999998</v>
      </c>
    </row>
    <row r="27" spans="1:9" s="14" customFormat="1" ht="63" customHeight="1" x14ac:dyDescent="0.25">
      <c r="A27" s="26">
        <v>5</v>
      </c>
      <c r="B27" s="67" t="s">
        <v>60</v>
      </c>
      <c r="C27" s="68"/>
      <c r="D27" s="69"/>
      <c r="E27" s="26" t="s">
        <v>184</v>
      </c>
      <c r="F27" s="11" t="s">
        <v>9</v>
      </c>
      <c r="G27" s="12">
        <v>12.9</v>
      </c>
      <c r="H27" s="44">
        <v>109.42</v>
      </c>
      <c r="I27" s="45">
        <f t="shared" si="2"/>
        <v>1411.52</v>
      </c>
    </row>
    <row r="28" spans="1:9" s="14" customFormat="1" ht="63" customHeight="1" x14ac:dyDescent="0.25">
      <c r="A28" s="26">
        <v>6</v>
      </c>
      <c r="B28" s="67" t="s">
        <v>167</v>
      </c>
      <c r="C28" s="68"/>
      <c r="D28" s="69"/>
      <c r="E28" s="2" t="s">
        <v>186</v>
      </c>
      <c r="F28" s="11" t="s">
        <v>8</v>
      </c>
      <c r="G28" s="12">
        <v>1</v>
      </c>
      <c r="H28" s="44">
        <v>8334.8799999999992</v>
      </c>
      <c r="I28" s="45">
        <f t="shared" si="2"/>
        <v>8334.8799999999992</v>
      </c>
    </row>
    <row r="29" spans="1:9" s="14" customFormat="1" ht="63" customHeight="1" x14ac:dyDescent="0.25">
      <c r="A29" s="26">
        <v>7</v>
      </c>
      <c r="B29" s="67" t="s">
        <v>40</v>
      </c>
      <c r="C29" s="68"/>
      <c r="D29" s="69"/>
      <c r="E29" s="2" t="s">
        <v>186</v>
      </c>
      <c r="F29" s="11" t="s">
        <v>8</v>
      </c>
      <c r="G29" s="12">
        <v>1</v>
      </c>
      <c r="H29" s="44">
        <v>1963.04</v>
      </c>
      <c r="I29" s="45">
        <f t="shared" si="2"/>
        <v>1963.04</v>
      </c>
    </row>
    <row r="30" spans="1:9" s="14" customFormat="1" ht="77.25" customHeight="1" x14ac:dyDescent="0.25">
      <c r="A30" s="26">
        <v>8</v>
      </c>
      <c r="B30" s="76" t="s">
        <v>141</v>
      </c>
      <c r="C30" s="77"/>
      <c r="D30" s="78"/>
      <c r="E30" s="2" t="s">
        <v>186</v>
      </c>
      <c r="F30" s="12" t="s">
        <v>8</v>
      </c>
      <c r="G30" s="22">
        <v>1</v>
      </c>
      <c r="H30" s="44">
        <v>1898.68</v>
      </c>
      <c r="I30" s="45">
        <f t="shared" si="2"/>
        <v>1898.68</v>
      </c>
    </row>
    <row r="31" spans="1:9" s="14" customFormat="1" ht="77.25" customHeight="1" x14ac:dyDescent="0.25">
      <c r="A31" s="26">
        <v>9</v>
      </c>
      <c r="B31" s="76" t="s">
        <v>142</v>
      </c>
      <c r="C31" s="77"/>
      <c r="D31" s="78"/>
      <c r="E31" s="2" t="s">
        <v>186</v>
      </c>
      <c r="F31" s="12" t="s">
        <v>8</v>
      </c>
      <c r="G31" s="22">
        <v>1</v>
      </c>
      <c r="H31" s="44">
        <v>1845.04</v>
      </c>
      <c r="I31" s="45">
        <f t="shared" si="2"/>
        <v>1845.04</v>
      </c>
    </row>
    <row r="32" spans="1:9" s="14" customFormat="1" ht="77.25" customHeight="1" x14ac:dyDescent="0.25">
      <c r="A32" s="26">
        <v>10</v>
      </c>
      <c r="B32" s="76" t="s">
        <v>143</v>
      </c>
      <c r="C32" s="77"/>
      <c r="D32" s="78"/>
      <c r="E32" s="2" t="s">
        <v>186</v>
      </c>
      <c r="F32" s="12" t="s">
        <v>8</v>
      </c>
      <c r="G32" s="22">
        <v>1</v>
      </c>
      <c r="H32" s="44">
        <v>1748.5</v>
      </c>
      <c r="I32" s="45">
        <f t="shared" si="2"/>
        <v>1748.5</v>
      </c>
    </row>
    <row r="33" spans="1:9" s="14" customFormat="1" ht="77.25" customHeight="1" x14ac:dyDescent="0.25">
      <c r="A33" s="26">
        <v>11</v>
      </c>
      <c r="B33" s="76" t="s">
        <v>144</v>
      </c>
      <c r="C33" s="77"/>
      <c r="D33" s="78"/>
      <c r="E33" s="2" t="s">
        <v>186</v>
      </c>
      <c r="F33" s="12" t="s">
        <v>8</v>
      </c>
      <c r="G33" s="22">
        <v>1</v>
      </c>
      <c r="H33" s="44">
        <v>1748.5</v>
      </c>
      <c r="I33" s="45">
        <f t="shared" si="2"/>
        <v>1748.5</v>
      </c>
    </row>
    <row r="34" spans="1:9" s="14" customFormat="1" ht="63" customHeight="1" x14ac:dyDescent="0.25">
      <c r="A34" s="26">
        <v>12</v>
      </c>
      <c r="B34" s="67" t="s">
        <v>101</v>
      </c>
      <c r="C34" s="68"/>
      <c r="D34" s="69"/>
      <c r="E34" s="2" t="s">
        <v>186</v>
      </c>
      <c r="F34" s="11" t="s">
        <v>8</v>
      </c>
      <c r="G34" s="12">
        <v>1</v>
      </c>
      <c r="H34" s="44">
        <v>1748.5</v>
      </c>
      <c r="I34" s="45">
        <f t="shared" si="2"/>
        <v>1748.5</v>
      </c>
    </row>
    <row r="35" spans="1:9" s="14" customFormat="1" ht="63" customHeight="1" x14ac:dyDescent="0.25">
      <c r="A35" s="26">
        <v>13</v>
      </c>
      <c r="B35" s="67" t="s">
        <v>165</v>
      </c>
      <c r="C35" s="68"/>
      <c r="D35" s="69"/>
      <c r="E35" s="2" t="s">
        <v>186</v>
      </c>
      <c r="F35" s="11" t="s">
        <v>8</v>
      </c>
      <c r="G35" s="12">
        <v>1</v>
      </c>
      <c r="H35" s="44">
        <v>1319.42</v>
      </c>
      <c r="I35" s="45">
        <f t="shared" si="2"/>
        <v>1319.42</v>
      </c>
    </row>
    <row r="36" spans="1:9" s="14" customFormat="1" ht="77.25" customHeight="1" x14ac:dyDescent="0.25">
      <c r="A36" s="26">
        <v>14</v>
      </c>
      <c r="B36" s="82" t="s">
        <v>172</v>
      </c>
      <c r="C36" s="83"/>
      <c r="D36" s="84"/>
      <c r="E36" s="2" t="s">
        <v>186</v>
      </c>
      <c r="F36" s="12" t="s">
        <v>8</v>
      </c>
      <c r="G36" s="22">
        <v>1</v>
      </c>
      <c r="H36" s="44">
        <v>1716.32</v>
      </c>
      <c r="I36" s="45">
        <f t="shared" si="2"/>
        <v>1716.32</v>
      </c>
    </row>
    <row r="37" spans="1:9" s="14" customFormat="1" ht="77.25" customHeight="1" x14ac:dyDescent="0.25">
      <c r="A37" s="11">
        <v>15</v>
      </c>
      <c r="B37" s="76" t="s">
        <v>173</v>
      </c>
      <c r="C37" s="77"/>
      <c r="D37" s="78"/>
      <c r="E37" s="2" t="s">
        <v>186</v>
      </c>
      <c r="F37" s="12" t="s">
        <v>8</v>
      </c>
      <c r="G37" s="22">
        <v>1</v>
      </c>
      <c r="H37" s="44">
        <v>1694.87</v>
      </c>
      <c r="I37" s="45">
        <f t="shared" si="2"/>
        <v>1694.87</v>
      </c>
    </row>
    <row r="38" spans="1:9" s="14" customFormat="1" ht="77.25" customHeight="1" x14ac:dyDescent="0.25">
      <c r="A38" s="11">
        <v>16</v>
      </c>
      <c r="B38" s="76" t="s">
        <v>174</v>
      </c>
      <c r="C38" s="77"/>
      <c r="D38" s="78"/>
      <c r="E38" s="2" t="s">
        <v>186</v>
      </c>
      <c r="F38" s="12" t="s">
        <v>8</v>
      </c>
      <c r="G38" s="22">
        <v>1</v>
      </c>
      <c r="H38" s="44">
        <v>1641.23</v>
      </c>
      <c r="I38" s="45">
        <f t="shared" si="2"/>
        <v>1641.23</v>
      </c>
    </row>
    <row r="39" spans="1:9" s="14" customFormat="1" ht="63" customHeight="1" x14ac:dyDescent="0.25">
      <c r="A39" s="26">
        <v>17</v>
      </c>
      <c r="B39" s="67" t="s">
        <v>41</v>
      </c>
      <c r="C39" s="68"/>
      <c r="D39" s="69"/>
      <c r="E39" s="2" t="s">
        <v>186</v>
      </c>
      <c r="F39" s="11" t="s">
        <v>8</v>
      </c>
      <c r="G39" s="12">
        <v>1</v>
      </c>
      <c r="H39" s="44">
        <v>1480.33</v>
      </c>
      <c r="I39" s="45">
        <f t="shared" si="2"/>
        <v>1480.33</v>
      </c>
    </row>
    <row r="40" spans="1:9" s="14" customFormat="1" ht="63" customHeight="1" x14ac:dyDescent="0.25">
      <c r="A40" s="26">
        <v>18</v>
      </c>
      <c r="B40" s="67" t="s">
        <v>176</v>
      </c>
      <c r="C40" s="68"/>
      <c r="D40" s="69"/>
      <c r="E40" s="2" t="s">
        <v>186</v>
      </c>
      <c r="F40" s="11" t="s">
        <v>8</v>
      </c>
      <c r="G40" s="12">
        <v>1</v>
      </c>
      <c r="H40" s="44">
        <v>997.61</v>
      </c>
      <c r="I40" s="45">
        <f t="shared" si="2"/>
        <v>997.61</v>
      </c>
    </row>
    <row r="41" spans="1:9" s="14" customFormat="1" ht="63" customHeight="1" x14ac:dyDescent="0.25">
      <c r="A41" s="26">
        <v>19</v>
      </c>
      <c r="B41" s="67" t="s">
        <v>175</v>
      </c>
      <c r="C41" s="68"/>
      <c r="D41" s="69"/>
      <c r="E41" s="2" t="s">
        <v>186</v>
      </c>
      <c r="F41" s="11" t="s">
        <v>8</v>
      </c>
      <c r="G41" s="12">
        <v>1</v>
      </c>
      <c r="H41" s="44">
        <v>1040.52</v>
      </c>
      <c r="I41" s="45">
        <f t="shared" si="2"/>
        <v>1040.52</v>
      </c>
    </row>
    <row r="42" spans="1:9" s="14" customFormat="1" ht="63" customHeight="1" x14ac:dyDescent="0.25">
      <c r="A42" s="26">
        <v>20</v>
      </c>
      <c r="B42" s="67" t="s">
        <v>124</v>
      </c>
      <c r="C42" s="68"/>
      <c r="D42" s="69"/>
      <c r="E42" s="2" t="s">
        <v>186</v>
      </c>
      <c r="F42" s="11" t="s">
        <v>8</v>
      </c>
      <c r="G42" s="12">
        <v>1</v>
      </c>
      <c r="H42" s="44">
        <v>1083.43</v>
      </c>
      <c r="I42" s="45">
        <f t="shared" si="2"/>
        <v>1083.43</v>
      </c>
    </row>
    <row r="43" spans="1:9" s="14" customFormat="1" ht="77.25" customHeight="1" x14ac:dyDescent="0.25">
      <c r="A43" s="26">
        <v>21</v>
      </c>
      <c r="B43" s="67" t="s">
        <v>126</v>
      </c>
      <c r="C43" s="68"/>
      <c r="D43" s="69"/>
      <c r="E43" s="2" t="s">
        <v>186</v>
      </c>
      <c r="F43" s="12" t="s">
        <v>8</v>
      </c>
      <c r="G43" s="22">
        <v>1</v>
      </c>
      <c r="H43" s="44">
        <v>1233.6099999999999</v>
      </c>
      <c r="I43" s="45">
        <f t="shared" si="2"/>
        <v>1233.6099999999999</v>
      </c>
    </row>
    <row r="44" spans="1:9" s="14" customFormat="1" ht="77.25" customHeight="1" x14ac:dyDescent="0.25">
      <c r="A44" s="26">
        <v>22</v>
      </c>
      <c r="B44" s="76" t="s">
        <v>125</v>
      </c>
      <c r="C44" s="77"/>
      <c r="D44" s="78"/>
      <c r="E44" s="2" t="s">
        <v>186</v>
      </c>
      <c r="F44" s="12" t="s">
        <v>8</v>
      </c>
      <c r="G44" s="22">
        <v>1</v>
      </c>
      <c r="H44" s="44">
        <v>1212.1500000000001</v>
      </c>
      <c r="I44" s="45">
        <f t="shared" si="2"/>
        <v>1212.1500000000001</v>
      </c>
    </row>
    <row r="45" spans="1:9" s="14" customFormat="1" ht="77.25" customHeight="1" x14ac:dyDescent="0.25">
      <c r="A45" s="26">
        <v>23</v>
      </c>
      <c r="B45" s="76" t="s">
        <v>166</v>
      </c>
      <c r="C45" s="77"/>
      <c r="D45" s="78"/>
      <c r="E45" s="2" t="s">
        <v>186</v>
      </c>
      <c r="F45" s="12" t="s">
        <v>8</v>
      </c>
      <c r="G45" s="22">
        <v>1</v>
      </c>
      <c r="H45" s="44">
        <v>1169.24</v>
      </c>
      <c r="I45" s="45">
        <f t="shared" si="2"/>
        <v>1169.24</v>
      </c>
    </row>
    <row r="46" spans="1:9" s="14" customFormat="1" ht="63" customHeight="1" x14ac:dyDescent="0.25">
      <c r="A46" s="26">
        <v>24</v>
      </c>
      <c r="B46" s="67" t="s">
        <v>168</v>
      </c>
      <c r="C46" s="68"/>
      <c r="D46" s="69"/>
      <c r="E46" s="2" t="s">
        <v>186</v>
      </c>
      <c r="F46" s="11" t="s">
        <v>8</v>
      </c>
      <c r="G46" s="12">
        <v>1</v>
      </c>
      <c r="H46" s="44">
        <v>1437.42</v>
      </c>
      <c r="I46" s="45">
        <f t="shared" si="2"/>
        <v>1437.42</v>
      </c>
    </row>
    <row r="47" spans="1:9" s="14" customFormat="1" ht="63" customHeight="1" x14ac:dyDescent="0.25">
      <c r="A47" s="26">
        <v>25</v>
      </c>
      <c r="B47" s="67" t="s">
        <v>127</v>
      </c>
      <c r="C47" s="68"/>
      <c r="D47" s="69"/>
      <c r="E47" s="2" t="s">
        <v>186</v>
      </c>
      <c r="F47" s="11" t="s">
        <v>8</v>
      </c>
      <c r="G47" s="12">
        <v>1</v>
      </c>
      <c r="H47" s="44">
        <v>1061.97</v>
      </c>
      <c r="I47" s="45">
        <f t="shared" si="2"/>
        <v>1061.97</v>
      </c>
    </row>
    <row r="48" spans="1:9" s="14" customFormat="1" ht="63" customHeight="1" x14ac:dyDescent="0.25">
      <c r="A48" s="26">
        <v>26</v>
      </c>
      <c r="B48" s="67" t="s">
        <v>128</v>
      </c>
      <c r="C48" s="68"/>
      <c r="D48" s="69"/>
      <c r="E48" s="2" t="s">
        <v>186</v>
      </c>
      <c r="F48" s="11" t="s">
        <v>8</v>
      </c>
      <c r="G48" s="12">
        <v>1</v>
      </c>
      <c r="H48" s="44">
        <v>1029.79</v>
      </c>
      <c r="I48" s="45">
        <f t="shared" si="2"/>
        <v>1029.79</v>
      </c>
    </row>
    <row r="49" spans="1:9" s="28" customFormat="1" ht="63" customHeight="1" x14ac:dyDescent="0.25">
      <c r="A49" s="26">
        <v>27</v>
      </c>
      <c r="B49" s="67" t="s">
        <v>129</v>
      </c>
      <c r="C49" s="68"/>
      <c r="D49" s="69"/>
      <c r="E49" s="2" t="s">
        <v>186</v>
      </c>
      <c r="F49" s="26" t="s">
        <v>8</v>
      </c>
      <c r="G49" s="27">
        <v>1</v>
      </c>
      <c r="H49" s="44">
        <v>1029.79</v>
      </c>
      <c r="I49" s="45">
        <f t="shared" si="2"/>
        <v>1029.79</v>
      </c>
    </row>
    <row r="50" spans="1:9" s="14" customFormat="1" ht="63" customHeight="1" x14ac:dyDescent="0.25">
      <c r="A50" s="11">
        <v>28</v>
      </c>
      <c r="B50" s="67" t="s">
        <v>130</v>
      </c>
      <c r="C50" s="68"/>
      <c r="D50" s="69"/>
      <c r="E50" s="2" t="s">
        <v>186</v>
      </c>
      <c r="F50" s="11" t="s">
        <v>8</v>
      </c>
      <c r="G50" s="12">
        <v>1</v>
      </c>
      <c r="H50" s="44">
        <v>1061.97</v>
      </c>
      <c r="I50" s="45">
        <f t="shared" si="2"/>
        <v>1061.97</v>
      </c>
    </row>
    <row r="51" spans="1:9" s="14" customFormat="1" ht="63" customHeight="1" x14ac:dyDescent="0.25">
      <c r="A51" s="11">
        <v>29</v>
      </c>
      <c r="B51" s="67" t="s">
        <v>131</v>
      </c>
      <c r="C51" s="68"/>
      <c r="D51" s="69"/>
      <c r="E51" s="2" t="s">
        <v>186</v>
      </c>
      <c r="F51" s="11" t="s">
        <v>8</v>
      </c>
      <c r="G51" s="12">
        <v>1</v>
      </c>
      <c r="H51" s="44">
        <v>1029.79</v>
      </c>
      <c r="I51" s="45">
        <f t="shared" si="2"/>
        <v>1029.79</v>
      </c>
    </row>
    <row r="52" spans="1:9" s="14" customFormat="1" ht="63" customHeight="1" x14ac:dyDescent="0.25">
      <c r="A52" s="26">
        <v>30</v>
      </c>
      <c r="B52" s="67" t="s">
        <v>132</v>
      </c>
      <c r="C52" s="68"/>
      <c r="D52" s="69"/>
      <c r="E52" s="2" t="s">
        <v>186</v>
      </c>
      <c r="F52" s="11" t="s">
        <v>8</v>
      </c>
      <c r="G52" s="12">
        <v>1</v>
      </c>
      <c r="H52" s="44">
        <v>1029.79</v>
      </c>
      <c r="I52" s="45">
        <f t="shared" si="2"/>
        <v>1029.79</v>
      </c>
    </row>
    <row r="53" spans="1:9" s="14" customFormat="1" ht="63" customHeight="1" x14ac:dyDescent="0.25">
      <c r="A53" s="26">
        <v>31</v>
      </c>
      <c r="B53" s="67" t="s">
        <v>133</v>
      </c>
      <c r="C53" s="68"/>
      <c r="D53" s="69"/>
      <c r="E53" s="2" t="s">
        <v>186</v>
      </c>
      <c r="F53" s="11" t="s">
        <v>8</v>
      </c>
      <c r="G53" s="12">
        <v>1</v>
      </c>
      <c r="H53" s="44">
        <v>1051.25</v>
      </c>
      <c r="I53" s="45">
        <f t="shared" si="2"/>
        <v>1051.25</v>
      </c>
    </row>
    <row r="54" spans="1:9" s="14" customFormat="1" ht="63" customHeight="1" x14ac:dyDescent="0.25">
      <c r="A54" s="26">
        <v>32</v>
      </c>
      <c r="B54" s="67" t="s">
        <v>134</v>
      </c>
      <c r="C54" s="68"/>
      <c r="D54" s="69"/>
      <c r="E54" s="2" t="s">
        <v>186</v>
      </c>
      <c r="F54" s="11" t="s">
        <v>8</v>
      </c>
      <c r="G54" s="12">
        <v>1</v>
      </c>
      <c r="H54" s="44">
        <v>1072.7</v>
      </c>
      <c r="I54" s="45">
        <f t="shared" si="2"/>
        <v>1072.7</v>
      </c>
    </row>
    <row r="55" spans="1:9" s="14" customFormat="1" ht="63" customHeight="1" x14ac:dyDescent="0.25">
      <c r="A55" s="26">
        <v>33</v>
      </c>
      <c r="B55" s="67" t="s">
        <v>177</v>
      </c>
      <c r="C55" s="68"/>
      <c r="D55" s="69"/>
      <c r="E55" s="2" t="s">
        <v>186</v>
      </c>
      <c r="F55" s="11" t="s">
        <v>8</v>
      </c>
      <c r="G55" s="12">
        <v>1</v>
      </c>
      <c r="H55" s="44">
        <v>1083.43</v>
      </c>
      <c r="I55" s="45">
        <f t="shared" si="2"/>
        <v>1083.43</v>
      </c>
    </row>
    <row r="56" spans="1:9" s="14" customFormat="1" ht="63" customHeight="1" x14ac:dyDescent="0.25">
      <c r="A56" s="26">
        <v>34</v>
      </c>
      <c r="B56" s="67" t="s">
        <v>178</v>
      </c>
      <c r="C56" s="68"/>
      <c r="D56" s="69"/>
      <c r="E56" s="2" t="s">
        <v>186</v>
      </c>
      <c r="F56" s="11" t="s">
        <v>8</v>
      </c>
      <c r="G56" s="12">
        <v>1</v>
      </c>
      <c r="H56" s="44">
        <v>1061.97</v>
      </c>
      <c r="I56" s="45">
        <f t="shared" si="2"/>
        <v>1061.97</v>
      </c>
    </row>
    <row r="57" spans="1:9" s="14" customFormat="1" ht="63" customHeight="1" x14ac:dyDescent="0.25">
      <c r="A57" s="26">
        <v>35</v>
      </c>
      <c r="B57" s="67" t="s">
        <v>135</v>
      </c>
      <c r="C57" s="68"/>
      <c r="D57" s="69"/>
      <c r="E57" s="2" t="s">
        <v>186</v>
      </c>
      <c r="F57" s="11" t="s">
        <v>8</v>
      </c>
      <c r="G57" s="12">
        <v>1</v>
      </c>
      <c r="H57" s="44">
        <v>1029.79</v>
      </c>
      <c r="I57" s="45">
        <f t="shared" si="2"/>
        <v>1029.79</v>
      </c>
    </row>
    <row r="58" spans="1:9" s="14" customFormat="1" ht="60.75" customHeight="1" x14ac:dyDescent="0.25">
      <c r="A58" s="26">
        <v>36</v>
      </c>
      <c r="B58" s="67" t="s">
        <v>147</v>
      </c>
      <c r="C58" s="68"/>
      <c r="D58" s="69"/>
      <c r="E58" s="2" t="s">
        <v>186</v>
      </c>
      <c r="F58" s="11" t="s">
        <v>8</v>
      </c>
      <c r="G58" s="12">
        <v>1</v>
      </c>
      <c r="H58" s="44">
        <v>9547.0300000000007</v>
      </c>
      <c r="I58" s="45">
        <f t="shared" si="2"/>
        <v>9547.0300000000007</v>
      </c>
    </row>
    <row r="59" spans="1:9" s="14" customFormat="1" ht="63" customHeight="1" x14ac:dyDescent="0.25">
      <c r="A59" s="26">
        <v>37</v>
      </c>
      <c r="B59" s="67" t="s">
        <v>138</v>
      </c>
      <c r="C59" s="68"/>
      <c r="D59" s="69"/>
      <c r="E59" s="2" t="s">
        <v>186</v>
      </c>
      <c r="F59" s="11" t="s">
        <v>8</v>
      </c>
      <c r="G59" s="12">
        <v>1</v>
      </c>
      <c r="H59" s="44">
        <v>1769.96</v>
      </c>
      <c r="I59" s="45">
        <f t="shared" si="2"/>
        <v>1769.96</v>
      </c>
    </row>
    <row r="60" spans="1:9" s="14" customFormat="1" ht="77.25" customHeight="1" x14ac:dyDescent="0.25">
      <c r="A60" s="26">
        <v>38</v>
      </c>
      <c r="B60" s="76" t="s">
        <v>137</v>
      </c>
      <c r="C60" s="77"/>
      <c r="D60" s="78"/>
      <c r="E60" s="2" t="s">
        <v>186</v>
      </c>
      <c r="F60" s="12" t="s">
        <v>8</v>
      </c>
      <c r="G60" s="22">
        <v>1</v>
      </c>
      <c r="H60" s="44">
        <v>4398.07</v>
      </c>
      <c r="I60" s="45">
        <f t="shared" si="2"/>
        <v>4398.07</v>
      </c>
    </row>
    <row r="61" spans="1:9" s="28" customFormat="1" ht="34.5" customHeight="1" x14ac:dyDescent="0.25">
      <c r="A61" s="26">
        <v>39</v>
      </c>
      <c r="B61" s="67" t="s">
        <v>164</v>
      </c>
      <c r="C61" s="68"/>
      <c r="D61" s="69"/>
      <c r="E61" s="64" t="s">
        <v>186</v>
      </c>
      <c r="F61" s="26" t="s">
        <v>195</v>
      </c>
      <c r="G61" s="27" t="s">
        <v>196</v>
      </c>
      <c r="H61" s="44">
        <v>643.62</v>
      </c>
      <c r="I61" s="45">
        <f>+ROUND(H61*1,2)</f>
        <v>643.62</v>
      </c>
    </row>
    <row r="62" spans="1:9" s="28" customFormat="1" ht="15.75" customHeight="1" x14ac:dyDescent="0.25">
      <c r="A62" s="26" t="s">
        <v>170</v>
      </c>
      <c r="B62" s="67" t="s">
        <v>160</v>
      </c>
      <c r="C62" s="68"/>
      <c r="D62" s="69"/>
      <c r="E62" s="65"/>
      <c r="F62" s="26" t="s">
        <v>195</v>
      </c>
      <c r="G62" s="27" t="s">
        <v>197</v>
      </c>
      <c r="H62" s="44">
        <v>160.91</v>
      </c>
      <c r="I62" s="45">
        <f>+ROUND(H62*1,2)</f>
        <v>160.91</v>
      </c>
    </row>
    <row r="63" spans="1:9" s="28" customFormat="1" ht="15.75" customHeight="1" x14ac:dyDescent="0.25">
      <c r="A63" s="26" t="s">
        <v>171</v>
      </c>
      <c r="B63" s="67" t="s">
        <v>161</v>
      </c>
      <c r="C63" s="68"/>
      <c r="D63" s="69"/>
      <c r="E63" s="66"/>
      <c r="F63" s="26" t="s">
        <v>162</v>
      </c>
      <c r="G63" s="27">
        <v>0.6</v>
      </c>
      <c r="H63" s="44">
        <v>85.82</v>
      </c>
      <c r="I63" s="45">
        <f t="shared" si="2"/>
        <v>51.49</v>
      </c>
    </row>
    <row r="64" spans="1:9" s="14" customFormat="1" ht="63" customHeight="1" x14ac:dyDescent="0.25">
      <c r="A64" s="11">
        <v>40</v>
      </c>
      <c r="B64" s="67" t="s">
        <v>42</v>
      </c>
      <c r="C64" s="68"/>
      <c r="D64" s="69"/>
      <c r="E64" s="2" t="s">
        <v>186</v>
      </c>
      <c r="F64" s="11" t="s">
        <v>8</v>
      </c>
      <c r="G64" s="12">
        <v>1</v>
      </c>
      <c r="H64" s="44">
        <v>1759.23</v>
      </c>
      <c r="I64" s="45">
        <f t="shared" si="2"/>
        <v>1759.23</v>
      </c>
    </row>
    <row r="65" spans="1:9" s="14" customFormat="1" ht="77.25" customHeight="1" x14ac:dyDescent="0.25">
      <c r="A65" s="11">
        <v>41</v>
      </c>
      <c r="B65" s="76" t="s">
        <v>139</v>
      </c>
      <c r="C65" s="77"/>
      <c r="D65" s="78"/>
      <c r="E65" s="2" t="s">
        <v>186</v>
      </c>
      <c r="F65" s="12" t="s">
        <v>8</v>
      </c>
      <c r="G65" s="22">
        <v>1</v>
      </c>
      <c r="H65" s="44">
        <v>1930.86</v>
      </c>
      <c r="I65" s="45">
        <f t="shared" si="2"/>
        <v>1930.86</v>
      </c>
    </row>
    <row r="66" spans="1:9" s="14" customFormat="1" ht="63" customHeight="1" x14ac:dyDescent="0.25">
      <c r="A66" s="11">
        <v>42</v>
      </c>
      <c r="B66" s="67" t="s">
        <v>43</v>
      </c>
      <c r="C66" s="68"/>
      <c r="D66" s="69"/>
      <c r="E66" s="2" t="s">
        <v>186</v>
      </c>
      <c r="F66" s="11" t="s">
        <v>8</v>
      </c>
      <c r="G66" s="12">
        <v>1</v>
      </c>
      <c r="H66" s="44">
        <v>1759.23</v>
      </c>
      <c r="I66" s="45">
        <f t="shared" si="2"/>
        <v>1759.23</v>
      </c>
    </row>
    <row r="67" spans="1:9" s="14" customFormat="1" ht="77.25" customHeight="1" x14ac:dyDescent="0.25">
      <c r="A67" s="26">
        <v>43</v>
      </c>
      <c r="B67" s="76" t="s">
        <v>140</v>
      </c>
      <c r="C67" s="77"/>
      <c r="D67" s="78"/>
      <c r="E67" s="2" t="s">
        <v>186</v>
      </c>
      <c r="F67" s="12" t="s">
        <v>8</v>
      </c>
      <c r="G67" s="22">
        <v>1</v>
      </c>
      <c r="H67" s="44">
        <v>1716.32</v>
      </c>
      <c r="I67" s="45">
        <f t="shared" si="2"/>
        <v>1716.32</v>
      </c>
    </row>
    <row r="68" spans="1:9" s="14" customFormat="1" ht="77.25" customHeight="1" x14ac:dyDescent="0.25">
      <c r="A68" s="26">
        <v>44</v>
      </c>
      <c r="B68" s="76" t="s">
        <v>44</v>
      </c>
      <c r="C68" s="77"/>
      <c r="D68" s="78"/>
      <c r="E68" s="2" t="s">
        <v>186</v>
      </c>
      <c r="F68" s="12" t="s">
        <v>8</v>
      </c>
      <c r="G68" s="22">
        <v>1</v>
      </c>
      <c r="H68" s="44">
        <v>1705.59</v>
      </c>
      <c r="I68" s="45">
        <f t="shared" si="2"/>
        <v>1705.59</v>
      </c>
    </row>
    <row r="69" spans="1:9" s="14" customFormat="1" ht="63" customHeight="1" x14ac:dyDescent="0.25">
      <c r="A69" s="26">
        <v>45</v>
      </c>
      <c r="B69" s="67" t="s">
        <v>45</v>
      </c>
      <c r="C69" s="68"/>
      <c r="D69" s="69"/>
      <c r="E69" s="2" t="s">
        <v>186</v>
      </c>
      <c r="F69" s="11" t="s">
        <v>8</v>
      </c>
      <c r="G69" s="12">
        <v>1</v>
      </c>
      <c r="H69" s="44">
        <v>1319.42</v>
      </c>
      <c r="I69" s="45">
        <f t="shared" si="2"/>
        <v>1319.42</v>
      </c>
    </row>
    <row r="70" spans="1:9" s="14" customFormat="1" ht="35.25" customHeight="1" x14ac:dyDescent="0.25">
      <c r="A70" s="26">
        <v>46</v>
      </c>
      <c r="B70" s="67" t="s">
        <v>18</v>
      </c>
      <c r="C70" s="68"/>
      <c r="D70" s="69"/>
      <c r="E70" s="2" t="s">
        <v>186</v>
      </c>
      <c r="F70" s="12" t="s">
        <v>8</v>
      </c>
      <c r="G70" s="12">
        <v>37</v>
      </c>
      <c r="H70" s="44">
        <v>203.81</v>
      </c>
      <c r="I70" s="45">
        <f t="shared" si="2"/>
        <v>7540.97</v>
      </c>
    </row>
    <row r="71" spans="1:9" s="14" customFormat="1" ht="35.25" customHeight="1" x14ac:dyDescent="0.25">
      <c r="A71" s="26">
        <v>47</v>
      </c>
      <c r="B71" s="67" t="s">
        <v>136</v>
      </c>
      <c r="C71" s="68"/>
      <c r="D71" s="69"/>
      <c r="E71" s="2" t="s">
        <v>186</v>
      </c>
      <c r="F71" s="12" t="s">
        <v>8</v>
      </c>
      <c r="G71" s="12">
        <v>1</v>
      </c>
      <c r="H71" s="44">
        <v>139.44999999999999</v>
      </c>
      <c r="I71" s="45">
        <f t="shared" si="2"/>
        <v>139.44999999999999</v>
      </c>
    </row>
    <row r="72" spans="1:9" s="14" customFormat="1" ht="45.75" customHeight="1" x14ac:dyDescent="0.25">
      <c r="A72" s="26">
        <v>48</v>
      </c>
      <c r="B72" s="67" t="s">
        <v>29</v>
      </c>
      <c r="C72" s="68"/>
      <c r="D72" s="69"/>
      <c r="E72" s="2" t="s">
        <v>186</v>
      </c>
      <c r="F72" s="12" t="s">
        <v>8</v>
      </c>
      <c r="G72" s="12">
        <v>28</v>
      </c>
      <c r="H72" s="44">
        <v>772.34</v>
      </c>
      <c r="I72" s="45">
        <f t="shared" si="2"/>
        <v>21625.52</v>
      </c>
    </row>
    <row r="73" spans="1:9" s="14" customFormat="1" ht="45.75" customHeight="1" x14ac:dyDescent="0.25">
      <c r="A73" s="26">
        <v>49</v>
      </c>
      <c r="B73" s="67" t="s">
        <v>46</v>
      </c>
      <c r="C73" s="68"/>
      <c r="D73" s="69"/>
      <c r="E73" s="2" t="s">
        <v>186</v>
      </c>
      <c r="F73" s="12" t="s">
        <v>8</v>
      </c>
      <c r="G73" s="12">
        <v>1</v>
      </c>
      <c r="H73" s="44">
        <v>933.25</v>
      </c>
      <c r="I73" s="45">
        <f t="shared" si="2"/>
        <v>933.25</v>
      </c>
    </row>
    <row r="74" spans="1:9" s="14" customFormat="1" ht="63" customHeight="1" x14ac:dyDescent="0.25">
      <c r="A74" s="26">
        <v>50</v>
      </c>
      <c r="B74" s="61" t="s">
        <v>169</v>
      </c>
      <c r="C74" s="62"/>
      <c r="D74" s="63"/>
      <c r="E74" s="2" t="s">
        <v>186</v>
      </c>
      <c r="F74" s="12" t="s">
        <v>8</v>
      </c>
      <c r="G74" s="12">
        <v>28</v>
      </c>
      <c r="H74" s="44">
        <v>235.99</v>
      </c>
      <c r="I74" s="45">
        <f t="shared" si="2"/>
        <v>6607.72</v>
      </c>
    </row>
    <row r="75" spans="1:9" s="28" customFormat="1" ht="45.75" customHeight="1" x14ac:dyDescent="0.25">
      <c r="A75" s="26">
        <v>51</v>
      </c>
      <c r="B75" s="67" t="s">
        <v>149</v>
      </c>
      <c r="C75" s="68"/>
      <c r="D75" s="69"/>
      <c r="E75" s="2" t="s">
        <v>186</v>
      </c>
      <c r="F75" s="27" t="s">
        <v>8</v>
      </c>
      <c r="G75" s="27">
        <v>1</v>
      </c>
      <c r="H75" s="44">
        <v>139.44999999999999</v>
      </c>
      <c r="I75" s="45">
        <f t="shared" si="2"/>
        <v>139.44999999999999</v>
      </c>
    </row>
    <row r="76" spans="1:9" s="14" customFormat="1" ht="15.75" customHeight="1" x14ac:dyDescent="0.25">
      <c r="A76" s="26">
        <v>52</v>
      </c>
      <c r="B76" s="85" t="s">
        <v>148</v>
      </c>
      <c r="C76" s="86"/>
      <c r="D76" s="87"/>
      <c r="E76" s="26" t="s">
        <v>184</v>
      </c>
      <c r="F76" s="11" t="s">
        <v>8</v>
      </c>
      <c r="G76" s="12">
        <v>58</v>
      </c>
      <c r="H76" s="44">
        <v>9.65</v>
      </c>
      <c r="I76" s="45">
        <f t="shared" si="2"/>
        <v>559.70000000000005</v>
      </c>
    </row>
    <row r="77" spans="1:9" s="14" customFormat="1" ht="15.75" customHeight="1" x14ac:dyDescent="0.25">
      <c r="A77" s="26">
        <v>53</v>
      </c>
      <c r="B77" s="85" t="s">
        <v>150</v>
      </c>
      <c r="C77" s="86"/>
      <c r="D77" s="87"/>
      <c r="E77" s="26" t="s">
        <v>184</v>
      </c>
      <c r="F77" s="11" t="s">
        <v>8</v>
      </c>
      <c r="G77" s="12">
        <v>8</v>
      </c>
      <c r="H77" s="44">
        <v>11.8</v>
      </c>
      <c r="I77" s="45">
        <f t="shared" si="2"/>
        <v>94.4</v>
      </c>
    </row>
    <row r="78" spans="1:9" s="14" customFormat="1" ht="15" customHeight="1" x14ac:dyDescent="0.25">
      <c r="A78" s="26">
        <v>54</v>
      </c>
      <c r="B78" s="85" t="s">
        <v>151</v>
      </c>
      <c r="C78" s="86"/>
      <c r="D78" s="87"/>
      <c r="E78" s="26" t="s">
        <v>184</v>
      </c>
      <c r="F78" s="11" t="s">
        <v>8</v>
      </c>
      <c r="G78" s="12">
        <v>22</v>
      </c>
      <c r="H78" s="44">
        <v>15.02</v>
      </c>
      <c r="I78" s="45">
        <f t="shared" si="2"/>
        <v>330.44</v>
      </c>
    </row>
    <row r="79" spans="1:9" s="14" customFormat="1" ht="16.5" customHeight="1" x14ac:dyDescent="0.25">
      <c r="A79" s="26">
        <v>55</v>
      </c>
      <c r="B79" s="85" t="s">
        <v>152</v>
      </c>
      <c r="C79" s="86"/>
      <c r="D79" s="87"/>
      <c r="E79" s="26" t="s">
        <v>184</v>
      </c>
      <c r="F79" s="11" t="s">
        <v>8</v>
      </c>
      <c r="G79" s="12">
        <v>12</v>
      </c>
      <c r="H79" s="44">
        <v>31.11</v>
      </c>
      <c r="I79" s="45">
        <f t="shared" si="2"/>
        <v>373.32</v>
      </c>
    </row>
    <row r="80" spans="1:9" s="14" customFormat="1" ht="15" customHeight="1" x14ac:dyDescent="0.25">
      <c r="A80" s="26">
        <v>56</v>
      </c>
      <c r="B80" s="85" t="s">
        <v>153</v>
      </c>
      <c r="C80" s="86"/>
      <c r="D80" s="87"/>
      <c r="E80" s="26" t="s">
        <v>184</v>
      </c>
      <c r="F80" s="11" t="s">
        <v>8</v>
      </c>
      <c r="G80" s="12">
        <v>32</v>
      </c>
      <c r="H80" s="44">
        <v>75.09</v>
      </c>
      <c r="I80" s="45">
        <f t="shared" si="2"/>
        <v>2402.88</v>
      </c>
    </row>
    <row r="81" spans="1:9" s="14" customFormat="1" ht="14.25" customHeight="1" x14ac:dyDescent="0.25">
      <c r="A81" s="26">
        <v>57</v>
      </c>
      <c r="B81" s="85" t="s">
        <v>154</v>
      </c>
      <c r="C81" s="86"/>
      <c r="D81" s="87"/>
      <c r="E81" s="26" t="s">
        <v>184</v>
      </c>
      <c r="F81" s="11" t="s">
        <v>8</v>
      </c>
      <c r="G81" s="12">
        <v>1</v>
      </c>
      <c r="H81" s="44">
        <v>96.54</v>
      </c>
      <c r="I81" s="45">
        <f t="shared" si="2"/>
        <v>96.54</v>
      </c>
    </row>
    <row r="82" spans="1:9" s="14" customFormat="1" ht="30.75" customHeight="1" x14ac:dyDescent="0.25">
      <c r="A82" s="26">
        <v>58</v>
      </c>
      <c r="B82" s="67" t="s">
        <v>12</v>
      </c>
      <c r="C82" s="68"/>
      <c r="D82" s="69"/>
      <c r="E82" s="2" t="s">
        <v>187</v>
      </c>
      <c r="F82" s="12" t="s">
        <v>8</v>
      </c>
      <c r="G82" s="27">
        <v>38</v>
      </c>
      <c r="H82" s="44">
        <v>21.45</v>
      </c>
      <c r="I82" s="45">
        <f t="shared" si="2"/>
        <v>815.1</v>
      </c>
    </row>
    <row r="83" spans="1:9" s="14" customFormat="1" ht="31.5" customHeight="1" x14ac:dyDescent="0.25">
      <c r="A83" s="26">
        <v>59</v>
      </c>
      <c r="B83" s="67" t="s">
        <v>13</v>
      </c>
      <c r="C83" s="68"/>
      <c r="D83" s="69"/>
      <c r="E83" s="2" t="s">
        <v>187</v>
      </c>
      <c r="F83" s="12" t="s">
        <v>8</v>
      </c>
      <c r="G83" s="27">
        <v>38</v>
      </c>
      <c r="H83" s="50">
        <v>10.73</v>
      </c>
      <c r="I83" s="51">
        <f t="shared" si="2"/>
        <v>407.74</v>
      </c>
    </row>
    <row r="84" spans="1:9" s="17" customFormat="1" ht="21.75" customHeight="1" x14ac:dyDescent="0.25">
      <c r="A84" s="88" t="s">
        <v>22</v>
      </c>
      <c r="B84" s="89"/>
      <c r="C84" s="89"/>
      <c r="D84" s="89"/>
      <c r="E84" s="89"/>
      <c r="F84" s="89"/>
      <c r="G84" s="89"/>
      <c r="H84" s="89"/>
      <c r="I84" s="90"/>
    </row>
    <row r="85" spans="1:9" s="4" customFormat="1" ht="29.25" customHeight="1" x14ac:dyDescent="0.25">
      <c r="A85" s="2">
        <v>1</v>
      </c>
      <c r="B85" s="79" t="s">
        <v>10</v>
      </c>
      <c r="C85" s="80"/>
      <c r="D85" s="81"/>
      <c r="E85" s="2" t="s">
        <v>181</v>
      </c>
      <c r="F85" s="3" t="s">
        <v>19</v>
      </c>
      <c r="G85" s="19">
        <v>1965</v>
      </c>
      <c r="H85" s="43">
        <v>1.72</v>
      </c>
      <c r="I85" s="49">
        <f t="shared" ref="I85:I90" si="3">+ROUND(H85*G85,2)</f>
        <v>3379.8</v>
      </c>
    </row>
    <row r="86" spans="1:9" s="4" customFormat="1" ht="51" customHeight="1" x14ac:dyDescent="0.25">
      <c r="A86" s="2">
        <v>2</v>
      </c>
      <c r="B86" s="55" t="s">
        <v>179</v>
      </c>
      <c r="C86" s="56"/>
      <c r="D86" s="57"/>
      <c r="E86" s="2" t="s">
        <v>181</v>
      </c>
      <c r="F86" s="3" t="s">
        <v>19</v>
      </c>
      <c r="G86" s="19">
        <v>1795</v>
      </c>
      <c r="H86" s="43">
        <v>5.36</v>
      </c>
      <c r="I86" s="49">
        <f t="shared" si="3"/>
        <v>9621.2000000000007</v>
      </c>
    </row>
    <row r="87" spans="1:9" s="4" customFormat="1" ht="29.25" customHeight="1" x14ac:dyDescent="0.25">
      <c r="A87" s="2">
        <v>3</v>
      </c>
      <c r="B87" s="79" t="s">
        <v>11</v>
      </c>
      <c r="C87" s="80"/>
      <c r="D87" s="81"/>
      <c r="E87" s="2" t="s">
        <v>181</v>
      </c>
      <c r="F87" s="3" t="s">
        <v>19</v>
      </c>
      <c r="G87" s="19">
        <v>418</v>
      </c>
      <c r="H87" s="43">
        <v>16.09</v>
      </c>
      <c r="I87" s="49">
        <f t="shared" si="3"/>
        <v>6725.62</v>
      </c>
    </row>
    <row r="88" spans="1:9" s="4" customFormat="1" ht="46.5" customHeight="1" x14ac:dyDescent="0.25">
      <c r="A88" s="2">
        <v>4</v>
      </c>
      <c r="B88" s="55" t="s">
        <v>14</v>
      </c>
      <c r="C88" s="56"/>
      <c r="D88" s="57"/>
      <c r="E88" s="2" t="s">
        <v>182</v>
      </c>
      <c r="F88" s="3" t="s">
        <v>19</v>
      </c>
      <c r="G88" s="19">
        <v>1620</v>
      </c>
      <c r="H88" s="43">
        <v>19.309999999999999</v>
      </c>
      <c r="I88" s="49">
        <f t="shared" si="3"/>
        <v>31282.2</v>
      </c>
    </row>
    <row r="89" spans="1:9" s="4" customFormat="1" ht="33" customHeight="1" x14ac:dyDescent="0.25">
      <c r="A89" s="2">
        <v>5</v>
      </c>
      <c r="B89" s="55" t="s">
        <v>15</v>
      </c>
      <c r="C89" s="56"/>
      <c r="D89" s="57"/>
      <c r="E89" s="2" t="s">
        <v>183</v>
      </c>
      <c r="F89" s="3" t="s">
        <v>19</v>
      </c>
      <c r="G89" s="19">
        <v>2557</v>
      </c>
      <c r="H89" s="43">
        <v>2.57</v>
      </c>
      <c r="I89" s="49">
        <f t="shared" si="3"/>
        <v>6571.49</v>
      </c>
    </row>
    <row r="90" spans="1:9" s="4" customFormat="1" ht="27.75" customHeight="1" x14ac:dyDescent="0.25">
      <c r="A90" s="2">
        <v>6</v>
      </c>
      <c r="B90" s="55" t="s">
        <v>17</v>
      </c>
      <c r="C90" s="56"/>
      <c r="D90" s="57"/>
      <c r="E90" s="2" t="s">
        <v>181</v>
      </c>
      <c r="F90" s="3" t="s">
        <v>20</v>
      </c>
      <c r="G90" s="19">
        <v>4177</v>
      </c>
      <c r="H90" s="43">
        <v>0.86</v>
      </c>
      <c r="I90" s="49">
        <f t="shared" si="3"/>
        <v>3592.22</v>
      </c>
    </row>
    <row r="91" spans="1:9" s="14" customFormat="1" ht="15" customHeight="1" x14ac:dyDescent="0.25">
      <c r="A91" s="92" t="s">
        <v>30</v>
      </c>
      <c r="B91" s="93"/>
      <c r="C91" s="93"/>
      <c r="D91" s="93"/>
      <c r="E91" s="93"/>
      <c r="F91" s="93"/>
      <c r="G91" s="93"/>
      <c r="H91" s="93"/>
      <c r="I91" s="94"/>
    </row>
    <row r="92" spans="1:9" s="14" customFormat="1" ht="60.75" customHeight="1" x14ac:dyDescent="0.25">
      <c r="A92" s="11">
        <v>1</v>
      </c>
      <c r="B92" s="67" t="s">
        <v>36</v>
      </c>
      <c r="C92" s="68"/>
      <c r="D92" s="69"/>
      <c r="E92" s="2" t="s">
        <v>185</v>
      </c>
      <c r="F92" s="11" t="s">
        <v>9</v>
      </c>
      <c r="G92" s="12">
        <v>1217</v>
      </c>
      <c r="H92" s="44">
        <v>16.09</v>
      </c>
      <c r="I92" s="45">
        <f t="shared" ref="I92:I94" si="4">+ROUND(H92*G92,2)</f>
        <v>19581.53</v>
      </c>
    </row>
    <row r="93" spans="1:9" s="14" customFormat="1" ht="61.5" customHeight="1" x14ac:dyDescent="0.25">
      <c r="A93" s="11">
        <v>2</v>
      </c>
      <c r="B93" s="85" t="s">
        <v>37</v>
      </c>
      <c r="C93" s="86"/>
      <c r="D93" s="87"/>
      <c r="E93" s="2" t="s">
        <v>185</v>
      </c>
      <c r="F93" s="11" t="s">
        <v>8</v>
      </c>
      <c r="G93" s="12">
        <v>31</v>
      </c>
      <c r="H93" s="44">
        <v>10.73</v>
      </c>
      <c r="I93" s="45">
        <f t="shared" si="4"/>
        <v>332.63</v>
      </c>
    </row>
    <row r="94" spans="1:9" s="14" customFormat="1" ht="33" customHeight="1" x14ac:dyDescent="0.25">
      <c r="A94" s="11">
        <v>3</v>
      </c>
      <c r="B94" s="67" t="s">
        <v>38</v>
      </c>
      <c r="C94" s="68"/>
      <c r="D94" s="69"/>
      <c r="E94" s="2" t="s">
        <v>185</v>
      </c>
      <c r="F94" s="12" t="s">
        <v>8</v>
      </c>
      <c r="G94" s="12">
        <v>21</v>
      </c>
      <c r="H94" s="44">
        <v>5.36</v>
      </c>
      <c r="I94" s="45">
        <f t="shared" si="4"/>
        <v>112.56</v>
      </c>
    </row>
    <row r="95" spans="1:9" s="17" customFormat="1" ht="21.75" customHeight="1" x14ac:dyDescent="0.25">
      <c r="A95" s="88" t="s">
        <v>23</v>
      </c>
      <c r="B95" s="89"/>
      <c r="C95" s="89"/>
      <c r="D95" s="89"/>
      <c r="E95" s="89"/>
      <c r="F95" s="89"/>
      <c r="G95" s="89"/>
      <c r="H95" s="89"/>
      <c r="I95" s="90"/>
    </row>
    <row r="96" spans="1:9" s="4" customFormat="1" ht="29.25" customHeight="1" x14ac:dyDescent="0.25">
      <c r="A96" s="2">
        <v>1</v>
      </c>
      <c r="B96" s="79" t="s">
        <v>10</v>
      </c>
      <c r="C96" s="80"/>
      <c r="D96" s="81"/>
      <c r="E96" s="2" t="s">
        <v>181</v>
      </c>
      <c r="F96" s="3" t="s">
        <v>19</v>
      </c>
      <c r="G96" s="19">
        <v>158</v>
      </c>
      <c r="H96" s="52">
        <v>1.72</v>
      </c>
      <c r="I96" s="49">
        <f t="shared" ref="I96:I99" si="5">+ROUND(H96*G96,2)</f>
        <v>271.76</v>
      </c>
    </row>
    <row r="97" spans="1:9" s="4" customFormat="1" ht="15" customHeight="1" x14ac:dyDescent="0.25">
      <c r="A97" s="11">
        <v>2</v>
      </c>
      <c r="B97" s="67" t="s">
        <v>25</v>
      </c>
      <c r="C97" s="68"/>
      <c r="D97" s="69"/>
      <c r="E97" s="2" t="s">
        <v>188</v>
      </c>
      <c r="F97" s="12" t="s">
        <v>19</v>
      </c>
      <c r="G97" s="19">
        <v>55</v>
      </c>
      <c r="H97" s="52">
        <v>39.69</v>
      </c>
      <c r="I97" s="49">
        <f t="shared" si="5"/>
        <v>2182.9499999999998</v>
      </c>
    </row>
    <row r="98" spans="1:9" s="4" customFormat="1" ht="17.25" customHeight="1" x14ac:dyDescent="0.25">
      <c r="A98" s="2">
        <v>3</v>
      </c>
      <c r="B98" s="55" t="s">
        <v>26</v>
      </c>
      <c r="C98" s="56"/>
      <c r="D98" s="57"/>
      <c r="E98" s="2" t="s">
        <v>183</v>
      </c>
      <c r="F98" s="3" t="s">
        <v>19</v>
      </c>
      <c r="G98" s="19">
        <v>146</v>
      </c>
      <c r="H98" s="52">
        <v>37.54</v>
      </c>
      <c r="I98" s="49">
        <f t="shared" si="5"/>
        <v>5480.84</v>
      </c>
    </row>
    <row r="99" spans="1:9" s="4" customFormat="1" ht="51" customHeight="1" x14ac:dyDescent="0.25">
      <c r="A99" s="2">
        <v>4</v>
      </c>
      <c r="B99" s="55" t="s">
        <v>24</v>
      </c>
      <c r="C99" s="56"/>
      <c r="D99" s="57"/>
      <c r="E99" s="2" t="s">
        <v>183</v>
      </c>
      <c r="F99" s="3" t="s">
        <v>19</v>
      </c>
      <c r="G99" s="19">
        <v>97</v>
      </c>
      <c r="H99" s="52">
        <v>19.309999999999999</v>
      </c>
      <c r="I99" s="49">
        <f t="shared" si="5"/>
        <v>1873.07</v>
      </c>
    </row>
    <row r="100" spans="1:9" ht="30" customHeight="1" x14ac:dyDescent="0.25">
      <c r="A100" s="95" t="s">
        <v>69</v>
      </c>
      <c r="B100" s="96"/>
      <c r="C100" s="96"/>
      <c r="D100" s="96"/>
      <c r="E100" s="96"/>
      <c r="F100" s="96"/>
      <c r="G100" s="96"/>
      <c r="H100" s="96"/>
      <c r="I100" s="97"/>
    </row>
    <row r="101" spans="1:9" s="4" customFormat="1" ht="15" customHeight="1" x14ac:dyDescent="0.25">
      <c r="A101" s="58" t="s">
        <v>55</v>
      </c>
      <c r="B101" s="59"/>
      <c r="C101" s="59"/>
      <c r="D101" s="59"/>
      <c r="E101" s="59"/>
      <c r="F101" s="59"/>
      <c r="G101" s="59"/>
      <c r="H101" s="59"/>
      <c r="I101" s="60"/>
    </row>
    <row r="102" spans="1:9" s="4" customFormat="1" ht="48" customHeight="1" x14ac:dyDescent="0.25">
      <c r="A102" s="2">
        <v>1</v>
      </c>
      <c r="B102" s="55" t="s">
        <v>71</v>
      </c>
      <c r="C102" s="56"/>
      <c r="D102" s="57"/>
      <c r="E102" s="26" t="s">
        <v>180</v>
      </c>
      <c r="F102" s="3" t="s">
        <v>70</v>
      </c>
      <c r="G102" s="3">
        <v>0.03</v>
      </c>
      <c r="H102" s="52">
        <v>643.62</v>
      </c>
      <c r="I102" s="49">
        <f t="shared" ref="I102" si="6">+ROUND(H102*G102,2)</f>
        <v>19.309999999999999</v>
      </c>
    </row>
    <row r="103" spans="1:9" s="4" customFormat="1" ht="15" customHeight="1" x14ac:dyDescent="0.25">
      <c r="A103" s="58" t="s">
        <v>54</v>
      </c>
      <c r="B103" s="59"/>
      <c r="C103" s="59"/>
      <c r="D103" s="59"/>
      <c r="E103" s="59"/>
      <c r="F103" s="59"/>
      <c r="G103" s="59"/>
      <c r="H103" s="59"/>
      <c r="I103" s="60"/>
    </row>
    <row r="104" spans="1:9" s="4" customFormat="1" ht="48" customHeight="1" x14ac:dyDescent="0.25">
      <c r="A104" s="2">
        <v>1</v>
      </c>
      <c r="B104" s="55" t="s">
        <v>72</v>
      </c>
      <c r="C104" s="56"/>
      <c r="D104" s="57"/>
      <c r="E104" s="26" t="s">
        <v>180</v>
      </c>
      <c r="F104" s="3" t="s">
        <v>70</v>
      </c>
      <c r="G104" s="3">
        <v>0.03</v>
      </c>
      <c r="H104" s="52">
        <v>643.62</v>
      </c>
      <c r="I104" s="49">
        <f t="shared" ref="I104" si="7">+ROUND(H104*G104,2)</f>
        <v>19.309999999999999</v>
      </c>
    </row>
    <row r="105" spans="1:9" s="4" customFormat="1" ht="15" customHeight="1" x14ac:dyDescent="0.25">
      <c r="A105" s="58" t="s">
        <v>53</v>
      </c>
      <c r="B105" s="59"/>
      <c r="C105" s="59"/>
      <c r="D105" s="59"/>
      <c r="E105" s="59"/>
      <c r="F105" s="59"/>
      <c r="G105" s="59"/>
      <c r="H105" s="59"/>
      <c r="I105" s="60"/>
    </row>
    <row r="106" spans="1:9" s="4" customFormat="1" ht="48" customHeight="1" x14ac:dyDescent="0.25">
      <c r="A106" s="2">
        <v>1</v>
      </c>
      <c r="B106" s="55" t="s">
        <v>73</v>
      </c>
      <c r="C106" s="56"/>
      <c r="D106" s="57"/>
      <c r="E106" s="26" t="s">
        <v>180</v>
      </c>
      <c r="F106" s="3" t="s">
        <v>70</v>
      </c>
      <c r="G106" s="3">
        <v>0.03</v>
      </c>
      <c r="H106" s="52">
        <v>1394.51</v>
      </c>
      <c r="I106" s="49">
        <f t="shared" ref="I106" si="8">+ROUND(H106*G106,2)</f>
        <v>41.84</v>
      </c>
    </row>
    <row r="107" spans="1:9" s="4" customFormat="1" ht="15" customHeight="1" x14ac:dyDescent="0.25">
      <c r="A107" s="58" t="s">
        <v>74</v>
      </c>
      <c r="B107" s="59"/>
      <c r="C107" s="59"/>
      <c r="D107" s="59"/>
      <c r="E107" s="59"/>
      <c r="F107" s="59"/>
      <c r="G107" s="59"/>
      <c r="H107" s="59"/>
      <c r="I107" s="60"/>
    </row>
    <row r="108" spans="1:9" s="4" customFormat="1" ht="16.5" customHeight="1" x14ac:dyDescent="0.25">
      <c r="A108" s="2">
        <v>1</v>
      </c>
      <c r="B108" s="61" t="s">
        <v>76</v>
      </c>
      <c r="C108" s="62"/>
      <c r="D108" s="63"/>
      <c r="E108" s="26" t="s">
        <v>180</v>
      </c>
      <c r="F108" s="3" t="s">
        <v>8</v>
      </c>
      <c r="G108" s="3">
        <v>15</v>
      </c>
      <c r="H108" s="52">
        <v>19.309999999999999</v>
      </c>
      <c r="I108" s="49">
        <f t="shared" ref="I108:I109" si="9">+ROUND(H108*G108,2)</f>
        <v>289.64999999999998</v>
      </c>
    </row>
    <row r="109" spans="1:9" s="4" customFormat="1" ht="48" customHeight="1" x14ac:dyDescent="0.25">
      <c r="A109" s="2">
        <v>2</v>
      </c>
      <c r="B109" s="55" t="s">
        <v>77</v>
      </c>
      <c r="C109" s="56"/>
      <c r="D109" s="57"/>
      <c r="E109" s="26" t="s">
        <v>180</v>
      </c>
      <c r="F109" s="3" t="s">
        <v>8</v>
      </c>
      <c r="G109" s="3">
        <v>15</v>
      </c>
      <c r="H109" s="52">
        <v>19.309999999999999</v>
      </c>
      <c r="I109" s="49">
        <f t="shared" si="9"/>
        <v>289.64999999999998</v>
      </c>
    </row>
    <row r="110" spans="1:9" s="4" customFormat="1" ht="15" customHeight="1" x14ac:dyDescent="0.25">
      <c r="A110" s="58" t="s">
        <v>78</v>
      </c>
      <c r="B110" s="59"/>
      <c r="C110" s="59"/>
      <c r="D110" s="59"/>
      <c r="E110" s="59"/>
      <c r="F110" s="59"/>
      <c r="G110" s="59"/>
      <c r="H110" s="59"/>
      <c r="I110" s="60"/>
    </row>
    <row r="111" spans="1:9" s="4" customFormat="1" ht="16.5" customHeight="1" x14ac:dyDescent="0.25">
      <c r="A111" s="2">
        <v>1</v>
      </c>
      <c r="B111" s="61" t="s">
        <v>79</v>
      </c>
      <c r="C111" s="62"/>
      <c r="D111" s="63"/>
      <c r="E111" s="26" t="s">
        <v>180</v>
      </c>
      <c r="F111" s="3" t="s">
        <v>8</v>
      </c>
      <c r="G111" s="3">
        <v>7</v>
      </c>
      <c r="H111" s="52">
        <v>19.309999999999999</v>
      </c>
      <c r="I111" s="49">
        <f t="shared" ref="I111:I112" si="10">+ROUND(H111*G111,2)</f>
        <v>135.16999999999999</v>
      </c>
    </row>
    <row r="112" spans="1:9" s="4" customFormat="1" ht="48" customHeight="1" x14ac:dyDescent="0.25">
      <c r="A112" s="2">
        <v>2</v>
      </c>
      <c r="B112" s="55" t="s">
        <v>77</v>
      </c>
      <c r="C112" s="56"/>
      <c r="D112" s="57"/>
      <c r="E112" s="26" t="s">
        <v>180</v>
      </c>
      <c r="F112" s="3" t="s">
        <v>8</v>
      </c>
      <c r="G112" s="3">
        <v>7</v>
      </c>
      <c r="H112" s="52">
        <v>19.309999999999999</v>
      </c>
      <c r="I112" s="49">
        <f t="shared" si="10"/>
        <v>135.16999999999999</v>
      </c>
    </row>
    <row r="113" spans="1:9" s="4" customFormat="1" ht="15" customHeight="1" x14ac:dyDescent="0.25">
      <c r="A113" s="58" t="s">
        <v>80</v>
      </c>
      <c r="B113" s="59"/>
      <c r="C113" s="59"/>
      <c r="D113" s="59"/>
      <c r="E113" s="59"/>
      <c r="F113" s="59"/>
      <c r="G113" s="59"/>
      <c r="H113" s="59"/>
      <c r="I113" s="60"/>
    </row>
    <row r="114" spans="1:9" s="4" customFormat="1" ht="16.5" customHeight="1" x14ac:dyDescent="0.25">
      <c r="A114" s="2">
        <v>1</v>
      </c>
      <c r="B114" s="61" t="s">
        <v>81</v>
      </c>
      <c r="C114" s="62"/>
      <c r="D114" s="63"/>
      <c r="E114" s="26" t="s">
        <v>180</v>
      </c>
      <c r="F114" s="3" t="s">
        <v>8</v>
      </c>
      <c r="G114" s="3">
        <v>7</v>
      </c>
      <c r="H114" s="52">
        <v>19.309999999999999</v>
      </c>
      <c r="I114" s="49">
        <f t="shared" ref="I114:I115" si="11">+ROUND(H114*G114,2)</f>
        <v>135.16999999999999</v>
      </c>
    </row>
    <row r="115" spans="1:9" s="4" customFormat="1" ht="48" customHeight="1" x14ac:dyDescent="0.25">
      <c r="A115" s="2">
        <v>2</v>
      </c>
      <c r="B115" s="55" t="s">
        <v>77</v>
      </c>
      <c r="C115" s="56"/>
      <c r="D115" s="57"/>
      <c r="E115" s="26" t="s">
        <v>180</v>
      </c>
      <c r="F115" s="3" t="s">
        <v>8</v>
      </c>
      <c r="G115" s="3">
        <v>7</v>
      </c>
      <c r="H115" s="52">
        <v>19.309999999999999</v>
      </c>
      <c r="I115" s="49">
        <f t="shared" si="11"/>
        <v>135.16999999999999</v>
      </c>
    </row>
    <row r="116" spans="1:9" s="4" customFormat="1" ht="15" customHeight="1" x14ac:dyDescent="0.25">
      <c r="A116" s="58" t="s">
        <v>82</v>
      </c>
      <c r="B116" s="59"/>
      <c r="C116" s="59"/>
      <c r="D116" s="59"/>
      <c r="E116" s="59"/>
      <c r="F116" s="59"/>
      <c r="G116" s="59"/>
      <c r="H116" s="59"/>
      <c r="I116" s="60"/>
    </row>
    <row r="117" spans="1:9" s="4" customFormat="1" ht="48" customHeight="1" x14ac:dyDescent="0.25">
      <c r="A117" s="2">
        <v>1</v>
      </c>
      <c r="B117" s="55" t="s">
        <v>77</v>
      </c>
      <c r="C117" s="56"/>
      <c r="D117" s="57"/>
      <c r="E117" s="26" t="s">
        <v>180</v>
      </c>
      <c r="F117" s="3" t="s">
        <v>8</v>
      </c>
      <c r="G117" s="3">
        <v>7</v>
      </c>
      <c r="H117" s="52">
        <v>19.309999999999999</v>
      </c>
      <c r="I117" s="49">
        <f t="shared" ref="I117" si="12">+ROUND(H117*G117,2)</f>
        <v>135.16999999999999</v>
      </c>
    </row>
    <row r="118" spans="1:9" s="4" customFormat="1" ht="15" customHeight="1" x14ac:dyDescent="0.25">
      <c r="A118" s="58" t="s">
        <v>83</v>
      </c>
      <c r="B118" s="59"/>
      <c r="C118" s="59"/>
      <c r="D118" s="59"/>
      <c r="E118" s="59"/>
      <c r="F118" s="59"/>
      <c r="G118" s="59"/>
      <c r="H118" s="59"/>
      <c r="I118" s="60"/>
    </row>
    <row r="119" spans="1:9" s="4" customFormat="1" ht="16.5" customHeight="1" x14ac:dyDescent="0.25">
      <c r="A119" s="2">
        <v>1</v>
      </c>
      <c r="B119" s="61" t="s">
        <v>84</v>
      </c>
      <c r="C119" s="62"/>
      <c r="D119" s="63"/>
      <c r="E119" s="26" t="s">
        <v>180</v>
      </c>
      <c r="F119" s="3" t="s">
        <v>8</v>
      </c>
      <c r="G119" s="3">
        <v>5</v>
      </c>
      <c r="H119" s="52">
        <v>19.309999999999999</v>
      </c>
      <c r="I119" s="49">
        <f t="shared" ref="I119:I120" si="13">+ROUND(H119*G119,2)</f>
        <v>96.55</v>
      </c>
    </row>
    <row r="120" spans="1:9" s="4" customFormat="1" ht="48" customHeight="1" x14ac:dyDescent="0.25">
      <c r="A120" s="2">
        <v>2</v>
      </c>
      <c r="B120" s="55" t="s">
        <v>77</v>
      </c>
      <c r="C120" s="56"/>
      <c r="D120" s="57"/>
      <c r="E120" s="26" t="s">
        <v>180</v>
      </c>
      <c r="F120" s="3" t="s">
        <v>8</v>
      </c>
      <c r="G120" s="3">
        <v>5</v>
      </c>
      <c r="H120" s="52">
        <v>19.309999999999999</v>
      </c>
      <c r="I120" s="49">
        <f t="shared" si="13"/>
        <v>96.55</v>
      </c>
    </row>
    <row r="121" spans="1:9" s="4" customFormat="1" ht="15" customHeight="1" x14ac:dyDescent="0.25">
      <c r="A121" s="58" t="s">
        <v>85</v>
      </c>
      <c r="B121" s="59"/>
      <c r="C121" s="59"/>
      <c r="D121" s="59"/>
      <c r="E121" s="59"/>
      <c r="F121" s="59"/>
      <c r="G121" s="59"/>
      <c r="H121" s="59"/>
      <c r="I121" s="60"/>
    </row>
    <row r="122" spans="1:9" s="4" customFormat="1" ht="16.5" customHeight="1" x14ac:dyDescent="0.25">
      <c r="A122" s="2">
        <v>1</v>
      </c>
      <c r="B122" s="61" t="s">
        <v>86</v>
      </c>
      <c r="C122" s="62"/>
      <c r="D122" s="63"/>
      <c r="E122" s="26" t="s">
        <v>180</v>
      </c>
      <c r="F122" s="3" t="s">
        <v>8</v>
      </c>
      <c r="G122" s="3">
        <v>11</v>
      </c>
      <c r="H122" s="52">
        <v>19.309999999999999</v>
      </c>
      <c r="I122" s="49">
        <f t="shared" ref="I122:I123" si="14">+ROUND(H122*G122,2)</f>
        <v>212.41</v>
      </c>
    </row>
    <row r="123" spans="1:9" s="4" customFormat="1" ht="48" customHeight="1" x14ac:dyDescent="0.25">
      <c r="A123" s="2">
        <v>2</v>
      </c>
      <c r="B123" s="55" t="s">
        <v>77</v>
      </c>
      <c r="C123" s="56"/>
      <c r="D123" s="57"/>
      <c r="E123" s="26" t="s">
        <v>180</v>
      </c>
      <c r="F123" s="3" t="s">
        <v>8</v>
      </c>
      <c r="G123" s="3">
        <v>11</v>
      </c>
      <c r="H123" s="52">
        <v>19.309999999999999</v>
      </c>
      <c r="I123" s="49">
        <f t="shared" si="14"/>
        <v>212.41</v>
      </c>
    </row>
    <row r="124" spans="1:9" s="4" customFormat="1" ht="15" customHeight="1" x14ac:dyDescent="0.25">
      <c r="A124" s="58" t="s">
        <v>87</v>
      </c>
      <c r="B124" s="59"/>
      <c r="C124" s="59"/>
      <c r="D124" s="59"/>
      <c r="E124" s="59"/>
      <c r="F124" s="59"/>
      <c r="G124" s="59"/>
      <c r="H124" s="59"/>
      <c r="I124" s="60"/>
    </row>
    <row r="125" spans="1:9" s="4" customFormat="1" ht="16.5" customHeight="1" x14ac:dyDescent="0.25">
      <c r="A125" s="2">
        <v>1</v>
      </c>
      <c r="B125" s="61" t="s">
        <v>88</v>
      </c>
      <c r="C125" s="62"/>
      <c r="D125" s="63"/>
      <c r="E125" s="26" t="s">
        <v>180</v>
      </c>
      <c r="F125" s="3" t="s">
        <v>8</v>
      </c>
      <c r="G125" s="3">
        <v>6</v>
      </c>
      <c r="H125" s="52">
        <v>19.309999999999999</v>
      </c>
      <c r="I125" s="49">
        <f t="shared" ref="I125:I126" si="15">+ROUND(H125*G125,2)</f>
        <v>115.86</v>
      </c>
    </row>
    <row r="126" spans="1:9" s="4" customFormat="1" ht="48" customHeight="1" x14ac:dyDescent="0.25">
      <c r="A126" s="2">
        <v>2</v>
      </c>
      <c r="B126" s="55" t="s">
        <v>77</v>
      </c>
      <c r="C126" s="56"/>
      <c r="D126" s="57"/>
      <c r="E126" s="26" t="s">
        <v>180</v>
      </c>
      <c r="F126" s="3" t="s">
        <v>8</v>
      </c>
      <c r="G126" s="3">
        <v>6</v>
      </c>
      <c r="H126" s="52">
        <v>19.309999999999999</v>
      </c>
      <c r="I126" s="49">
        <f t="shared" si="15"/>
        <v>115.86</v>
      </c>
    </row>
    <row r="127" spans="1:9" s="4" customFormat="1" ht="15" customHeight="1" x14ac:dyDescent="0.25">
      <c r="A127" s="58" t="s">
        <v>89</v>
      </c>
      <c r="B127" s="59"/>
      <c r="C127" s="59"/>
      <c r="D127" s="59"/>
      <c r="E127" s="59"/>
      <c r="F127" s="59"/>
      <c r="G127" s="59"/>
      <c r="H127" s="59"/>
      <c r="I127" s="60"/>
    </row>
    <row r="128" spans="1:9" s="4" customFormat="1" ht="16.5" customHeight="1" x14ac:dyDescent="0.25">
      <c r="A128" s="2">
        <v>1</v>
      </c>
      <c r="B128" s="61" t="s">
        <v>90</v>
      </c>
      <c r="C128" s="62"/>
      <c r="D128" s="63"/>
      <c r="E128" s="26" t="s">
        <v>180</v>
      </c>
      <c r="F128" s="3" t="s">
        <v>8</v>
      </c>
      <c r="G128" s="3">
        <v>6</v>
      </c>
      <c r="H128" s="52">
        <v>19.309999999999999</v>
      </c>
      <c r="I128" s="49">
        <f t="shared" ref="I128:I129" si="16">+ROUND(H128*G128,2)</f>
        <v>115.86</v>
      </c>
    </row>
    <row r="129" spans="1:9" s="4" customFormat="1" ht="48" customHeight="1" x14ac:dyDescent="0.25">
      <c r="A129" s="2">
        <v>2</v>
      </c>
      <c r="B129" s="55" t="s">
        <v>77</v>
      </c>
      <c r="C129" s="56"/>
      <c r="D129" s="57"/>
      <c r="E129" s="26" t="s">
        <v>180</v>
      </c>
      <c r="F129" s="3" t="s">
        <v>8</v>
      </c>
      <c r="G129" s="3">
        <v>6</v>
      </c>
      <c r="H129" s="52">
        <v>19.309999999999999</v>
      </c>
      <c r="I129" s="49">
        <f t="shared" si="16"/>
        <v>115.86</v>
      </c>
    </row>
    <row r="130" spans="1:9" s="4" customFormat="1" ht="15" customHeight="1" x14ac:dyDescent="0.25">
      <c r="A130" s="58" t="s">
        <v>91</v>
      </c>
      <c r="B130" s="59"/>
      <c r="C130" s="59"/>
      <c r="D130" s="59"/>
      <c r="E130" s="59"/>
      <c r="F130" s="59"/>
      <c r="G130" s="59"/>
      <c r="H130" s="59"/>
      <c r="I130" s="60"/>
    </row>
    <row r="131" spans="1:9" s="4" customFormat="1" ht="16.5" customHeight="1" x14ac:dyDescent="0.25">
      <c r="A131" s="2">
        <v>1</v>
      </c>
      <c r="B131" s="61" t="s">
        <v>92</v>
      </c>
      <c r="C131" s="62"/>
      <c r="D131" s="63"/>
      <c r="E131" s="26" t="s">
        <v>180</v>
      </c>
      <c r="F131" s="3" t="s">
        <v>8</v>
      </c>
      <c r="G131" s="3">
        <v>5</v>
      </c>
      <c r="H131" s="52">
        <v>19.309999999999999</v>
      </c>
      <c r="I131" s="49">
        <f t="shared" ref="I131:I132" si="17">+ROUND(H131*G131,2)</f>
        <v>96.55</v>
      </c>
    </row>
    <row r="132" spans="1:9" s="4" customFormat="1" ht="48" customHeight="1" x14ac:dyDescent="0.25">
      <c r="A132" s="2">
        <v>2</v>
      </c>
      <c r="B132" s="55" t="s">
        <v>77</v>
      </c>
      <c r="C132" s="56"/>
      <c r="D132" s="57"/>
      <c r="E132" s="26" t="s">
        <v>180</v>
      </c>
      <c r="F132" s="3" t="s">
        <v>8</v>
      </c>
      <c r="G132" s="3">
        <v>5</v>
      </c>
      <c r="H132" s="52">
        <v>19.309999999999999</v>
      </c>
      <c r="I132" s="49">
        <f t="shared" si="17"/>
        <v>96.55</v>
      </c>
    </row>
    <row r="133" spans="1:9" s="4" customFormat="1" ht="15" customHeight="1" x14ac:dyDescent="0.25">
      <c r="A133" s="58" t="s">
        <v>56</v>
      </c>
      <c r="B133" s="59"/>
      <c r="C133" s="59"/>
      <c r="D133" s="59"/>
      <c r="E133" s="59"/>
      <c r="F133" s="59"/>
      <c r="G133" s="59"/>
      <c r="H133" s="59"/>
      <c r="I133" s="60"/>
    </row>
    <row r="134" spans="1:9" s="4" customFormat="1" ht="16.5" customHeight="1" x14ac:dyDescent="0.25">
      <c r="A134" s="2">
        <v>1</v>
      </c>
      <c r="B134" s="61" t="s">
        <v>93</v>
      </c>
      <c r="C134" s="62"/>
      <c r="D134" s="63"/>
      <c r="E134" s="26" t="s">
        <v>180</v>
      </c>
      <c r="F134" s="3" t="s">
        <v>8</v>
      </c>
      <c r="G134" s="3">
        <v>1</v>
      </c>
      <c r="H134" s="52">
        <v>19.309999999999999</v>
      </c>
      <c r="I134" s="49">
        <f t="shared" ref="I134:I135" si="18">+ROUND(H134*G134,2)</f>
        <v>19.309999999999999</v>
      </c>
    </row>
    <row r="135" spans="1:9" s="4" customFormat="1" ht="48" customHeight="1" x14ac:dyDescent="0.25">
      <c r="A135" s="2">
        <v>2</v>
      </c>
      <c r="B135" s="55" t="s">
        <v>77</v>
      </c>
      <c r="C135" s="56"/>
      <c r="D135" s="57"/>
      <c r="E135" s="26" t="s">
        <v>180</v>
      </c>
      <c r="F135" s="3" t="s">
        <v>8</v>
      </c>
      <c r="G135" s="3">
        <v>1</v>
      </c>
      <c r="H135" s="52">
        <v>19.309999999999999</v>
      </c>
      <c r="I135" s="49">
        <f t="shared" si="18"/>
        <v>19.309999999999999</v>
      </c>
    </row>
    <row r="136" spans="1:9" s="4" customFormat="1" ht="15" customHeight="1" x14ac:dyDescent="0.25">
      <c r="A136" s="58" t="s">
        <v>94</v>
      </c>
      <c r="B136" s="59"/>
      <c r="C136" s="59"/>
      <c r="D136" s="59"/>
      <c r="E136" s="59"/>
      <c r="F136" s="59"/>
      <c r="G136" s="59"/>
      <c r="H136" s="59"/>
      <c r="I136" s="60"/>
    </row>
    <row r="137" spans="1:9" s="4" customFormat="1" ht="16.5" customHeight="1" x14ac:dyDescent="0.25">
      <c r="A137" s="2">
        <v>1</v>
      </c>
      <c r="B137" s="61" t="s">
        <v>95</v>
      </c>
      <c r="C137" s="62"/>
      <c r="D137" s="63"/>
      <c r="E137" s="26" t="s">
        <v>180</v>
      </c>
      <c r="F137" s="3" t="s">
        <v>8</v>
      </c>
      <c r="G137" s="3">
        <v>6</v>
      </c>
      <c r="H137" s="52">
        <v>19.309999999999999</v>
      </c>
      <c r="I137" s="49">
        <f t="shared" ref="I137:I138" si="19">+ROUND(H137*G137,2)</f>
        <v>115.86</v>
      </c>
    </row>
    <row r="138" spans="1:9" s="4" customFormat="1" ht="48" customHeight="1" x14ac:dyDescent="0.25">
      <c r="A138" s="2">
        <v>2</v>
      </c>
      <c r="B138" s="55" t="s">
        <v>77</v>
      </c>
      <c r="C138" s="56"/>
      <c r="D138" s="57"/>
      <c r="E138" s="26" t="s">
        <v>180</v>
      </c>
      <c r="F138" s="3" t="s">
        <v>8</v>
      </c>
      <c r="G138" s="3">
        <v>6</v>
      </c>
      <c r="H138" s="52">
        <v>19.309999999999999</v>
      </c>
      <c r="I138" s="49">
        <f t="shared" si="19"/>
        <v>115.86</v>
      </c>
    </row>
    <row r="139" spans="1:9" s="4" customFormat="1" ht="15" customHeight="1" x14ac:dyDescent="0.25">
      <c r="A139" s="58" t="s">
        <v>96</v>
      </c>
      <c r="B139" s="59"/>
      <c r="C139" s="59"/>
      <c r="D139" s="59"/>
      <c r="E139" s="59"/>
      <c r="F139" s="59"/>
      <c r="G139" s="59"/>
      <c r="H139" s="59"/>
      <c r="I139" s="60"/>
    </row>
    <row r="140" spans="1:9" s="4" customFormat="1" ht="16.5" customHeight="1" x14ac:dyDescent="0.25">
      <c r="A140" s="2">
        <v>1</v>
      </c>
      <c r="B140" s="61" t="s">
        <v>97</v>
      </c>
      <c r="C140" s="62"/>
      <c r="D140" s="63"/>
      <c r="E140" s="26" t="s">
        <v>180</v>
      </c>
      <c r="F140" s="3" t="s">
        <v>8</v>
      </c>
      <c r="G140" s="3">
        <v>2</v>
      </c>
      <c r="H140" s="52">
        <v>19.309999999999999</v>
      </c>
      <c r="I140" s="49">
        <f t="shared" ref="I140:I141" si="20">+ROUND(H140*G140,2)</f>
        <v>38.619999999999997</v>
      </c>
    </row>
    <row r="141" spans="1:9" s="4" customFormat="1" ht="48" customHeight="1" x14ac:dyDescent="0.25">
      <c r="A141" s="2">
        <v>2</v>
      </c>
      <c r="B141" s="55" t="s">
        <v>77</v>
      </c>
      <c r="C141" s="56"/>
      <c r="D141" s="57"/>
      <c r="E141" s="26" t="s">
        <v>180</v>
      </c>
      <c r="F141" s="3" t="s">
        <v>8</v>
      </c>
      <c r="G141" s="3">
        <v>2</v>
      </c>
      <c r="H141" s="52">
        <v>19.309999999999999</v>
      </c>
      <c r="I141" s="49">
        <f t="shared" si="20"/>
        <v>38.619999999999997</v>
      </c>
    </row>
    <row r="142" spans="1:9" s="4" customFormat="1" ht="15" customHeight="1" x14ac:dyDescent="0.25">
      <c r="A142" s="58" t="s">
        <v>98</v>
      </c>
      <c r="B142" s="59"/>
      <c r="C142" s="59"/>
      <c r="D142" s="59"/>
      <c r="E142" s="59"/>
      <c r="F142" s="59"/>
      <c r="G142" s="59"/>
      <c r="H142" s="59"/>
      <c r="I142" s="60"/>
    </row>
    <row r="143" spans="1:9" s="4" customFormat="1" ht="16.5" customHeight="1" x14ac:dyDescent="0.25">
      <c r="A143" s="2">
        <v>1</v>
      </c>
      <c r="B143" s="61" t="s">
        <v>75</v>
      </c>
      <c r="C143" s="62"/>
      <c r="D143" s="63"/>
      <c r="E143" s="26" t="s">
        <v>180</v>
      </c>
      <c r="F143" s="3" t="s">
        <v>8</v>
      </c>
      <c r="G143" s="3">
        <v>2</v>
      </c>
      <c r="H143" s="52">
        <v>19.309999999999999</v>
      </c>
      <c r="I143" s="49">
        <f t="shared" ref="I143:I144" si="21">+ROUND(H143*G143,2)</f>
        <v>38.619999999999997</v>
      </c>
    </row>
    <row r="144" spans="1:9" s="4" customFormat="1" ht="48" customHeight="1" x14ac:dyDescent="0.25">
      <c r="A144" s="2">
        <v>2</v>
      </c>
      <c r="B144" s="55" t="s">
        <v>77</v>
      </c>
      <c r="C144" s="56"/>
      <c r="D144" s="57"/>
      <c r="E144" s="26" t="s">
        <v>180</v>
      </c>
      <c r="F144" s="3" t="s">
        <v>8</v>
      </c>
      <c r="G144" s="3">
        <v>2</v>
      </c>
      <c r="H144" s="52">
        <v>19.309999999999999</v>
      </c>
      <c r="I144" s="49">
        <f t="shared" si="21"/>
        <v>38.619999999999997</v>
      </c>
    </row>
    <row r="145" spans="1:9" s="4" customFormat="1" ht="15" customHeight="1" x14ac:dyDescent="0.25">
      <c r="A145" s="58" t="s">
        <v>57</v>
      </c>
      <c r="B145" s="59"/>
      <c r="C145" s="59"/>
      <c r="D145" s="59"/>
      <c r="E145" s="59"/>
      <c r="F145" s="59"/>
      <c r="G145" s="59"/>
      <c r="H145" s="59"/>
      <c r="I145" s="60"/>
    </row>
    <row r="146" spans="1:9" s="4" customFormat="1" ht="16.5" customHeight="1" x14ac:dyDescent="0.25">
      <c r="A146" s="2">
        <v>1</v>
      </c>
      <c r="B146" s="61" t="s">
        <v>84</v>
      </c>
      <c r="C146" s="62"/>
      <c r="D146" s="63"/>
      <c r="E146" s="26" t="s">
        <v>180</v>
      </c>
      <c r="F146" s="3" t="s">
        <v>8</v>
      </c>
      <c r="G146" s="3">
        <v>1</v>
      </c>
      <c r="H146" s="52">
        <v>19.309999999999999</v>
      </c>
      <c r="I146" s="49">
        <f t="shared" ref="I146:I147" si="22">+ROUND(H146*G146,2)</f>
        <v>19.309999999999999</v>
      </c>
    </row>
    <row r="147" spans="1:9" s="4" customFormat="1" ht="48" customHeight="1" x14ac:dyDescent="0.25">
      <c r="A147" s="2">
        <v>2</v>
      </c>
      <c r="B147" s="55" t="s">
        <v>77</v>
      </c>
      <c r="C147" s="56"/>
      <c r="D147" s="57"/>
      <c r="E147" s="26" t="s">
        <v>180</v>
      </c>
      <c r="F147" s="3" t="s">
        <v>8</v>
      </c>
      <c r="G147" s="3">
        <v>1</v>
      </c>
      <c r="H147" s="52">
        <v>19.309999999999999</v>
      </c>
      <c r="I147" s="49">
        <f t="shared" si="22"/>
        <v>19.309999999999999</v>
      </c>
    </row>
    <row r="148" spans="1:9" s="4" customFormat="1" ht="15" customHeight="1" x14ac:dyDescent="0.25">
      <c r="A148" s="58" t="s">
        <v>58</v>
      </c>
      <c r="B148" s="59"/>
      <c r="C148" s="59"/>
      <c r="D148" s="59"/>
      <c r="E148" s="59"/>
      <c r="F148" s="59"/>
      <c r="G148" s="59"/>
      <c r="H148" s="59"/>
      <c r="I148" s="60"/>
    </row>
    <row r="149" spans="1:9" s="4" customFormat="1" ht="16.5" customHeight="1" x14ac:dyDescent="0.25">
      <c r="A149" s="2">
        <v>1</v>
      </c>
      <c r="B149" s="61" t="s">
        <v>99</v>
      </c>
      <c r="C149" s="62"/>
      <c r="D149" s="63"/>
      <c r="E149" s="26" t="s">
        <v>180</v>
      </c>
      <c r="F149" s="3" t="s">
        <v>8</v>
      </c>
      <c r="G149" s="3">
        <v>1</v>
      </c>
      <c r="H149" s="52">
        <v>19.309999999999999</v>
      </c>
      <c r="I149" s="49">
        <f t="shared" ref="I149:I150" si="23">+ROUND(H149*G149,2)</f>
        <v>19.309999999999999</v>
      </c>
    </row>
    <row r="150" spans="1:9" s="4" customFormat="1" ht="48" customHeight="1" x14ac:dyDescent="0.25">
      <c r="A150" s="2">
        <v>2</v>
      </c>
      <c r="B150" s="55" t="s">
        <v>77</v>
      </c>
      <c r="C150" s="56"/>
      <c r="D150" s="57"/>
      <c r="E150" s="26" t="s">
        <v>180</v>
      </c>
      <c r="F150" s="3" t="s">
        <v>8</v>
      </c>
      <c r="G150" s="3">
        <v>1</v>
      </c>
      <c r="H150" s="52">
        <v>19.309999999999999</v>
      </c>
      <c r="I150" s="49">
        <f t="shared" si="23"/>
        <v>19.309999999999999</v>
      </c>
    </row>
    <row r="151" spans="1:9" s="4" customFormat="1" ht="15" customHeight="1" x14ac:dyDescent="0.25">
      <c r="A151" s="58" t="s">
        <v>61</v>
      </c>
      <c r="B151" s="59"/>
      <c r="C151" s="59"/>
      <c r="D151" s="59"/>
      <c r="E151" s="59"/>
      <c r="F151" s="59"/>
      <c r="G151" s="59"/>
      <c r="H151" s="59"/>
      <c r="I151" s="60"/>
    </row>
    <row r="152" spans="1:9" s="4" customFormat="1" ht="16.5" customHeight="1" x14ac:dyDescent="0.25">
      <c r="A152" s="2">
        <v>1</v>
      </c>
      <c r="B152" s="61" t="s">
        <v>100</v>
      </c>
      <c r="C152" s="62"/>
      <c r="D152" s="63"/>
      <c r="E152" s="26" t="s">
        <v>180</v>
      </c>
      <c r="F152" s="3" t="s">
        <v>8</v>
      </c>
      <c r="G152" s="3">
        <v>1</v>
      </c>
      <c r="H152" s="52">
        <v>19.309999999999999</v>
      </c>
      <c r="I152" s="49">
        <f t="shared" ref="I152:I153" si="24">+ROUND(H152*G152,2)</f>
        <v>19.309999999999999</v>
      </c>
    </row>
    <row r="153" spans="1:9" s="4" customFormat="1" ht="48" customHeight="1" x14ac:dyDescent="0.25">
      <c r="A153" s="2">
        <v>2</v>
      </c>
      <c r="B153" s="55" t="s">
        <v>77</v>
      </c>
      <c r="C153" s="56"/>
      <c r="D153" s="57"/>
      <c r="E153" s="26" t="s">
        <v>180</v>
      </c>
      <c r="F153" s="3" t="s">
        <v>8</v>
      </c>
      <c r="G153" s="3">
        <v>1</v>
      </c>
      <c r="H153" s="52">
        <v>19.309999999999999</v>
      </c>
      <c r="I153" s="49">
        <f t="shared" si="24"/>
        <v>19.309999999999999</v>
      </c>
    </row>
    <row r="154" spans="1:9" s="4" customFormat="1" ht="15" customHeight="1" x14ac:dyDescent="0.25">
      <c r="A154" s="58" t="s">
        <v>119</v>
      </c>
      <c r="B154" s="59"/>
      <c r="C154" s="59"/>
      <c r="D154" s="59"/>
      <c r="E154" s="59"/>
      <c r="F154" s="59"/>
      <c r="G154" s="59"/>
      <c r="H154" s="59"/>
      <c r="I154" s="60"/>
    </row>
    <row r="155" spans="1:9" s="14" customFormat="1" ht="33" customHeight="1" x14ac:dyDescent="0.25">
      <c r="A155" s="11">
        <v>1</v>
      </c>
      <c r="B155" s="67" t="s">
        <v>106</v>
      </c>
      <c r="C155" s="68"/>
      <c r="D155" s="69"/>
      <c r="E155" s="26" t="s">
        <v>180</v>
      </c>
      <c r="F155" s="12" t="s">
        <v>70</v>
      </c>
      <c r="G155" s="12">
        <v>0.06</v>
      </c>
      <c r="H155" s="52">
        <v>1394.51</v>
      </c>
      <c r="I155" s="49">
        <f t="shared" ref="I155" si="25">+ROUND(H155*G155,2)</f>
        <v>83.67</v>
      </c>
    </row>
    <row r="156" spans="1:9" s="4" customFormat="1" ht="15" customHeight="1" x14ac:dyDescent="0.25">
      <c r="A156" s="58" t="s">
        <v>52</v>
      </c>
      <c r="B156" s="59"/>
      <c r="C156" s="59"/>
      <c r="D156" s="59"/>
      <c r="E156" s="59"/>
      <c r="F156" s="59"/>
      <c r="G156" s="59"/>
      <c r="H156" s="59"/>
      <c r="I156" s="60"/>
    </row>
    <row r="157" spans="1:9" s="4" customFormat="1" ht="48" customHeight="1" x14ac:dyDescent="0.25">
      <c r="A157" s="2">
        <v>1</v>
      </c>
      <c r="B157" s="55" t="s">
        <v>107</v>
      </c>
      <c r="C157" s="56"/>
      <c r="D157" s="57"/>
      <c r="E157" s="26" t="s">
        <v>180</v>
      </c>
      <c r="F157" s="3" t="s">
        <v>70</v>
      </c>
      <c r="G157" s="3">
        <v>0.03</v>
      </c>
      <c r="H157" s="52">
        <v>643.62</v>
      </c>
      <c r="I157" s="49">
        <f t="shared" ref="I157" si="26">+ROUND(H157*G157,2)</f>
        <v>19.309999999999999</v>
      </c>
    </row>
    <row r="158" spans="1:9" s="4" customFormat="1" ht="15" customHeight="1" x14ac:dyDescent="0.25">
      <c r="A158" s="58" t="s">
        <v>120</v>
      </c>
      <c r="B158" s="59"/>
      <c r="C158" s="59"/>
      <c r="D158" s="59"/>
      <c r="E158" s="59"/>
      <c r="F158" s="59"/>
      <c r="G158" s="59"/>
      <c r="H158" s="59"/>
      <c r="I158" s="60"/>
    </row>
    <row r="159" spans="1:9" s="4" customFormat="1" ht="48" customHeight="1" x14ac:dyDescent="0.25">
      <c r="A159" s="2">
        <v>1</v>
      </c>
      <c r="B159" s="55" t="s">
        <v>108</v>
      </c>
      <c r="C159" s="56"/>
      <c r="D159" s="57"/>
      <c r="E159" s="26" t="s">
        <v>180</v>
      </c>
      <c r="F159" s="3" t="s">
        <v>70</v>
      </c>
      <c r="G159" s="3">
        <v>0.12</v>
      </c>
      <c r="H159" s="52">
        <v>643.62</v>
      </c>
      <c r="I159" s="49">
        <f t="shared" ref="I159" si="27">+ROUND(H159*G159,2)</f>
        <v>77.23</v>
      </c>
    </row>
    <row r="160" spans="1:9" s="4" customFormat="1" ht="15" customHeight="1" x14ac:dyDescent="0.25">
      <c r="A160" s="58" t="s">
        <v>121</v>
      </c>
      <c r="B160" s="59"/>
      <c r="C160" s="59"/>
      <c r="D160" s="59"/>
      <c r="E160" s="59"/>
      <c r="F160" s="59"/>
      <c r="G160" s="59"/>
      <c r="H160" s="59"/>
      <c r="I160" s="60"/>
    </row>
    <row r="161" spans="1:9" s="4" customFormat="1" ht="48" customHeight="1" x14ac:dyDescent="0.25">
      <c r="A161" s="2">
        <v>1</v>
      </c>
      <c r="B161" s="55" t="s">
        <v>73</v>
      </c>
      <c r="C161" s="56"/>
      <c r="D161" s="57"/>
      <c r="E161" s="26" t="s">
        <v>180</v>
      </c>
      <c r="F161" s="3" t="s">
        <v>70</v>
      </c>
      <c r="G161" s="3">
        <v>0.12</v>
      </c>
      <c r="H161" s="52">
        <v>1394.51</v>
      </c>
      <c r="I161" s="49">
        <f t="shared" ref="I161" si="28">+ROUND(H161*G161,2)</f>
        <v>167.34</v>
      </c>
    </row>
    <row r="162" spans="1:9" s="4" customFormat="1" ht="15" customHeight="1" x14ac:dyDescent="0.25">
      <c r="A162" s="58" t="s">
        <v>62</v>
      </c>
      <c r="B162" s="59"/>
      <c r="C162" s="59"/>
      <c r="D162" s="59"/>
      <c r="E162" s="59"/>
      <c r="F162" s="59"/>
      <c r="G162" s="59"/>
      <c r="H162" s="59"/>
      <c r="I162" s="60"/>
    </row>
    <row r="163" spans="1:9" s="4" customFormat="1" ht="48" customHeight="1" x14ac:dyDescent="0.25">
      <c r="A163" s="2">
        <v>1</v>
      </c>
      <c r="B163" s="55" t="s">
        <v>110</v>
      </c>
      <c r="C163" s="56"/>
      <c r="D163" s="57"/>
      <c r="E163" s="26" t="s">
        <v>180</v>
      </c>
      <c r="F163" s="3" t="s">
        <v>70</v>
      </c>
      <c r="G163" s="3">
        <v>0.03</v>
      </c>
      <c r="H163" s="52">
        <v>1394.51</v>
      </c>
      <c r="I163" s="49">
        <f t="shared" ref="I163" si="29">+ROUND(H163*G163,2)</f>
        <v>41.84</v>
      </c>
    </row>
    <row r="164" spans="1:9" s="4" customFormat="1" ht="15" customHeight="1" x14ac:dyDescent="0.25">
      <c r="A164" s="58" t="s">
        <v>122</v>
      </c>
      <c r="B164" s="59"/>
      <c r="C164" s="59"/>
      <c r="D164" s="59"/>
      <c r="E164" s="59"/>
      <c r="F164" s="59"/>
      <c r="G164" s="59"/>
      <c r="H164" s="59"/>
      <c r="I164" s="60"/>
    </row>
    <row r="165" spans="1:9" s="4" customFormat="1" ht="48" customHeight="1" x14ac:dyDescent="0.25">
      <c r="A165" s="2">
        <v>1</v>
      </c>
      <c r="B165" s="55" t="s">
        <v>72</v>
      </c>
      <c r="C165" s="56"/>
      <c r="D165" s="57"/>
      <c r="E165" s="26" t="s">
        <v>180</v>
      </c>
      <c r="F165" s="3" t="s">
        <v>70</v>
      </c>
      <c r="G165" s="3">
        <v>0.09</v>
      </c>
      <c r="H165" s="52">
        <v>643.62</v>
      </c>
      <c r="I165" s="49">
        <f t="shared" ref="I165" si="30">+ROUND(H165*G165,2)</f>
        <v>57.93</v>
      </c>
    </row>
    <row r="166" spans="1:9" s="4" customFormat="1" ht="15" customHeight="1" x14ac:dyDescent="0.25">
      <c r="A166" s="58" t="s">
        <v>111</v>
      </c>
      <c r="B166" s="59"/>
      <c r="C166" s="59"/>
      <c r="D166" s="59"/>
      <c r="E166" s="59"/>
      <c r="F166" s="59"/>
      <c r="G166" s="59"/>
      <c r="H166" s="59"/>
      <c r="I166" s="60"/>
    </row>
    <row r="167" spans="1:9" s="4" customFormat="1" ht="48" customHeight="1" x14ac:dyDescent="0.25">
      <c r="A167" s="2">
        <v>1</v>
      </c>
      <c r="B167" s="55" t="s">
        <v>112</v>
      </c>
      <c r="C167" s="56"/>
      <c r="D167" s="57"/>
      <c r="E167" s="26" t="s">
        <v>180</v>
      </c>
      <c r="F167" s="3" t="s">
        <v>70</v>
      </c>
      <c r="G167" s="3">
        <v>0.03</v>
      </c>
      <c r="H167" s="52">
        <v>1394.51</v>
      </c>
      <c r="I167" s="49">
        <f t="shared" ref="I167" si="31">+ROUND(H167*G167,2)</f>
        <v>41.84</v>
      </c>
    </row>
    <row r="168" spans="1:9" s="4" customFormat="1" ht="15" customHeight="1" x14ac:dyDescent="0.25">
      <c r="A168" s="58" t="s">
        <v>123</v>
      </c>
      <c r="B168" s="59"/>
      <c r="C168" s="59"/>
      <c r="D168" s="59"/>
      <c r="E168" s="59"/>
      <c r="F168" s="59"/>
      <c r="G168" s="59"/>
      <c r="H168" s="59"/>
      <c r="I168" s="60"/>
    </row>
    <row r="169" spans="1:9" s="4" customFormat="1" ht="48" customHeight="1" x14ac:dyDescent="0.25">
      <c r="A169" s="2">
        <v>1</v>
      </c>
      <c r="B169" s="55" t="s">
        <v>71</v>
      </c>
      <c r="C169" s="56"/>
      <c r="D169" s="57"/>
      <c r="E169" s="26" t="s">
        <v>180</v>
      </c>
      <c r="F169" s="3" t="s">
        <v>70</v>
      </c>
      <c r="G169" s="3">
        <v>0.06</v>
      </c>
      <c r="H169" s="52">
        <v>643.62</v>
      </c>
      <c r="I169" s="49">
        <f t="shared" ref="I169" si="32">+ROUND(H169*G169,2)</f>
        <v>38.619999999999997</v>
      </c>
    </row>
    <row r="170" spans="1:9" s="4" customFormat="1" ht="15" customHeight="1" x14ac:dyDescent="0.25">
      <c r="A170" s="58" t="s">
        <v>51</v>
      </c>
      <c r="B170" s="59"/>
      <c r="C170" s="59"/>
      <c r="D170" s="59"/>
      <c r="E170" s="59"/>
      <c r="F170" s="59"/>
      <c r="G170" s="59"/>
      <c r="H170" s="59"/>
      <c r="I170" s="60"/>
    </row>
    <row r="171" spans="1:9" s="4" customFormat="1" ht="48" customHeight="1" x14ac:dyDescent="0.25">
      <c r="A171" s="2">
        <v>1</v>
      </c>
      <c r="B171" s="55" t="s">
        <v>109</v>
      </c>
      <c r="C171" s="56"/>
      <c r="D171" s="57"/>
      <c r="E171" s="26" t="s">
        <v>180</v>
      </c>
      <c r="F171" s="3" t="s">
        <v>70</v>
      </c>
      <c r="G171" s="3">
        <v>0.03</v>
      </c>
      <c r="H171" s="52">
        <v>1394.51</v>
      </c>
      <c r="I171" s="49">
        <f t="shared" ref="I171" si="33">+ROUND(H171*G171,2)</f>
        <v>41.84</v>
      </c>
    </row>
    <row r="172" spans="1:9" s="4" customFormat="1" ht="15" customHeight="1" x14ac:dyDescent="0.25">
      <c r="A172" s="58" t="s">
        <v>50</v>
      </c>
      <c r="B172" s="59"/>
      <c r="C172" s="59"/>
      <c r="D172" s="59"/>
      <c r="E172" s="59"/>
      <c r="F172" s="59"/>
      <c r="G172" s="59"/>
      <c r="H172" s="59"/>
      <c r="I172" s="60"/>
    </row>
    <row r="173" spans="1:9" s="4" customFormat="1" ht="48" customHeight="1" x14ac:dyDescent="0.25">
      <c r="A173" s="2">
        <v>1</v>
      </c>
      <c r="B173" s="55" t="s">
        <v>113</v>
      </c>
      <c r="C173" s="56"/>
      <c r="D173" s="57"/>
      <c r="E173" s="26" t="s">
        <v>180</v>
      </c>
      <c r="F173" s="3" t="s">
        <v>70</v>
      </c>
      <c r="G173" s="3">
        <v>0.03</v>
      </c>
      <c r="H173" s="52">
        <v>643.62</v>
      </c>
      <c r="I173" s="49">
        <f t="shared" ref="I173" si="34">+ROUND(H173*G173,2)</f>
        <v>19.309999999999999</v>
      </c>
    </row>
    <row r="174" spans="1:9" s="4" customFormat="1" ht="15" customHeight="1" x14ac:dyDescent="0.25">
      <c r="A174" s="58" t="s">
        <v>49</v>
      </c>
      <c r="B174" s="59"/>
      <c r="C174" s="59"/>
      <c r="D174" s="59"/>
      <c r="E174" s="59"/>
      <c r="F174" s="59"/>
      <c r="G174" s="59"/>
      <c r="H174" s="59"/>
      <c r="I174" s="60"/>
    </row>
    <row r="175" spans="1:9" s="4" customFormat="1" ht="48" customHeight="1" x14ac:dyDescent="0.25">
      <c r="A175" s="2">
        <v>1</v>
      </c>
      <c r="B175" s="55" t="s">
        <v>114</v>
      </c>
      <c r="C175" s="56"/>
      <c r="D175" s="57"/>
      <c r="E175" s="26" t="s">
        <v>180</v>
      </c>
      <c r="F175" s="3" t="s">
        <v>70</v>
      </c>
      <c r="G175" s="3">
        <v>0.03</v>
      </c>
      <c r="H175" s="52">
        <v>1394.51</v>
      </c>
      <c r="I175" s="49">
        <f t="shared" ref="I175" si="35">+ROUND(H175*G175,2)</f>
        <v>41.84</v>
      </c>
    </row>
    <row r="176" spans="1:9" s="4" customFormat="1" ht="15" customHeight="1" x14ac:dyDescent="0.25">
      <c r="A176" s="58" t="s">
        <v>48</v>
      </c>
      <c r="B176" s="59"/>
      <c r="C176" s="59"/>
      <c r="D176" s="59"/>
      <c r="E176" s="59"/>
      <c r="F176" s="59"/>
      <c r="G176" s="59"/>
      <c r="H176" s="59"/>
      <c r="I176" s="60"/>
    </row>
    <row r="177" spans="1:9" s="4" customFormat="1" ht="48" customHeight="1" x14ac:dyDescent="0.25">
      <c r="A177" s="2">
        <v>1</v>
      </c>
      <c r="B177" s="55" t="s">
        <v>115</v>
      </c>
      <c r="C177" s="56"/>
      <c r="D177" s="57"/>
      <c r="E177" s="26" t="s">
        <v>180</v>
      </c>
      <c r="F177" s="3" t="s">
        <v>70</v>
      </c>
      <c r="G177" s="3">
        <v>0.03</v>
      </c>
      <c r="H177" s="52">
        <v>1394.51</v>
      </c>
      <c r="I177" s="49">
        <f t="shared" ref="I177" si="36">+ROUND(H177*G177,2)</f>
        <v>41.84</v>
      </c>
    </row>
    <row r="178" spans="1:9" s="4" customFormat="1" ht="15" customHeight="1" x14ac:dyDescent="0.25">
      <c r="A178" s="58" t="s">
        <v>116</v>
      </c>
      <c r="B178" s="59"/>
      <c r="C178" s="59"/>
      <c r="D178" s="59"/>
      <c r="E178" s="59"/>
      <c r="F178" s="59"/>
      <c r="G178" s="59"/>
      <c r="H178" s="59"/>
      <c r="I178" s="60"/>
    </row>
    <row r="179" spans="1:9" s="4" customFormat="1" ht="48" customHeight="1" x14ac:dyDescent="0.25">
      <c r="A179" s="2">
        <v>1</v>
      </c>
      <c r="B179" s="55" t="s">
        <v>117</v>
      </c>
      <c r="C179" s="56"/>
      <c r="D179" s="57"/>
      <c r="E179" s="26" t="s">
        <v>180</v>
      </c>
      <c r="F179" s="3" t="s">
        <v>70</v>
      </c>
      <c r="G179" s="3">
        <v>0.03</v>
      </c>
      <c r="H179" s="52">
        <v>1394.51</v>
      </c>
      <c r="I179" s="49">
        <f t="shared" ref="I179" si="37">+ROUND(H179*G179,2)</f>
        <v>41.84</v>
      </c>
    </row>
    <row r="180" spans="1:9" s="4" customFormat="1" ht="15" customHeight="1" x14ac:dyDescent="0.25">
      <c r="A180" s="58" t="s">
        <v>47</v>
      </c>
      <c r="B180" s="59"/>
      <c r="C180" s="59"/>
      <c r="D180" s="59"/>
      <c r="E180" s="59"/>
      <c r="F180" s="59"/>
      <c r="G180" s="59"/>
      <c r="H180" s="59"/>
      <c r="I180" s="60"/>
    </row>
    <row r="181" spans="1:9" s="4" customFormat="1" ht="48" customHeight="1" x14ac:dyDescent="0.25">
      <c r="A181" s="2">
        <v>1</v>
      </c>
      <c r="B181" s="55" t="s">
        <v>118</v>
      </c>
      <c r="C181" s="56"/>
      <c r="D181" s="57"/>
      <c r="E181" s="26" t="s">
        <v>180</v>
      </c>
      <c r="F181" s="3" t="s">
        <v>70</v>
      </c>
      <c r="G181" s="3">
        <v>0.03</v>
      </c>
      <c r="H181" s="52">
        <v>643.62</v>
      </c>
      <c r="I181" s="49">
        <f t="shared" ref="I181" si="38">+ROUND(H181*G181,2)</f>
        <v>19.309999999999999</v>
      </c>
    </row>
    <row r="182" spans="1:9" s="4" customFormat="1" ht="15" customHeight="1" x14ac:dyDescent="0.25">
      <c r="A182" s="58" t="s">
        <v>155</v>
      </c>
      <c r="B182" s="59"/>
      <c r="C182" s="59"/>
      <c r="D182" s="59"/>
      <c r="E182" s="59"/>
      <c r="F182" s="59"/>
      <c r="G182" s="59"/>
      <c r="H182" s="59"/>
      <c r="I182" s="60"/>
    </row>
    <row r="183" spans="1:9" s="4" customFormat="1" ht="75.75" customHeight="1" x14ac:dyDescent="0.25">
      <c r="A183" s="2">
        <v>1</v>
      </c>
      <c r="B183" s="55" t="s">
        <v>157</v>
      </c>
      <c r="C183" s="56"/>
      <c r="D183" s="57"/>
      <c r="E183" s="2" t="s">
        <v>189</v>
      </c>
      <c r="F183" s="3" t="s">
        <v>8</v>
      </c>
      <c r="G183" s="3">
        <v>93</v>
      </c>
      <c r="H183" s="52">
        <v>42.91</v>
      </c>
      <c r="I183" s="49">
        <f t="shared" ref="I183:I187" si="39">+ROUND(H183*G183,2)</f>
        <v>3990.63</v>
      </c>
    </row>
    <row r="184" spans="1:9" s="4" customFormat="1" ht="45.75" customHeight="1" x14ac:dyDescent="0.25">
      <c r="A184" s="2">
        <v>2</v>
      </c>
      <c r="B184" s="61" t="s">
        <v>156</v>
      </c>
      <c r="C184" s="62"/>
      <c r="D184" s="63"/>
      <c r="E184" s="26" t="s">
        <v>180</v>
      </c>
      <c r="F184" s="3" t="s">
        <v>198</v>
      </c>
      <c r="G184" s="3" t="s">
        <v>199</v>
      </c>
      <c r="H184" s="52">
        <v>37.54</v>
      </c>
      <c r="I184" s="49">
        <f>+ROUND(H184*93,2)</f>
        <v>3491.22</v>
      </c>
    </row>
    <row r="185" spans="1:9" s="4" customFormat="1" ht="45.75" customHeight="1" x14ac:dyDescent="0.25">
      <c r="A185" s="2">
        <v>3</v>
      </c>
      <c r="B185" s="55" t="s">
        <v>158</v>
      </c>
      <c r="C185" s="56"/>
      <c r="D185" s="57"/>
      <c r="E185" s="26" t="s">
        <v>180</v>
      </c>
      <c r="F185" s="3" t="s">
        <v>8</v>
      </c>
      <c r="G185" s="3">
        <v>93</v>
      </c>
      <c r="H185" s="52">
        <v>75.09</v>
      </c>
      <c r="I185" s="49">
        <f t="shared" si="39"/>
        <v>6983.37</v>
      </c>
    </row>
    <row r="186" spans="1:9" s="28" customFormat="1" ht="30.75" customHeight="1" x14ac:dyDescent="0.25">
      <c r="A186" s="26">
        <v>4</v>
      </c>
      <c r="B186" s="67" t="s">
        <v>12</v>
      </c>
      <c r="C186" s="68"/>
      <c r="D186" s="69"/>
      <c r="E186" s="26" t="s">
        <v>180</v>
      </c>
      <c r="F186" s="27" t="s">
        <v>8</v>
      </c>
      <c r="G186" s="27">
        <v>206</v>
      </c>
      <c r="H186" s="52">
        <v>21.45</v>
      </c>
      <c r="I186" s="49">
        <f t="shared" si="39"/>
        <v>4418.7</v>
      </c>
    </row>
    <row r="187" spans="1:9" s="28" customFormat="1" ht="31.5" customHeight="1" x14ac:dyDescent="0.25">
      <c r="A187" s="32">
        <v>5</v>
      </c>
      <c r="B187" s="116" t="s">
        <v>13</v>
      </c>
      <c r="C187" s="117"/>
      <c r="D187" s="118"/>
      <c r="E187" s="32" t="s">
        <v>180</v>
      </c>
      <c r="F187" s="33" t="s">
        <v>8</v>
      </c>
      <c r="G187" s="33">
        <v>206</v>
      </c>
      <c r="H187" s="52">
        <v>10.73</v>
      </c>
      <c r="I187" s="49">
        <f t="shared" si="39"/>
        <v>2210.38</v>
      </c>
    </row>
    <row r="188" spans="1:9" s="28" customFormat="1" ht="22.5" customHeight="1" x14ac:dyDescent="0.25">
      <c r="A188" s="34"/>
      <c r="B188" s="35"/>
      <c r="C188" s="35"/>
      <c r="D188" s="35"/>
      <c r="E188" s="36" t="s">
        <v>190</v>
      </c>
      <c r="F188" s="37"/>
      <c r="G188" s="37"/>
      <c r="H188" s="53"/>
      <c r="I188" s="54">
        <f>+SUM(I5:I187)</f>
        <v>320676.71999999991</v>
      </c>
    </row>
    <row r="189" spans="1:9" s="28" customFormat="1" ht="18.75" customHeight="1" x14ac:dyDescent="0.25">
      <c r="A189" s="38"/>
      <c r="B189" s="30"/>
      <c r="C189" s="30"/>
      <c r="D189" s="30"/>
      <c r="E189" s="29" t="s">
        <v>191</v>
      </c>
      <c r="F189" s="31"/>
      <c r="G189" s="31"/>
      <c r="H189" s="53"/>
      <c r="I189" s="54">
        <f>+ROUND(I188*0.21,2)</f>
        <v>67342.11</v>
      </c>
    </row>
    <row r="190" spans="1:9" s="28" customFormat="1" ht="20.25" customHeight="1" x14ac:dyDescent="0.25">
      <c r="A190" s="39"/>
      <c r="B190" s="40"/>
      <c r="C190" s="40"/>
      <c r="D190" s="40"/>
      <c r="E190" s="41" t="s">
        <v>192</v>
      </c>
      <c r="F190" s="42"/>
      <c r="G190" s="42"/>
      <c r="H190" s="53"/>
      <c r="I190" s="54">
        <f>+I189+I188</f>
        <v>388018.8299999999</v>
      </c>
    </row>
    <row r="191" spans="1:9" x14ac:dyDescent="0.25">
      <c r="A191" s="5"/>
      <c r="B191" s="6"/>
      <c r="C191" s="6"/>
      <c r="D191" s="6"/>
      <c r="E191" s="7"/>
      <c r="F191" s="8"/>
      <c r="G191" s="8"/>
      <c r="H191" s="9"/>
      <c r="I191" s="10"/>
    </row>
    <row r="192" spans="1:9" x14ac:dyDescent="0.25">
      <c r="A192" s="18" t="s">
        <v>16</v>
      </c>
      <c r="B192" s="6"/>
      <c r="C192" s="6"/>
      <c r="D192" s="6"/>
      <c r="E192" s="7"/>
      <c r="F192" s="8"/>
      <c r="G192" s="8"/>
      <c r="H192" s="9"/>
      <c r="I192" s="10"/>
    </row>
    <row r="193" spans="1:9" x14ac:dyDescent="0.25">
      <c r="A193" s="91" t="s">
        <v>31</v>
      </c>
      <c r="B193" s="91"/>
      <c r="C193" s="91"/>
      <c r="D193" s="91"/>
      <c r="E193" s="91"/>
      <c r="F193" s="91"/>
      <c r="G193" s="91"/>
      <c r="H193" s="91"/>
      <c r="I193" s="91"/>
    </row>
    <row r="194" spans="1:9" ht="33" customHeight="1" x14ac:dyDescent="0.25">
      <c r="A194" s="99" t="s">
        <v>32</v>
      </c>
      <c r="B194" s="100"/>
      <c r="C194" s="100"/>
      <c r="D194" s="100"/>
      <c r="E194" s="100"/>
      <c r="F194" s="100"/>
      <c r="G194" s="100"/>
      <c r="H194" s="100"/>
      <c r="I194" s="100"/>
    </row>
    <row r="195" spans="1:9" s="13" customFormat="1" ht="32.25" customHeight="1" x14ac:dyDescent="0.25">
      <c r="A195" s="98" t="s">
        <v>33</v>
      </c>
      <c r="B195" s="98"/>
      <c r="C195" s="98"/>
      <c r="D195" s="98"/>
      <c r="E195" s="98"/>
      <c r="F195" s="98"/>
      <c r="G195" s="98"/>
      <c r="H195" s="98"/>
      <c r="I195" s="98"/>
    </row>
    <row r="196" spans="1:9" x14ac:dyDescent="0.25">
      <c r="A196" s="91" t="s">
        <v>34</v>
      </c>
      <c r="B196" s="91"/>
      <c r="C196" s="91"/>
      <c r="D196" s="91"/>
      <c r="E196" s="91"/>
      <c r="F196" s="91"/>
      <c r="G196" s="91"/>
      <c r="H196" s="91"/>
      <c r="I196" s="91"/>
    </row>
    <row r="197" spans="1:9" ht="31.5" customHeight="1" x14ac:dyDescent="0.25">
      <c r="A197" s="98" t="s">
        <v>35</v>
      </c>
      <c r="B197" s="98"/>
      <c r="C197" s="98"/>
      <c r="D197" s="98"/>
      <c r="E197" s="98"/>
      <c r="F197" s="98"/>
      <c r="G197" s="98"/>
      <c r="H197" s="98"/>
      <c r="I197" s="98"/>
    </row>
    <row r="198" spans="1:9" s="13" customFormat="1" ht="32.25" customHeight="1" x14ac:dyDescent="0.25">
      <c r="A198" s="98" t="s">
        <v>163</v>
      </c>
      <c r="B198" s="98"/>
      <c r="C198" s="98"/>
      <c r="D198" s="98"/>
      <c r="E198" s="98"/>
      <c r="F198" s="98"/>
      <c r="G198" s="98"/>
      <c r="H198" s="98"/>
      <c r="I198" s="98"/>
    </row>
    <row r="199" spans="1:9" ht="13.5" customHeight="1" x14ac:dyDescent="0.25">
      <c r="A199" s="115" t="s">
        <v>200</v>
      </c>
      <c r="B199" s="115"/>
      <c r="C199" s="115"/>
      <c r="D199" s="115"/>
      <c r="E199" s="115"/>
      <c r="F199" s="115"/>
      <c r="G199" s="115"/>
      <c r="H199" s="115"/>
      <c r="I199" s="115"/>
    </row>
  </sheetData>
  <mergeCells count="198">
    <mergeCell ref="B1:F2"/>
    <mergeCell ref="A199:I199"/>
    <mergeCell ref="B12:D12"/>
    <mergeCell ref="B11:D11"/>
    <mergeCell ref="B185:D185"/>
    <mergeCell ref="B186:D186"/>
    <mergeCell ref="B45:D45"/>
    <mergeCell ref="B187:D187"/>
    <mergeCell ref="B61:D61"/>
    <mergeCell ref="B62:D62"/>
    <mergeCell ref="B63:D63"/>
    <mergeCell ref="B75:D75"/>
    <mergeCell ref="A118:I118"/>
    <mergeCell ref="B119:D119"/>
    <mergeCell ref="B120:D120"/>
    <mergeCell ref="A121:I121"/>
    <mergeCell ref="B122:D122"/>
    <mergeCell ref="B123:D123"/>
    <mergeCell ref="B125:D125"/>
    <mergeCell ref="A124:I124"/>
    <mergeCell ref="A110:I110"/>
    <mergeCell ref="B111:D111"/>
    <mergeCell ref="B112:D112"/>
    <mergeCell ref="A113:I113"/>
    <mergeCell ref="B81:D81"/>
    <mergeCell ref="B67:D67"/>
    <mergeCell ref="B68:D68"/>
    <mergeCell ref="B69:D69"/>
    <mergeCell ref="B46:D46"/>
    <mergeCell ref="B51:D51"/>
    <mergeCell ref="B52:D52"/>
    <mergeCell ref="B53:D53"/>
    <mergeCell ref="B54:D54"/>
    <mergeCell ref="B55:D55"/>
    <mergeCell ref="B47:D47"/>
    <mergeCell ref="B48:D48"/>
    <mergeCell ref="B50:D50"/>
    <mergeCell ref="B59:D59"/>
    <mergeCell ref="A3:A4"/>
    <mergeCell ref="A22:I22"/>
    <mergeCell ref="H3:I3"/>
    <mergeCell ref="F3:F4"/>
    <mergeCell ref="B33:D33"/>
    <mergeCell ref="B29:D29"/>
    <mergeCell ref="B30:D30"/>
    <mergeCell ref="B31:D31"/>
    <mergeCell ref="B3:D4"/>
    <mergeCell ref="G3:G4"/>
    <mergeCell ref="E3:E4"/>
    <mergeCell ref="B23:D23"/>
    <mergeCell ref="B26:D26"/>
    <mergeCell ref="B24:D24"/>
    <mergeCell ref="B25:D25"/>
    <mergeCell ref="B28:D28"/>
    <mergeCell ref="A5:I5"/>
    <mergeCell ref="B6:D6"/>
    <mergeCell ref="B7:D7"/>
    <mergeCell ref="B8:D8"/>
    <mergeCell ref="B9:D9"/>
    <mergeCell ref="B10:D10"/>
    <mergeCell ref="A15:I15"/>
    <mergeCell ref="B16:D16"/>
    <mergeCell ref="A198:I198"/>
    <mergeCell ref="A195:I195"/>
    <mergeCell ref="A194:I194"/>
    <mergeCell ref="A84:I84"/>
    <mergeCell ref="B90:D90"/>
    <mergeCell ref="B76:D76"/>
    <mergeCell ref="B78:D78"/>
    <mergeCell ref="B73:D73"/>
    <mergeCell ref="B70:D70"/>
    <mergeCell ref="B74:D74"/>
    <mergeCell ref="B131:D131"/>
    <mergeCell ref="B132:D132"/>
    <mergeCell ref="A133:I133"/>
    <mergeCell ref="B134:D134"/>
    <mergeCell ref="B184:D184"/>
    <mergeCell ref="A197:I197"/>
    <mergeCell ref="A170:I170"/>
    <mergeCell ref="B171:D171"/>
    <mergeCell ref="A172:I172"/>
    <mergeCell ref="B173:D173"/>
    <mergeCell ref="B163:D163"/>
    <mergeCell ref="A164:I164"/>
    <mergeCell ref="B152:D152"/>
    <mergeCell ref="B153:D153"/>
    <mergeCell ref="A193:I193"/>
    <mergeCell ref="B86:D86"/>
    <mergeCell ref="B87:D87"/>
    <mergeCell ref="A196:I196"/>
    <mergeCell ref="B88:D88"/>
    <mergeCell ref="A91:I91"/>
    <mergeCell ref="B92:D92"/>
    <mergeCell ref="A105:I105"/>
    <mergeCell ref="B106:D106"/>
    <mergeCell ref="A107:I107"/>
    <mergeCell ref="B96:D96"/>
    <mergeCell ref="B99:D99"/>
    <mergeCell ref="B98:D98"/>
    <mergeCell ref="B97:D97"/>
    <mergeCell ref="A100:I100"/>
    <mergeCell ref="B135:D135"/>
    <mergeCell ref="B126:D126"/>
    <mergeCell ref="A127:I127"/>
    <mergeCell ref="B128:D128"/>
    <mergeCell ref="B129:D129"/>
    <mergeCell ref="A130:I130"/>
    <mergeCell ref="B114:D114"/>
    <mergeCell ref="B115:D115"/>
    <mergeCell ref="B137:D137"/>
    <mergeCell ref="B17:D17"/>
    <mergeCell ref="B18:D18"/>
    <mergeCell ref="B19:D19"/>
    <mergeCell ref="B20:D20"/>
    <mergeCell ref="B21:D21"/>
    <mergeCell ref="B93:D93"/>
    <mergeCell ref="B94:D94"/>
    <mergeCell ref="B89:D89"/>
    <mergeCell ref="A95:I95"/>
    <mergeCell ref="B60:D60"/>
    <mergeCell ref="B64:D64"/>
    <mergeCell ref="B65:D65"/>
    <mergeCell ref="B66:D66"/>
    <mergeCell ref="B41:D41"/>
    <mergeCell ref="B42:D42"/>
    <mergeCell ref="B43:D43"/>
    <mergeCell ref="B44:D44"/>
    <mergeCell ref="B56:D56"/>
    <mergeCell ref="B71:D71"/>
    <mergeCell ref="B35:D35"/>
    <mergeCell ref="B72:D72"/>
    <mergeCell ref="B77:D77"/>
    <mergeCell ref="B79:D79"/>
    <mergeCell ref="B80:D80"/>
    <mergeCell ref="A13:I13"/>
    <mergeCell ref="B14:D14"/>
    <mergeCell ref="B117:D117"/>
    <mergeCell ref="B57:D57"/>
    <mergeCell ref="B58:D58"/>
    <mergeCell ref="B27:D27"/>
    <mergeCell ref="B37:D37"/>
    <mergeCell ref="B38:D38"/>
    <mergeCell ref="B39:D39"/>
    <mergeCell ref="B85:D85"/>
    <mergeCell ref="B32:D32"/>
    <mergeCell ref="B36:D36"/>
    <mergeCell ref="B34:D34"/>
    <mergeCell ref="B82:D82"/>
    <mergeCell ref="B83:D83"/>
    <mergeCell ref="B40:D40"/>
    <mergeCell ref="B108:D108"/>
    <mergeCell ref="B109:D109"/>
    <mergeCell ref="A116:I116"/>
    <mergeCell ref="A101:I101"/>
    <mergeCell ref="B102:D102"/>
    <mergeCell ref="B104:D104"/>
    <mergeCell ref="A103:I103"/>
    <mergeCell ref="B49:D49"/>
    <mergeCell ref="E61:E63"/>
    <mergeCell ref="A174:I174"/>
    <mergeCell ref="B175:D175"/>
    <mergeCell ref="B177:D177"/>
    <mergeCell ref="A178:I178"/>
    <mergeCell ref="B161:D161"/>
    <mergeCell ref="A162:I162"/>
    <mergeCell ref="B179:D179"/>
    <mergeCell ref="B155:D155"/>
    <mergeCell ref="A156:I156"/>
    <mergeCell ref="B157:D157"/>
    <mergeCell ref="A158:I158"/>
    <mergeCell ref="B159:D159"/>
    <mergeCell ref="A160:I160"/>
    <mergeCell ref="A145:I145"/>
    <mergeCell ref="B146:D146"/>
    <mergeCell ref="B147:D147"/>
    <mergeCell ref="A148:I148"/>
    <mergeCell ref="B149:D149"/>
    <mergeCell ref="B150:D150"/>
    <mergeCell ref="A151:I151"/>
    <mergeCell ref="A136:I136"/>
    <mergeCell ref="A176:I176"/>
    <mergeCell ref="A154:I154"/>
    <mergeCell ref="B138:D138"/>
    <mergeCell ref="A139:I139"/>
    <mergeCell ref="B140:D140"/>
    <mergeCell ref="B141:D141"/>
    <mergeCell ref="A142:I142"/>
    <mergeCell ref="B143:D143"/>
    <mergeCell ref="B144:D144"/>
    <mergeCell ref="B183:D183"/>
    <mergeCell ref="A180:I180"/>
    <mergeCell ref="B165:D165"/>
    <mergeCell ref="A166:I166"/>
    <mergeCell ref="B167:D167"/>
    <mergeCell ref="A168:I168"/>
    <mergeCell ref="B169:D169"/>
    <mergeCell ref="B181:D181"/>
    <mergeCell ref="A182:I182"/>
  </mergeCells>
  <pageMargins left="0.74803149606299213" right="0.19685039370078741" top="0.35433070866141736" bottom="0.6692913385826772" header="0.31496062992125984" footer="0.31496062992125984"/>
  <pageSetup paperSize="9" scale="83" orientation="portrait" r:id="rId1"/>
  <headerFooter differentFirst="1">
    <oddFooter>&amp;CVP18-154-00-TP-VN.SŽ&amp;R
Laida 0
Lapas&amp;P iš lapų&amp;N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VN.SŽ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2020-05-06T12:41:57Z</dcterms:created>
  <dcterms:modified xsi:type="dcterms:W3CDTF">2021-08-03T05:56:49Z</dcterms:modified>
</cp:coreProperties>
</file>