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VILN-001SV001\Vartotoju grupes\01 Rinkotyra\KONKURSAI\2021\Vilniaus_MSA Naujasodžio gatvės statyba 07-27\EL komerciniai pasiulymai\"/>
    </mc:Choice>
  </mc:AlternateContent>
  <xr:revisionPtr revIDLastSave="0" documentId="13_ncr:1_{518594A0-9844-4FC8-95F8-EDF32CACF6F5}" xr6:coauthVersionLast="46" xr6:coauthVersionMax="47" xr10:uidLastSave="{00000000-0000-0000-0000-000000000000}"/>
  <bookViews>
    <workbookView xWindow="2340" yWindow="570" windowWidth="9600" windowHeight="15630" xr2:uid="{00000000-000D-0000-FFFF-FFFF00000000}"/>
  </bookViews>
  <sheets>
    <sheet name="D ir AD" sheetId="3" r:id="rId1"/>
    <sheet name="EO" sheetId="4" r:id="rId2"/>
  </sheets>
  <definedNames>
    <definedName name="_xlnm.Print_Area" localSheetId="0">'D ir AD'!$A$3:$J$72</definedName>
  </definedNames>
  <calcPr calcId="181029"/>
</workbook>
</file>

<file path=xl/calcChain.xml><?xml version="1.0" encoding="utf-8"?>
<calcChain xmlns="http://schemas.openxmlformats.org/spreadsheetml/2006/main">
  <c r="J67" i="3" l="1"/>
  <c r="J66" i="3"/>
  <c r="J65" i="3"/>
  <c r="J64" i="3"/>
  <c r="J62" i="3"/>
  <c r="J61" i="3"/>
  <c r="J60" i="3"/>
  <c r="J59" i="3"/>
  <c r="J58" i="3"/>
  <c r="J57" i="3"/>
  <c r="J55" i="3"/>
  <c r="J54" i="3"/>
  <c r="J53" i="3"/>
  <c r="J52" i="3"/>
  <c r="J51" i="3"/>
  <c r="J50" i="3"/>
  <c r="J48" i="3"/>
  <c r="J47" i="3"/>
  <c r="J45" i="3"/>
  <c r="J44" i="3"/>
  <c r="J43" i="3"/>
  <c r="J42" i="3"/>
  <c r="J41" i="3"/>
  <c r="J40" i="3"/>
  <c r="J39" i="3"/>
  <c r="J38" i="3"/>
  <c r="J37" i="3"/>
  <c r="J35" i="3"/>
  <c r="J34" i="3"/>
  <c r="J33" i="3"/>
  <c r="J32" i="3"/>
  <c r="J31" i="3"/>
  <c r="J29" i="3"/>
  <c r="J28" i="3"/>
  <c r="J27" i="3"/>
  <c r="J26" i="3"/>
  <c r="J25" i="3"/>
  <c r="J23" i="3"/>
  <c r="J22" i="3"/>
  <c r="J21" i="3"/>
  <c r="J20" i="3"/>
  <c r="J18" i="3"/>
  <c r="J17" i="3"/>
  <c r="J16" i="3"/>
  <c r="J15" i="3"/>
  <c r="J14" i="3"/>
  <c r="J13" i="3"/>
  <c r="J11" i="3"/>
  <c r="J69" i="3" s="1"/>
  <c r="J70" i="3" s="1"/>
  <c r="J71" i="3" s="1"/>
  <c r="J10" i="3"/>
  <c r="J9" i="3"/>
  <c r="J8" i="3"/>
  <c r="J7" i="3"/>
  <c r="J33" i="4"/>
  <c r="J32" i="4"/>
  <c r="J30" i="4"/>
  <c r="J29" i="4"/>
  <c r="J27" i="4"/>
  <c r="J26" i="4"/>
  <c r="J25" i="4"/>
  <c r="J24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35" i="4" l="1"/>
  <c r="J36" i="4" s="1"/>
  <c r="J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Gintarė Pociūtė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Gintarė Pociūtė:</t>
        </r>
        <r>
          <rPr>
            <sz val="9"/>
            <color indexed="81"/>
            <rFont val="Tahoma"/>
            <family val="2"/>
          </rPr>
          <t xml:space="preserve">
kalneliu kiekiai
atitvaras
tvoros irangimas</t>
        </r>
      </text>
    </comment>
  </commentList>
</comments>
</file>

<file path=xl/sharedStrings.xml><?xml version="1.0" encoding="utf-8"?>
<sst xmlns="http://schemas.openxmlformats.org/spreadsheetml/2006/main" count="268" uniqueCount="136">
  <si>
    <t>Pavadinimas ir techninės charakteristikos</t>
  </si>
  <si>
    <t>Žymuo</t>
  </si>
  <si>
    <t>Kiekis</t>
  </si>
  <si>
    <t>vieneto</t>
  </si>
  <si>
    <t>Pozicija,
eil. Nr.</t>
  </si>
  <si>
    <t>viso 
kiekio</t>
  </si>
  <si>
    <t>Mato
vnt.</t>
  </si>
  <si>
    <t>m</t>
  </si>
  <si>
    <t>Storis</t>
  </si>
  <si>
    <t>15 cm</t>
  </si>
  <si>
    <t>55 cm</t>
  </si>
  <si>
    <t>3.2. Išlyginamasis sl. iš dolomitinės skaldos atsijų 0/5</t>
  </si>
  <si>
    <t>8 cm</t>
  </si>
  <si>
    <t>4 cm</t>
  </si>
  <si>
    <t>20 cm</t>
  </si>
  <si>
    <t>Veja: augalinis gruntas 15cm, apsėjant žole</t>
  </si>
  <si>
    <t>vnt.</t>
  </si>
  <si>
    <t>3 cm</t>
  </si>
  <si>
    <t>Nauji ženklai</t>
  </si>
  <si>
    <t>Ženklų montavimas ant naujų atramų</t>
  </si>
  <si>
    <t>Žemės darbai</t>
  </si>
  <si>
    <t>Ardomos dangos</t>
  </si>
  <si>
    <t>Linijos tipas 1.1</t>
  </si>
  <si>
    <t>Iškasų bei pakeičiamo grunto kasimas be ardomų dangų</t>
  </si>
  <si>
    <t>Betoninis gatvės bortas (tame skaičiuje ,‚įleisti“ iki važ. dalies lygio) 100x30x15cm ant betono pagrindo sluoksnio C12/15 20 cm storio</t>
  </si>
  <si>
    <t>Betoninis įvažiavimo nusklembtas bortas ant betono pagrindo sluoksnio C12/15 20 cm storio</t>
  </si>
  <si>
    <t>Betoninis vejos bortas 100x20x8cm ant betono pagrindo sluoksnio C12/15 10 cm storio</t>
  </si>
  <si>
    <t>Linijos tipas 1.12</t>
  </si>
  <si>
    <t>Linijos tipas 1.7 (1m ir 1 m tarpas)</t>
  </si>
  <si>
    <t>Asfalto dangos ardymas</t>
  </si>
  <si>
    <t>Ženklinimas naudojant termoplastą su stiklo rutuliukais</t>
  </si>
  <si>
    <t>Horizontalus gatvės ženklinimas</t>
  </si>
  <si>
    <t>Nr. 203 (1 grupė)</t>
  </si>
  <si>
    <t>Kelio ženklų demontavimas</t>
  </si>
  <si>
    <t>Kelio atramų demontavimas</t>
  </si>
  <si>
    <t>TS5</t>
  </si>
  <si>
    <t>TS4</t>
  </si>
  <si>
    <t>TS9</t>
  </si>
  <si>
    <t>Lovio paviršiaus planiravimas ir tankinimas</t>
  </si>
  <si>
    <t>29 cm</t>
  </si>
  <si>
    <t>Linijos tipas 1.25</t>
  </si>
  <si>
    <t>TS10.3</t>
  </si>
  <si>
    <t>TS10.2</t>
  </si>
  <si>
    <t xml:space="preserve">Ženklų montavimas ant apšvietimo stulpų </t>
  </si>
  <si>
    <t>Kelio ženklų vienstiebių metalinių atramų ant monolitinių betoninių pamatų pastatymas</t>
  </si>
  <si>
    <t>Kitos saugaus eismo priemonės</t>
  </si>
  <si>
    <t>Nr. 201 (1 grupė)</t>
  </si>
  <si>
    <t>Grunto sustiprinimas panaudojant hidraulinius rišiklius</t>
  </si>
  <si>
    <t>Asfalto viršutinio sluoksnio nufrezavimas</t>
  </si>
  <si>
    <t>50 cm</t>
  </si>
  <si>
    <t>24 cm</t>
  </si>
  <si>
    <t>Sandarintų siūlių asfalto prijungimui prie bordiūrų
(40mm gylio ir 15mm pločio), naudojant sandariklio
juostas (polimerais modifikuota bituminė siūlių
sandarinimo juosta), įrengimas</t>
  </si>
  <si>
    <t>NAUJASODŽIO GATVĖS NUO SENOJO GARDINO PL. IKI ŽEMĖS SKLYPO NAUJASODŽIO G. 54 STATYBOS PROJEKTAS</t>
  </si>
  <si>
    <t>85 cm</t>
  </si>
  <si>
    <r>
      <rPr>
        <b/>
        <sz val="11"/>
        <rFont val="Calibri"/>
        <family val="2"/>
        <charset val="186"/>
        <scheme val="minor"/>
      </rPr>
      <t>Dangos konstrukcija Nr. 1</t>
    </r>
    <r>
      <rPr>
        <sz val="11"/>
        <rFont val="Calibri"/>
        <family val="2"/>
        <charset val="186"/>
        <scheme val="minor"/>
      </rPr>
      <t xml:space="preserve">
Gatvės asfalto danga (DK 0,3)</t>
    </r>
  </si>
  <si>
    <r>
      <t>m</t>
    </r>
    <r>
      <rPr>
        <vertAlign val="superscript"/>
        <sz val="11"/>
        <rFont val="Calibri"/>
        <family val="2"/>
        <charset val="186"/>
        <scheme val="minor"/>
      </rPr>
      <t>2</t>
    </r>
  </si>
  <si>
    <r>
      <t>m</t>
    </r>
    <r>
      <rPr>
        <sz val="11"/>
        <rFont val="Calibri"/>
        <family val="2"/>
        <charset val="186"/>
      </rPr>
      <t>³</t>
    </r>
  </si>
  <si>
    <t>53 cm</t>
  </si>
  <si>
    <r>
      <t>m</t>
    </r>
    <r>
      <rPr>
        <sz val="11"/>
        <rFont val="Calibri"/>
        <family val="2"/>
        <charset val="186"/>
      </rPr>
      <t>²</t>
    </r>
  </si>
  <si>
    <t>2.1.1.Betoninės plytelės 37.5x37.5 cm</t>
  </si>
  <si>
    <t>2.2. Išlyginamasis sl. iš dolomitinės skaldos atsijų 0/5</t>
  </si>
  <si>
    <r>
      <t>2.3. Skaldos pagrindo sluoksnis 0/45 fr. Ev</t>
    </r>
    <r>
      <rPr>
        <vertAlign val="subscript"/>
        <sz val="10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≥100 MPa, Dpr≥103 %</t>
    </r>
  </si>
  <si>
    <r>
      <rPr>
        <b/>
        <sz val="11"/>
        <rFont val="Calibri"/>
        <family val="2"/>
        <charset val="186"/>
        <scheme val="minor"/>
      </rPr>
      <t>Dangos konstrukcija Nr. 2</t>
    </r>
    <r>
      <rPr>
        <sz val="11"/>
        <rFont val="Calibri"/>
        <family val="2"/>
        <charset val="186"/>
        <scheme val="minor"/>
      </rPr>
      <t xml:space="preserve">
 Betoninių plytelių eksploatavimo juosta
</t>
    </r>
  </si>
  <si>
    <t>3.1.Betoninės trinkelės 20x10x8cm, pilkos</t>
  </si>
  <si>
    <r>
      <rPr>
        <b/>
        <sz val="11"/>
        <rFont val="Calibri"/>
        <family val="2"/>
        <charset val="186"/>
        <scheme val="minor"/>
      </rPr>
      <t>Dangos konstrukcija Nr. 3</t>
    </r>
    <r>
      <rPr>
        <sz val="11"/>
        <rFont val="Calibri"/>
        <family val="2"/>
        <charset val="186"/>
        <scheme val="minor"/>
      </rPr>
      <t xml:space="preserve">
 Betoninių trinkelių danga įvažiavimams</t>
    </r>
  </si>
  <si>
    <r>
      <t>3.3. Skaldos pagrindo sl.0/45 fr. Ev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 xml:space="preserve"> ≥120MPa, Dpr≥103%</t>
    </r>
  </si>
  <si>
    <r>
      <t>3.4. Apsauginis šalčiui atsp. sl., smėlis vidutiniagrūdis, Ev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≥100 MPa, Dpr≥100 %</t>
    </r>
  </si>
  <si>
    <t>4.1.Plastikinis korys 33x33 cm</t>
  </si>
  <si>
    <t>5 cm</t>
  </si>
  <si>
    <r>
      <rPr>
        <b/>
        <sz val="11"/>
        <rFont val="Calibri"/>
        <family val="2"/>
        <charset val="186"/>
        <scheme val="minor"/>
      </rPr>
      <t>Dangos konstrukcija Nr. 4</t>
    </r>
    <r>
      <rPr>
        <sz val="11"/>
        <rFont val="Calibri"/>
        <family val="2"/>
        <charset val="186"/>
        <scheme val="minor"/>
      </rPr>
      <t xml:space="preserve">
Kelkraščių dangos konstrukcija</t>
    </r>
  </si>
  <si>
    <r>
      <t>m</t>
    </r>
    <r>
      <rPr>
        <vertAlign val="superscript"/>
        <sz val="11"/>
        <rFont val="Calibri"/>
        <family val="2"/>
        <charset val="186"/>
        <scheme val="minor"/>
      </rPr>
      <t>3</t>
    </r>
  </si>
  <si>
    <t>5.1.Plastikinis korys 33x33 cm</t>
  </si>
  <si>
    <t>12 cm</t>
  </si>
  <si>
    <t>6.1. Asfalto viršutinis sluoksnis AC 11 VN su rišikliu 70/100</t>
  </si>
  <si>
    <t>6.2. Asfalto armavimo geotekstilė 1 m pločio</t>
  </si>
  <si>
    <r>
      <t>6.3. Apatinio asfalto sluoksnio gruntavimas bitumine emulsija C60B4-S (135-200 g/m</t>
    </r>
    <r>
      <rPr>
        <vertAlign val="super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)</t>
    </r>
  </si>
  <si>
    <t>12-14 cm</t>
  </si>
  <si>
    <r>
      <rPr>
        <b/>
        <sz val="11"/>
        <rFont val="Calibri"/>
        <family val="2"/>
        <charset val="186"/>
        <scheme val="minor"/>
      </rPr>
      <t>Dangos konstrukcija Nr. 6</t>
    </r>
    <r>
      <rPr>
        <sz val="11"/>
        <rFont val="Calibri"/>
        <family val="2"/>
        <charset val="186"/>
        <scheme val="minor"/>
      </rPr>
      <t xml:space="preserve">
Asfalto dangos frezavimo atstatymas (DK 0,3)</t>
    </r>
  </si>
  <si>
    <t>Ardoma tvora (vielinė)</t>
  </si>
  <si>
    <t xml:space="preserve">Grotelės pėstiesiems uždengti šuliniams </t>
  </si>
  <si>
    <r>
      <rPr>
        <b/>
        <sz val="11"/>
        <rFont val="Calibri"/>
        <family val="2"/>
        <charset val="186"/>
        <scheme val="minor"/>
      </rPr>
      <t>Dangos konstrukcija Nr. 5</t>
    </r>
    <r>
      <rPr>
        <sz val="11"/>
        <rFont val="Calibri"/>
        <family val="2"/>
        <charset val="186"/>
        <scheme val="minor"/>
      </rPr>
      <t xml:space="preserve">
Plastikinio korio sutvirtinimas</t>
    </r>
  </si>
  <si>
    <t>Nr. 329 (1 grupė)</t>
  </si>
  <si>
    <t>Nr. 151 (1 grupė)</t>
  </si>
  <si>
    <t>Nr. 805 (1 grupė)</t>
  </si>
  <si>
    <t>Nr. 2.1</t>
  </si>
  <si>
    <t>Nr. 206 (1 grupė)</t>
  </si>
  <si>
    <t>Nr. 205 (1 grupė)</t>
  </si>
  <si>
    <t>Nr. 842 (1 grupė)</t>
  </si>
  <si>
    <t>Nr. 843 (1 grupė)</t>
  </si>
  <si>
    <t>TS 10.6</t>
  </si>
  <si>
    <t>Ardomos tvoros betoninės atramos</t>
  </si>
  <si>
    <t>Perkeliama vielinė tvora</t>
  </si>
  <si>
    <t>Perkeliamas medinės tvoros segmentas</t>
  </si>
  <si>
    <t>Transporto priemonių apsauginių atitvarų sistema, N2 tipo</t>
  </si>
  <si>
    <t>TS11</t>
  </si>
  <si>
    <t>Greičio mažinimo kalneliai</t>
  </si>
  <si>
    <t>Asfalto viršutinis sluoksnis AC 11 VN su rišikliu 70/100</t>
  </si>
  <si>
    <t>Asfalto pagrindo sluoksnis AC 22 PN  su rišikliu 70/100</t>
  </si>
  <si>
    <t>6 cm</t>
  </si>
  <si>
    <t>Apšvietimo atramų ženklinimas perspėjimo juostomis geltonos spalvos</t>
  </si>
  <si>
    <t>Tinklinė tvora 1,2 m aukščio</t>
  </si>
  <si>
    <t>Metalinės atramos tvorai</t>
  </si>
  <si>
    <t>Metalinės atramos vartų perkėlimui</t>
  </si>
  <si>
    <t>Įrengiama nauja tvora</t>
  </si>
  <si>
    <t>Betono pamatas perkeliamai vielinei tvorai, klasė C25/C30</t>
  </si>
  <si>
    <t>Betono pamatas atramoms, klasė C25/C30</t>
  </si>
  <si>
    <t>Ardomų dangų išvežimas (iki 15 km atstumu)</t>
  </si>
  <si>
    <t>Perteklinio iškasų bei pakeičiamo grunto išvežimas (iki 15 km)</t>
  </si>
  <si>
    <t>Grunto pervežimas į sąvartas, vėliau panaudojant užpylimams  (rangovo pasirinktoje vietoje)</t>
  </si>
  <si>
    <t>Ardomi metaliniai vartai (1.3m aukščio) ir atstatomi</t>
  </si>
  <si>
    <t xml:space="preserve">Tvorų ardymo bei įrengimo ir perkėlimo darbai </t>
  </si>
  <si>
    <t>Viso</t>
  </si>
  <si>
    <t>PVM 21 proc.</t>
  </si>
  <si>
    <t>Iš viso</t>
  </si>
  <si>
    <t>Kaina, eurais</t>
  </si>
  <si>
    <t>PVM (21 proc.)</t>
  </si>
  <si>
    <t>4.2 Korio užpildymas nesurištuoju gamtinių užpildų 5/8 frakc. mišiniu</t>
  </si>
  <si>
    <t>TS6</t>
  </si>
  <si>
    <t>1.1. Asfalto viršutinis sluoksnis AC 11 VN su rišikliu 70/100</t>
  </si>
  <si>
    <r>
      <t>1.2. Asfalto pagrindo sluoksnio gruntavimas bitumine emulsija C60BP4-S (135-200 g/m</t>
    </r>
    <r>
      <rPr>
        <vertAlign val="super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)</t>
    </r>
  </si>
  <si>
    <t>1.3. Asfalto pagrindo sluoksnis AC 22 PN  su rišikliu 70/100</t>
  </si>
  <si>
    <r>
      <t>1.4. Skaldos pagrindo sl. 0/45 fr.  Ev</t>
    </r>
    <r>
      <rPr>
        <sz val="9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≥120 MPa,  Dpr≥103  %</t>
    </r>
  </si>
  <si>
    <r>
      <t>1.5. Apsauginis šalčiui atsp. sl., smėlis vidutiniagrūdis, Ev</t>
    </r>
    <r>
      <rPr>
        <sz val="10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≥80 MPa, Dpr≥100 %</t>
    </r>
  </si>
  <si>
    <t>TS12</t>
  </si>
  <si>
    <t>2.4. Šalčiui nejautrių medžiagų sluoksnis, Dpr≥100 %</t>
  </si>
  <si>
    <t>5.2 Korio užpildymas nesurištuoju gamtinių užpildų 5/8 frakc. mišiniu</t>
  </si>
  <si>
    <t>5.3. Išlyginamasis sl. iš dolomitinės skaldos atsijų 0/5</t>
  </si>
  <si>
    <r>
      <t>5.5. Apsauginis šalčiui atsp. sl., smėlis vidutiniagrūdis, Ev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≥80 MPa, Dpr≥100 %</t>
    </r>
  </si>
  <si>
    <t>4.3. Išlyginamasis sl. iš dolomitinės skaldos atsijų 0/5</t>
  </si>
  <si>
    <r>
      <t>4.4. Skaldos pagrindo sl.0/45 fr. Ev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 xml:space="preserve"> ≥120MPa, Dpr≥103%</t>
    </r>
  </si>
  <si>
    <r>
      <t>4.5. Apsauginis šalčiui atsp. sl., smėlis vidutiniagrūdis, Ev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>≥100 MPa, Dpr≥100 %</t>
    </r>
  </si>
  <si>
    <t>35cm</t>
  </si>
  <si>
    <t>30 cm</t>
  </si>
  <si>
    <r>
      <t>5.4. Skaldos pagrindo sl.0/45 fr. Ev</t>
    </r>
    <r>
      <rPr>
        <vertAlign val="subscript"/>
        <sz val="11"/>
        <rFont val="Calibri"/>
        <family val="2"/>
        <charset val="186"/>
        <scheme val="minor"/>
      </rPr>
      <t>2</t>
    </r>
    <r>
      <rPr>
        <sz val="11"/>
        <rFont val="Calibri"/>
        <family val="2"/>
        <charset val="186"/>
        <scheme val="minor"/>
      </rPr>
      <t xml:space="preserve"> ≥100MPa, Dpr≥103%</t>
    </r>
  </si>
  <si>
    <t>2.1.2. Neįgaliųjų trinkelės vedimo paviršiumi 20x10x8cm juodos arba geltonos spalvos</t>
  </si>
  <si>
    <t>2.1.3. Neįgaliųjų trinkelės įspėjamuoju paviršiumi 20x10x8cm juodos arba geltonos spalvos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</si>
</sst>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</font>
    <font>
      <vertAlign val="subscript"/>
      <sz val="10"/>
      <name val="Calibri"/>
      <family val="2"/>
      <charset val="186"/>
      <scheme val="minor"/>
    </font>
    <font>
      <vertAlign val="subscript"/>
      <sz val="11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Fill="1" applyBorder="1"/>
    <xf numFmtId="0" fontId="0" fillId="0" borderId="0" xfId="0" applyFill="1" applyBorder="1"/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1" fontId="1" fillId="0" borderId="1" xfId="0" applyNumberFormat="1" applyFont="1" applyFill="1" applyBorder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5" xfId="0" applyFont="1" applyFill="1" applyBorder="1"/>
    <xf numFmtId="0" fontId="1" fillId="0" borderId="19" xfId="0" applyFont="1" applyFill="1" applyBorder="1"/>
    <xf numFmtId="0" fontId="1" fillId="0" borderId="9" xfId="0" applyFont="1" applyBorder="1" applyAlignment="1">
      <alignment horizontal="center" wrapText="1"/>
    </xf>
    <xf numFmtId="1" fontId="1" fillId="0" borderId="9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1" fontId="1" fillId="0" borderId="0" xfId="0" applyNumberFormat="1" applyFont="1" applyBorder="1"/>
    <xf numFmtId="0" fontId="4" fillId="0" borderId="18" xfId="0" applyFont="1" applyBorder="1" applyAlignment="1">
      <alignment horizontal="center" wrapText="1"/>
    </xf>
    <xf numFmtId="0" fontId="1" fillId="0" borderId="19" xfId="0" applyFont="1" applyBorder="1"/>
    <xf numFmtId="2" fontId="1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2" fontId="1" fillId="0" borderId="15" xfId="0" applyNumberFormat="1" applyFont="1" applyFill="1" applyBorder="1" applyAlignment="1">
      <alignment horizontal="center" vertical="center"/>
    </xf>
    <xf numFmtId="2" fontId="1" fillId="0" borderId="20" xfId="0" applyNumberFormat="1" applyFont="1" applyBorder="1"/>
    <xf numFmtId="2" fontId="1" fillId="0" borderId="20" xfId="0" applyNumberFormat="1" applyFont="1" applyFill="1" applyBorder="1"/>
    <xf numFmtId="2" fontId="6" fillId="0" borderId="1" xfId="0" applyNumberFormat="1" applyFont="1" applyFill="1" applyBorder="1"/>
    <xf numFmtId="2" fontId="2" fillId="0" borderId="1" xfId="0" applyNumberFormat="1" applyFont="1" applyFill="1" applyBorder="1"/>
    <xf numFmtId="2" fontId="1" fillId="0" borderId="9" xfId="0" applyNumberFormat="1" applyFont="1" applyFill="1" applyBorder="1"/>
    <xf numFmtId="2" fontId="1" fillId="0" borderId="15" xfId="0" applyNumberFormat="1" applyFont="1" applyFill="1" applyBorder="1"/>
    <xf numFmtId="0" fontId="7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1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5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5" xfId="0" applyFont="1" applyFill="1" applyBorder="1" applyAlignment="1"/>
    <xf numFmtId="0" fontId="1" fillId="0" borderId="1" xfId="0" applyFont="1" applyFill="1" applyBorder="1" applyAlignment="1">
      <alignment vertical="top" wrapText="1"/>
    </xf>
    <xf numFmtId="0" fontId="5" fillId="0" borderId="12" xfId="0" applyFont="1" applyFill="1" applyBorder="1" applyAlignment="1"/>
    <xf numFmtId="0" fontId="5" fillId="0" borderId="5" xfId="0" applyFont="1" applyFill="1" applyBorder="1" applyAlignment="1"/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9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1" xfId="0" applyFont="1" applyFill="1" applyBorder="1" applyAlignment="1"/>
    <xf numFmtId="0" fontId="5" fillId="0" borderId="11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1" fillId="0" borderId="7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1" fillId="0" borderId="5" xfId="0" applyFont="1" applyBorder="1" applyAlignment="1">
      <alignment wrapText="1"/>
    </xf>
    <xf numFmtId="4" fontId="2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4" fontId="1" fillId="0" borderId="16" xfId="0" applyNumberFormat="1" applyFont="1" applyFill="1" applyBorder="1"/>
    <xf numFmtId="4" fontId="1" fillId="0" borderId="20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2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6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zoomScale="115" zoomScaleNormal="115" workbookViewId="0">
      <selection activeCell="J50" sqref="J50"/>
    </sheetView>
  </sheetViews>
  <sheetFormatPr defaultRowHeight="15" x14ac:dyDescent="0.25"/>
  <cols>
    <col min="1" max="1" width="4.7109375" style="22" customWidth="1"/>
    <col min="2" max="2" width="7.28515625" style="5" customWidth="1"/>
    <col min="3" max="3" width="26.140625" style="5" customWidth="1"/>
    <col min="4" max="4" width="11.85546875" style="5" customWidth="1"/>
    <col min="5" max="5" width="6.42578125" style="5" customWidth="1"/>
    <col min="6" max="6" width="9.28515625" style="5" customWidth="1"/>
    <col min="7" max="7" width="5.85546875" style="5" customWidth="1"/>
    <col min="8" max="8" width="9.7109375" style="5" customWidth="1"/>
    <col min="9" max="9" width="7.85546875" style="5" customWidth="1"/>
    <col min="10" max="10" width="10.85546875" style="107" customWidth="1"/>
    <col min="11" max="11" width="8.85546875" style="8"/>
  </cols>
  <sheetData>
    <row r="1" spans="1:11" ht="15.75" thickBot="1" x14ac:dyDescent="0.3">
      <c r="C1" s="55" t="s">
        <v>52</v>
      </c>
      <c r="D1" s="55"/>
      <c r="E1" s="56"/>
      <c r="F1" s="56"/>
      <c r="G1" s="56"/>
      <c r="H1" s="56"/>
    </row>
    <row r="2" spans="1:11" ht="15.75" thickBot="1" x14ac:dyDescent="0.3">
      <c r="C2" s="56"/>
      <c r="D2" s="56"/>
      <c r="E2" s="56"/>
      <c r="F2" s="56"/>
      <c r="G2" s="56"/>
      <c r="H2" s="56"/>
    </row>
    <row r="3" spans="1:11" s="1" customFormat="1" ht="15" customHeight="1" x14ac:dyDescent="0.25">
      <c r="A3" s="80" t="s">
        <v>4</v>
      </c>
      <c r="B3" s="90" t="s">
        <v>0</v>
      </c>
      <c r="C3" s="91"/>
      <c r="D3" s="92"/>
      <c r="E3" s="96" t="s">
        <v>1</v>
      </c>
      <c r="F3" s="80" t="s">
        <v>8</v>
      </c>
      <c r="G3" s="87" t="s">
        <v>6</v>
      </c>
      <c r="H3" s="96" t="s">
        <v>2</v>
      </c>
      <c r="I3" s="85" t="s">
        <v>114</v>
      </c>
      <c r="J3" s="86"/>
      <c r="K3" s="7"/>
    </row>
    <row r="4" spans="1:11" s="3" customFormat="1" ht="22.5" x14ac:dyDescent="0.25">
      <c r="A4" s="81"/>
      <c r="B4" s="93"/>
      <c r="C4" s="94"/>
      <c r="D4" s="95"/>
      <c r="E4" s="96"/>
      <c r="F4" s="89"/>
      <c r="G4" s="88"/>
      <c r="H4" s="96"/>
      <c r="I4" s="11" t="s">
        <v>3</v>
      </c>
      <c r="J4" s="108" t="s">
        <v>5</v>
      </c>
      <c r="K4" s="9"/>
    </row>
    <row r="5" spans="1:11" s="3" customFormat="1" x14ac:dyDescent="0.25">
      <c r="A5" s="82"/>
      <c r="B5" s="83"/>
      <c r="C5" s="83"/>
      <c r="D5" s="83"/>
      <c r="E5" s="83"/>
      <c r="F5" s="83"/>
      <c r="G5" s="83"/>
      <c r="H5" s="83"/>
      <c r="I5" s="83"/>
      <c r="J5" s="84"/>
      <c r="K5" s="9"/>
    </row>
    <row r="6" spans="1:11" s="1" customFormat="1" ht="31.5" customHeight="1" x14ac:dyDescent="0.25">
      <c r="A6" s="12">
        <v>1</v>
      </c>
      <c r="B6" s="57" t="s">
        <v>54</v>
      </c>
      <c r="C6" s="58"/>
      <c r="D6" s="59"/>
      <c r="E6" s="12"/>
      <c r="F6" s="12" t="s">
        <v>53</v>
      </c>
      <c r="G6" s="13"/>
      <c r="H6" s="43"/>
      <c r="I6" s="51"/>
      <c r="J6" s="109"/>
      <c r="K6" s="7"/>
    </row>
    <row r="7" spans="1:11" s="1" customFormat="1" ht="30.75" customHeight="1" x14ac:dyDescent="0.25">
      <c r="A7" s="12"/>
      <c r="B7" s="57" t="s">
        <v>118</v>
      </c>
      <c r="C7" s="58"/>
      <c r="D7" s="59"/>
      <c r="E7" s="12" t="s">
        <v>35</v>
      </c>
      <c r="F7" s="12" t="s">
        <v>13</v>
      </c>
      <c r="G7" s="13" t="s">
        <v>55</v>
      </c>
      <c r="H7" s="43">
        <v>6655</v>
      </c>
      <c r="I7" s="47">
        <v>8.4600000000000009</v>
      </c>
      <c r="J7" s="112">
        <f t="shared" ref="J7:J11" si="0">+ROUND(I7*H7,2)</f>
        <v>56301.3</v>
      </c>
      <c r="K7" s="7"/>
    </row>
    <row r="8" spans="1:11" s="1" customFormat="1" ht="33.75" customHeight="1" x14ac:dyDescent="0.25">
      <c r="A8" s="12"/>
      <c r="B8" s="57" t="s">
        <v>119</v>
      </c>
      <c r="C8" s="58"/>
      <c r="D8" s="59"/>
      <c r="E8" s="12" t="s">
        <v>35</v>
      </c>
      <c r="F8" s="12"/>
      <c r="G8" s="13" t="s">
        <v>55</v>
      </c>
      <c r="H8" s="43">
        <v>6655</v>
      </c>
      <c r="I8" s="47">
        <v>0.6</v>
      </c>
      <c r="J8" s="112">
        <f t="shared" si="0"/>
        <v>3993</v>
      </c>
      <c r="K8" s="7"/>
    </row>
    <row r="9" spans="1:11" s="1" customFormat="1" ht="30" customHeight="1" x14ac:dyDescent="0.25">
      <c r="A9" s="12"/>
      <c r="B9" s="57" t="s">
        <v>120</v>
      </c>
      <c r="C9" s="58"/>
      <c r="D9" s="59"/>
      <c r="E9" s="12" t="s">
        <v>36</v>
      </c>
      <c r="F9" s="12" t="s">
        <v>12</v>
      </c>
      <c r="G9" s="13" t="s">
        <v>55</v>
      </c>
      <c r="H9" s="43">
        <v>6655</v>
      </c>
      <c r="I9" s="47">
        <v>11.78</v>
      </c>
      <c r="J9" s="112">
        <f t="shared" si="0"/>
        <v>78395.899999999994</v>
      </c>
      <c r="K9" s="7"/>
    </row>
    <row r="10" spans="1:11" s="1" customFormat="1" ht="29.25" customHeight="1" x14ac:dyDescent="0.25">
      <c r="A10" s="12"/>
      <c r="B10" s="57" t="s">
        <v>121</v>
      </c>
      <c r="C10" s="58"/>
      <c r="D10" s="59"/>
      <c r="E10" s="12" t="s">
        <v>36</v>
      </c>
      <c r="F10" s="12" t="s">
        <v>14</v>
      </c>
      <c r="G10" s="13" t="s">
        <v>56</v>
      </c>
      <c r="H10" s="43">
        <v>1338</v>
      </c>
      <c r="I10" s="47">
        <v>28.8</v>
      </c>
      <c r="J10" s="112">
        <f t="shared" si="0"/>
        <v>38534.400000000001</v>
      </c>
      <c r="K10" s="7"/>
    </row>
    <row r="11" spans="1:11" s="1" customFormat="1" ht="30.75" customHeight="1" x14ac:dyDescent="0.25">
      <c r="A11" s="12"/>
      <c r="B11" s="57" t="s">
        <v>122</v>
      </c>
      <c r="C11" s="58"/>
      <c r="D11" s="59"/>
      <c r="E11" s="12" t="s">
        <v>36</v>
      </c>
      <c r="F11" s="12" t="s">
        <v>57</v>
      </c>
      <c r="G11" s="13" t="s">
        <v>56</v>
      </c>
      <c r="H11" s="43">
        <v>3997</v>
      </c>
      <c r="I11" s="47">
        <v>12.61</v>
      </c>
      <c r="J11" s="112">
        <f t="shared" si="0"/>
        <v>50402.17</v>
      </c>
      <c r="K11" s="7"/>
    </row>
    <row r="12" spans="1:11" s="3" customFormat="1" ht="30.75" customHeight="1" x14ac:dyDescent="0.25">
      <c r="A12" s="12">
        <v>2</v>
      </c>
      <c r="B12" s="66" t="s">
        <v>62</v>
      </c>
      <c r="C12" s="66"/>
      <c r="D12" s="66"/>
      <c r="E12" s="12"/>
      <c r="F12" s="12" t="s">
        <v>49</v>
      </c>
      <c r="G12" s="12"/>
      <c r="H12" s="43">
        <v>1620</v>
      </c>
      <c r="I12" s="52"/>
      <c r="J12" s="110"/>
      <c r="K12" s="9"/>
    </row>
    <row r="13" spans="1:11" s="3" customFormat="1" ht="18" customHeight="1" x14ac:dyDescent="0.25">
      <c r="A13" s="12"/>
      <c r="B13" s="66" t="s">
        <v>59</v>
      </c>
      <c r="C13" s="66"/>
      <c r="D13" s="66"/>
      <c r="E13" s="12" t="s">
        <v>117</v>
      </c>
      <c r="F13" s="12" t="s">
        <v>12</v>
      </c>
      <c r="G13" s="12" t="s">
        <v>58</v>
      </c>
      <c r="H13" s="43">
        <v>1611</v>
      </c>
      <c r="I13" s="52">
        <v>20</v>
      </c>
      <c r="J13" s="110">
        <f t="shared" ref="J13:J18" si="1">+ROUND(I13*H13,2)</f>
        <v>32220</v>
      </c>
      <c r="K13" s="9"/>
    </row>
    <row r="14" spans="1:11" s="3" customFormat="1" ht="30" customHeight="1" x14ac:dyDescent="0.25">
      <c r="A14" s="12"/>
      <c r="B14" s="66" t="s">
        <v>134</v>
      </c>
      <c r="C14" s="66"/>
      <c r="D14" s="66"/>
      <c r="E14" s="12" t="s">
        <v>37</v>
      </c>
      <c r="F14" s="12" t="s">
        <v>12</v>
      </c>
      <c r="G14" s="12" t="s">
        <v>58</v>
      </c>
      <c r="H14" s="43">
        <v>2</v>
      </c>
      <c r="I14" s="52">
        <v>32.4</v>
      </c>
      <c r="J14" s="110">
        <f t="shared" si="1"/>
        <v>64.8</v>
      </c>
      <c r="K14" s="9"/>
    </row>
    <row r="15" spans="1:11" s="3" customFormat="1" ht="29.25" customHeight="1" x14ac:dyDescent="0.25">
      <c r="A15" s="12"/>
      <c r="B15" s="66" t="s">
        <v>135</v>
      </c>
      <c r="C15" s="66"/>
      <c r="D15" s="66"/>
      <c r="E15" s="12" t="s">
        <v>37</v>
      </c>
      <c r="F15" s="12" t="s">
        <v>12</v>
      </c>
      <c r="G15" s="12" t="s">
        <v>58</v>
      </c>
      <c r="H15" s="43">
        <v>7</v>
      </c>
      <c r="I15" s="52">
        <v>32.4</v>
      </c>
      <c r="J15" s="110">
        <f t="shared" si="1"/>
        <v>226.8</v>
      </c>
      <c r="K15" s="9"/>
    </row>
    <row r="16" spans="1:11" s="3" customFormat="1" ht="29.25" customHeight="1" x14ac:dyDescent="0.25">
      <c r="A16" s="12"/>
      <c r="B16" s="66" t="s">
        <v>60</v>
      </c>
      <c r="C16" s="66"/>
      <c r="D16" s="66"/>
      <c r="E16" s="12" t="s">
        <v>117</v>
      </c>
      <c r="F16" s="12" t="s">
        <v>17</v>
      </c>
      <c r="G16" s="13" t="s">
        <v>56</v>
      </c>
      <c r="H16" s="43">
        <v>49</v>
      </c>
      <c r="I16" s="52">
        <v>114.8</v>
      </c>
      <c r="J16" s="110">
        <f t="shared" si="1"/>
        <v>5625.2</v>
      </c>
      <c r="K16" s="9"/>
    </row>
    <row r="17" spans="1:11" s="3" customFormat="1" ht="30.75" customHeight="1" x14ac:dyDescent="0.25">
      <c r="A17" s="12"/>
      <c r="B17" s="66" t="s">
        <v>61</v>
      </c>
      <c r="C17" s="66"/>
      <c r="D17" s="66"/>
      <c r="E17" s="12" t="s">
        <v>36</v>
      </c>
      <c r="F17" s="12" t="s">
        <v>9</v>
      </c>
      <c r="G17" s="13" t="s">
        <v>56</v>
      </c>
      <c r="H17" s="43">
        <v>245</v>
      </c>
      <c r="I17" s="52">
        <v>38.33</v>
      </c>
      <c r="J17" s="110">
        <f t="shared" si="1"/>
        <v>9390.85</v>
      </c>
      <c r="K17" s="9"/>
    </row>
    <row r="18" spans="1:11" s="3" customFormat="1" ht="18.600000000000001" customHeight="1" x14ac:dyDescent="0.25">
      <c r="A18" s="12"/>
      <c r="B18" s="57" t="s">
        <v>124</v>
      </c>
      <c r="C18" s="58"/>
      <c r="D18" s="59"/>
      <c r="E18" s="12" t="s">
        <v>36</v>
      </c>
      <c r="F18" s="12" t="s">
        <v>50</v>
      </c>
      <c r="G18" s="13" t="s">
        <v>56</v>
      </c>
      <c r="H18" s="43">
        <v>446</v>
      </c>
      <c r="I18" s="52">
        <v>18.18</v>
      </c>
      <c r="J18" s="110">
        <f t="shared" si="1"/>
        <v>8108.28</v>
      </c>
      <c r="K18" s="9"/>
    </row>
    <row r="19" spans="1:11" s="2" customFormat="1" ht="31.5" customHeight="1" x14ac:dyDescent="0.25">
      <c r="A19" s="12">
        <v>3</v>
      </c>
      <c r="B19" s="57" t="s">
        <v>64</v>
      </c>
      <c r="C19" s="58"/>
      <c r="D19" s="59"/>
      <c r="E19" s="12"/>
      <c r="F19" s="12" t="s">
        <v>10</v>
      </c>
      <c r="G19" s="12"/>
      <c r="H19" s="43"/>
      <c r="I19" s="47"/>
      <c r="J19" s="112"/>
      <c r="K19" s="10"/>
    </row>
    <row r="20" spans="1:11" s="2" customFormat="1" ht="16.5" customHeight="1" x14ac:dyDescent="0.25">
      <c r="A20" s="12"/>
      <c r="B20" s="57" t="s">
        <v>63</v>
      </c>
      <c r="C20" s="58"/>
      <c r="D20" s="59"/>
      <c r="E20" s="12" t="s">
        <v>117</v>
      </c>
      <c r="F20" s="12" t="s">
        <v>12</v>
      </c>
      <c r="G20" s="12" t="s">
        <v>58</v>
      </c>
      <c r="H20" s="43">
        <v>310</v>
      </c>
      <c r="I20" s="47">
        <v>21.91</v>
      </c>
      <c r="J20" s="112">
        <f t="shared" ref="J20:J23" si="2">+ROUND(I20*H20,2)</f>
        <v>6792.1</v>
      </c>
      <c r="K20" s="10"/>
    </row>
    <row r="21" spans="1:11" s="2" customFormat="1" ht="29.45" customHeight="1" x14ac:dyDescent="0.25">
      <c r="A21" s="12"/>
      <c r="B21" s="57" t="s">
        <v>11</v>
      </c>
      <c r="C21" s="58"/>
      <c r="D21" s="59"/>
      <c r="E21" s="12" t="s">
        <v>117</v>
      </c>
      <c r="F21" s="12" t="s">
        <v>17</v>
      </c>
      <c r="G21" s="13" t="s">
        <v>56</v>
      </c>
      <c r="H21" s="43">
        <v>9.5</v>
      </c>
      <c r="I21" s="47">
        <v>114.8</v>
      </c>
      <c r="J21" s="112">
        <f t="shared" si="2"/>
        <v>1090.5999999999999</v>
      </c>
      <c r="K21" s="10"/>
    </row>
    <row r="22" spans="1:11" s="2" customFormat="1" ht="31.5" customHeight="1" x14ac:dyDescent="0.25">
      <c r="A22" s="12"/>
      <c r="B22" s="57" t="s">
        <v>65</v>
      </c>
      <c r="C22" s="58"/>
      <c r="D22" s="59"/>
      <c r="E22" s="12" t="s">
        <v>36</v>
      </c>
      <c r="F22" s="12" t="s">
        <v>9</v>
      </c>
      <c r="G22" s="13" t="s">
        <v>56</v>
      </c>
      <c r="H22" s="43">
        <v>47</v>
      </c>
      <c r="I22" s="47">
        <v>38.33</v>
      </c>
      <c r="J22" s="112">
        <f t="shared" si="2"/>
        <v>1801.51</v>
      </c>
      <c r="K22" s="10"/>
    </row>
    <row r="23" spans="1:11" s="2" customFormat="1" ht="31.5" customHeight="1" x14ac:dyDescent="0.25">
      <c r="A23" s="12"/>
      <c r="B23" s="57" t="s">
        <v>66</v>
      </c>
      <c r="C23" s="58"/>
      <c r="D23" s="59"/>
      <c r="E23" s="12" t="s">
        <v>36</v>
      </c>
      <c r="F23" s="12" t="s">
        <v>39</v>
      </c>
      <c r="G23" s="13" t="s">
        <v>56</v>
      </c>
      <c r="H23" s="43">
        <v>91</v>
      </c>
      <c r="I23" s="47">
        <v>18.18</v>
      </c>
      <c r="J23" s="112">
        <f t="shared" si="2"/>
        <v>1654.38</v>
      </c>
      <c r="K23" s="10"/>
    </row>
    <row r="24" spans="1:11" ht="31.5" customHeight="1" x14ac:dyDescent="0.25">
      <c r="A24" s="12">
        <v>4</v>
      </c>
      <c r="B24" s="57" t="s">
        <v>69</v>
      </c>
      <c r="C24" s="58"/>
      <c r="D24" s="59"/>
      <c r="E24" s="12"/>
      <c r="F24" s="12" t="s">
        <v>49</v>
      </c>
      <c r="G24" s="13"/>
      <c r="H24" s="44"/>
      <c r="I24" s="52"/>
      <c r="J24" s="110"/>
    </row>
    <row r="25" spans="1:11" ht="17.25" x14ac:dyDescent="0.25">
      <c r="A25" s="12"/>
      <c r="B25" s="57" t="s">
        <v>67</v>
      </c>
      <c r="C25" s="58"/>
      <c r="D25" s="59"/>
      <c r="E25" s="12" t="s">
        <v>117</v>
      </c>
      <c r="F25" s="12" t="s">
        <v>68</v>
      </c>
      <c r="G25" s="13" t="s">
        <v>55</v>
      </c>
      <c r="H25" s="43">
        <v>27</v>
      </c>
      <c r="I25" s="52">
        <v>38.07</v>
      </c>
      <c r="J25" s="110">
        <f t="shared" ref="J25:J29" si="3">+ROUND(I25*H25,2)</f>
        <v>1027.8900000000001</v>
      </c>
    </row>
    <row r="26" spans="1:11" ht="31.9" customHeight="1" x14ac:dyDescent="0.25">
      <c r="A26" s="12"/>
      <c r="B26" s="57" t="s">
        <v>116</v>
      </c>
      <c r="C26" s="75"/>
      <c r="D26" s="76"/>
      <c r="E26" s="12" t="s">
        <v>117</v>
      </c>
      <c r="F26" s="12" t="s">
        <v>68</v>
      </c>
      <c r="G26" s="13" t="s">
        <v>70</v>
      </c>
      <c r="H26" s="43">
        <v>1.35</v>
      </c>
      <c r="I26" s="52">
        <v>40.71</v>
      </c>
      <c r="J26" s="110">
        <f t="shared" si="3"/>
        <v>54.96</v>
      </c>
    </row>
    <row r="27" spans="1:11" ht="29.45" customHeight="1" x14ac:dyDescent="0.25">
      <c r="A27" s="12"/>
      <c r="B27" s="57" t="s">
        <v>128</v>
      </c>
      <c r="C27" s="58"/>
      <c r="D27" s="59"/>
      <c r="E27" s="12" t="s">
        <v>117</v>
      </c>
      <c r="F27" s="12" t="s">
        <v>17</v>
      </c>
      <c r="G27" s="13" t="s">
        <v>70</v>
      </c>
      <c r="H27" s="43">
        <v>0.81</v>
      </c>
      <c r="I27" s="52">
        <v>114.8</v>
      </c>
      <c r="J27" s="110">
        <f t="shared" si="3"/>
        <v>92.99</v>
      </c>
    </row>
    <row r="28" spans="1:11" ht="30.75" customHeight="1" x14ac:dyDescent="0.25">
      <c r="A28" s="12"/>
      <c r="B28" s="57" t="s">
        <v>129</v>
      </c>
      <c r="C28" s="58"/>
      <c r="D28" s="59"/>
      <c r="E28" s="12" t="s">
        <v>36</v>
      </c>
      <c r="F28" s="12" t="s">
        <v>72</v>
      </c>
      <c r="G28" s="13" t="s">
        <v>70</v>
      </c>
      <c r="H28" s="43">
        <v>3.24</v>
      </c>
      <c r="I28" s="52">
        <v>38.33</v>
      </c>
      <c r="J28" s="110">
        <f t="shared" si="3"/>
        <v>124.19</v>
      </c>
    </row>
    <row r="29" spans="1:11" ht="32.25" customHeight="1" x14ac:dyDescent="0.25">
      <c r="A29" s="12"/>
      <c r="B29" s="57" t="s">
        <v>130</v>
      </c>
      <c r="C29" s="58"/>
      <c r="D29" s="59"/>
      <c r="E29" s="12" t="s">
        <v>36</v>
      </c>
      <c r="F29" s="12" t="s">
        <v>132</v>
      </c>
      <c r="G29" s="13" t="s">
        <v>70</v>
      </c>
      <c r="H29" s="43">
        <v>8.1</v>
      </c>
      <c r="I29" s="52">
        <v>18.18</v>
      </c>
      <c r="J29" s="110">
        <f t="shared" si="3"/>
        <v>147.26</v>
      </c>
    </row>
    <row r="30" spans="1:11" ht="31.5" customHeight="1" x14ac:dyDescent="0.25">
      <c r="A30" s="12">
        <v>5</v>
      </c>
      <c r="B30" s="57" t="s">
        <v>80</v>
      </c>
      <c r="C30" s="58"/>
      <c r="D30" s="59"/>
      <c r="E30" s="12"/>
      <c r="F30" s="12" t="s">
        <v>131</v>
      </c>
      <c r="G30" s="13"/>
      <c r="H30" s="44"/>
      <c r="I30" s="52"/>
      <c r="J30" s="110"/>
    </row>
    <row r="31" spans="1:11" ht="17.25" x14ac:dyDescent="0.25">
      <c r="A31" s="12"/>
      <c r="B31" s="57" t="s">
        <v>71</v>
      </c>
      <c r="C31" s="58"/>
      <c r="D31" s="59"/>
      <c r="E31" s="12" t="s">
        <v>117</v>
      </c>
      <c r="F31" s="12" t="s">
        <v>68</v>
      </c>
      <c r="G31" s="13" t="s">
        <v>55</v>
      </c>
      <c r="H31" s="43">
        <v>115</v>
      </c>
      <c r="I31" s="47">
        <v>38.07</v>
      </c>
      <c r="J31" s="110">
        <f t="shared" ref="J31:J35" si="4">+ROUND(I31*H31,2)</f>
        <v>4378.05</v>
      </c>
    </row>
    <row r="32" spans="1:11" ht="33" customHeight="1" x14ac:dyDescent="0.25">
      <c r="A32" s="12"/>
      <c r="B32" s="57" t="s">
        <v>125</v>
      </c>
      <c r="C32" s="75"/>
      <c r="D32" s="76"/>
      <c r="E32" s="12" t="s">
        <v>117</v>
      </c>
      <c r="F32" s="12" t="s">
        <v>68</v>
      </c>
      <c r="G32" s="13" t="s">
        <v>70</v>
      </c>
      <c r="H32" s="43">
        <v>5.75</v>
      </c>
      <c r="I32" s="47">
        <v>40.71</v>
      </c>
      <c r="J32" s="110">
        <f t="shared" si="4"/>
        <v>234.08</v>
      </c>
    </row>
    <row r="33" spans="1:11" ht="27" customHeight="1" x14ac:dyDescent="0.25">
      <c r="A33" s="12"/>
      <c r="B33" s="57" t="s">
        <v>126</v>
      </c>
      <c r="C33" s="58"/>
      <c r="D33" s="59"/>
      <c r="E33" s="12" t="s">
        <v>117</v>
      </c>
      <c r="F33" s="12" t="s">
        <v>17</v>
      </c>
      <c r="G33" s="13" t="s">
        <v>70</v>
      </c>
      <c r="H33" s="43">
        <v>3.45</v>
      </c>
      <c r="I33" s="47">
        <v>114.8</v>
      </c>
      <c r="J33" s="110">
        <f t="shared" si="4"/>
        <v>396.06</v>
      </c>
    </row>
    <row r="34" spans="1:11" ht="30.75" customHeight="1" x14ac:dyDescent="0.25">
      <c r="A34" s="12"/>
      <c r="B34" s="57" t="s">
        <v>133</v>
      </c>
      <c r="C34" s="58"/>
      <c r="D34" s="59"/>
      <c r="E34" s="12" t="s">
        <v>36</v>
      </c>
      <c r="F34" s="12" t="s">
        <v>72</v>
      </c>
      <c r="G34" s="13" t="s">
        <v>70</v>
      </c>
      <c r="H34" s="43">
        <v>13.8</v>
      </c>
      <c r="I34" s="47">
        <v>38.33</v>
      </c>
      <c r="J34" s="110">
        <f t="shared" si="4"/>
        <v>528.95000000000005</v>
      </c>
    </row>
    <row r="35" spans="1:11" ht="32.25" customHeight="1" x14ac:dyDescent="0.25">
      <c r="A35" s="12"/>
      <c r="B35" s="57" t="s">
        <v>127</v>
      </c>
      <c r="C35" s="58"/>
      <c r="D35" s="59"/>
      <c r="E35" s="12" t="s">
        <v>36</v>
      </c>
      <c r="F35" s="12" t="s">
        <v>9</v>
      </c>
      <c r="G35" s="13" t="s">
        <v>70</v>
      </c>
      <c r="H35" s="43">
        <v>17.25</v>
      </c>
      <c r="I35" s="47">
        <v>18.18</v>
      </c>
      <c r="J35" s="110">
        <f t="shared" si="4"/>
        <v>313.61</v>
      </c>
    </row>
    <row r="36" spans="1:11" ht="34.5" customHeight="1" x14ac:dyDescent="0.25">
      <c r="A36" s="12">
        <v>6</v>
      </c>
      <c r="B36" s="57" t="s">
        <v>77</v>
      </c>
      <c r="C36" s="58"/>
      <c r="D36" s="59"/>
      <c r="E36" s="12"/>
      <c r="F36" s="12" t="s">
        <v>13</v>
      </c>
      <c r="G36" s="13"/>
      <c r="H36" s="43"/>
      <c r="I36" s="47"/>
      <c r="J36" s="110"/>
    </row>
    <row r="37" spans="1:11" ht="33" customHeight="1" x14ac:dyDescent="0.25">
      <c r="A37" s="12"/>
      <c r="B37" s="57" t="s">
        <v>73</v>
      </c>
      <c r="C37" s="58"/>
      <c r="D37" s="59"/>
      <c r="E37" s="12" t="s">
        <v>35</v>
      </c>
      <c r="F37" s="12" t="s">
        <v>13</v>
      </c>
      <c r="G37" s="13" t="s">
        <v>55</v>
      </c>
      <c r="H37" s="43">
        <v>15</v>
      </c>
      <c r="I37" s="47">
        <v>8.4600000000000009</v>
      </c>
      <c r="J37" s="110">
        <f t="shared" ref="J37:J45" si="5">+ROUND(I37*H37,2)</f>
        <v>126.9</v>
      </c>
    </row>
    <row r="38" spans="1:11" ht="20.25" customHeight="1" x14ac:dyDescent="0.25">
      <c r="A38" s="12"/>
      <c r="B38" s="57" t="s">
        <v>74</v>
      </c>
      <c r="C38" s="58"/>
      <c r="D38" s="59"/>
      <c r="E38" s="12" t="s">
        <v>35</v>
      </c>
      <c r="F38" s="12"/>
      <c r="G38" s="13" t="s">
        <v>7</v>
      </c>
      <c r="H38" s="43">
        <v>29</v>
      </c>
      <c r="I38" s="47">
        <v>3.99</v>
      </c>
      <c r="J38" s="110">
        <f t="shared" si="5"/>
        <v>115.71</v>
      </c>
    </row>
    <row r="39" spans="1:11" ht="33" customHeight="1" x14ac:dyDescent="0.25">
      <c r="A39" s="12"/>
      <c r="B39" s="57" t="s">
        <v>75</v>
      </c>
      <c r="C39" s="58"/>
      <c r="D39" s="59"/>
      <c r="E39" s="12" t="s">
        <v>35</v>
      </c>
      <c r="F39" s="12"/>
      <c r="G39" s="13" t="s">
        <v>55</v>
      </c>
      <c r="H39" s="43">
        <v>15</v>
      </c>
      <c r="I39" s="47">
        <v>0.6</v>
      </c>
      <c r="J39" s="110">
        <f t="shared" si="5"/>
        <v>9</v>
      </c>
    </row>
    <row r="40" spans="1:11" s="1" customFormat="1" ht="16.5" customHeight="1" x14ac:dyDescent="0.25">
      <c r="A40" s="12">
        <v>7</v>
      </c>
      <c r="B40" s="69" t="s">
        <v>15</v>
      </c>
      <c r="C40" s="70"/>
      <c r="D40" s="71"/>
      <c r="E40" s="12"/>
      <c r="F40" s="12" t="s">
        <v>9</v>
      </c>
      <c r="G40" s="13" t="s">
        <v>55</v>
      </c>
      <c r="H40" s="43">
        <v>1330</v>
      </c>
      <c r="I40" s="47">
        <v>3.1</v>
      </c>
      <c r="J40" s="112">
        <f t="shared" si="5"/>
        <v>4123</v>
      </c>
      <c r="K40" s="7"/>
    </row>
    <row r="41" spans="1:11" s="1" customFormat="1" ht="46.5" customHeight="1" x14ac:dyDescent="0.25">
      <c r="A41" s="12">
        <v>8</v>
      </c>
      <c r="B41" s="66" t="s">
        <v>24</v>
      </c>
      <c r="C41" s="66"/>
      <c r="D41" s="66"/>
      <c r="E41" s="12" t="s">
        <v>117</v>
      </c>
      <c r="F41" s="12"/>
      <c r="G41" s="13" t="s">
        <v>7</v>
      </c>
      <c r="H41" s="43">
        <v>2666</v>
      </c>
      <c r="I41" s="47">
        <v>22.63</v>
      </c>
      <c r="J41" s="112">
        <f t="shared" si="5"/>
        <v>60331.58</v>
      </c>
      <c r="K41" s="7"/>
    </row>
    <row r="42" spans="1:11" ht="32.25" customHeight="1" x14ac:dyDescent="0.25">
      <c r="A42" s="12">
        <v>9</v>
      </c>
      <c r="B42" s="57" t="s">
        <v>25</v>
      </c>
      <c r="C42" s="58"/>
      <c r="D42" s="59"/>
      <c r="E42" s="12" t="s">
        <v>117</v>
      </c>
      <c r="F42" s="12"/>
      <c r="G42" s="13" t="s">
        <v>7</v>
      </c>
      <c r="H42" s="43">
        <v>288</v>
      </c>
      <c r="I42" s="47">
        <v>22.63</v>
      </c>
      <c r="J42" s="112">
        <f t="shared" si="5"/>
        <v>6517.44</v>
      </c>
    </row>
    <row r="43" spans="1:11" s="1" customFormat="1" ht="30" customHeight="1" x14ac:dyDescent="0.25">
      <c r="A43" s="12">
        <v>10</v>
      </c>
      <c r="B43" s="57" t="s">
        <v>26</v>
      </c>
      <c r="C43" s="58"/>
      <c r="D43" s="59"/>
      <c r="E43" s="12" t="s">
        <v>117</v>
      </c>
      <c r="F43" s="12"/>
      <c r="G43" s="13" t="s">
        <v>7</v>
      </c>
      <c r="H43" s="43">
        <v>1860</v>
      </c>
      <c r="I43" s="47">
        <v>12.71</v>
      </c>
      <c r="J43" s="110">
        <f t="shared" si="5"/>
        <v>23640.6</v>
      </c>
      <c r="K43" s="7"/>
    </row>
    <row r="44" spans="1:11" s="3" customFormat="1" ht="60" customHeight="1" x14ac:dyDescent="0.25">
      <c r="A44" s="12">
        <v>11</v>
      </c>
      <c r="B44" s="57" t="s">
        <v>51</v>
      </c>
      <c r="C44" s="58"/>
      <c r="D44" s="59"/>
      <c r="E44" s="12" t="s">
        <v>35</v>
      </c>
      <c r="F44" s="12"/>
      <c r="G44" s="13" t="s">
        <v>7</v>
      </c>
      <c r="H44" s="43">
        <v>2532</v>
      </c>
      <c r="I44" s="52">
        <v>2.37</v>
      </c>
      <c r="J44" s="110">
        <f t="shared" si="5"/>
        <v>6000.84</v>
      </c>
      <c r="K44" s="9"/>
    </row>
    <row r="45" spans="1:11" s="3" customFormat="1" ht="16.899999999999999" customHeight="1" x14ac:dyDescent="0.25">
      <c r="A45" s="15">
        <v>12</v>
      </c>
      <c r="B45" s="57" t="s">
        <v>79</v>
      </c>
      <c r="C45" s="58"/>
      <c r="D45" s="59"/>
      <c r="E45" s="12" t="s">
        <v>123</v>
      </c>
      <c r="F45" s="12"/>
      <c r="G45" s="13" t="s">
        <v>16</v>
      </c>
      <c r="H45" s="43">
        <v>13</v>
      </c>
      <c r="I45" s="47">
        <v>310.39999999999998</v>
      </c>
      <c r="J45" s="110">
        <f t="shared" si="5"/>
        <v>4035.2</v>
      </c>
      <c r="K45" s="9"/>
    </row>
    <row r="46" spans="1:11" s="1" customFormat="1" x14ac:dyDescent="0.25">
      <c r="A46" s="15"/>
      <c r="B46" s="63" t="s">
        <v>21</v>
      </c>
      <c r="C46" s="64"/>
      <c r="D46" s="65"/>
      <c r="E46" s="16"/>
      <c r="F46" s="16"/>
      <c r="G46" s="17"/>
      <c r="H46" s="45"/>
      <c r="I46" s="52"/>
      <c r="J46" s="110"/>
      <c r="K46" s="7"/>
    </row>
    <row r="47" spans="1:11" s="1" customFormat="1" ht="17.25" x14ac:dyDescent="0.25">
      <c r="A47" s="15">
        <v>13</v>
      </c>
      <c r="B47" s="60" t="s">
        <v>29</v>
      </c>
      <c r="C47" s="61"/>
      <c r="D47" s="62"/>
      <c r="E47" s="16"/>
      <c r="F47" s="14" t="s">
        <v>76</v>
      </c>
      <c r="G47" s="17" t="s">
        <v>55</v>
      </c>
      <c r="H47" s="45">
        <v>21.5</v>
      </c>
      <c r="I47" s="52">
        <v>13.2</v>
      </c>
      <c r="J47" s="110">
        <f t="shared" ref="J47:J48" si="6">+ROUND(I47*H47,2)</f>
        <v>283.8</v>
      </c>
      <c r="K47" s="7"/>
    </row>
    <row r="48" spans="1:11" s="1" customFormat="1" ht="16.899999999999999" customHeight="1" x14ac:dyDescent="0.25">
      <c r="A48" s="15">
        <v>14</v>
      </c>
      <c r="B48" s="72" t="s">
        <v>48</v>
      </c>
      <c r="C48" s="73"/>
      <c r="D48" s="74"/>
      <c r="E48" s="12"/>
      <c r="F48" s="12" t="s">
        <v>13</v>
      </c>
      <c r="G48" s="13" t="s">
        <v>55</v>
      </c>
      <c r="H48" s="43">
        <v>15</v>
      </c>
      <c r="I48" s="52">
        <v>4.7300000000000004</v>
      </c>
      <c r="J48" s="110">
        <f t="shared" si="6"/>
        <v>70.95</v>
      </c>
      <c r="K48" s="7"/>
    </row>
    <row r="49" spans="1:11" ht="15.6" customHeight="1" x14ac:dyDescent="0.25">
      <c r="A49" s="15"/>
      <c r="B49" s="63" t="s">
        <v>20</v>
      </c>
      <c r="C49" s="67"/>
      <c r="D49" s="68"/>
      <c r="E49" s="16"/>
      <c r="F49" s="16"/>
      <c r="G49" s="17"/>
      <c r="H49" s="45"/>
      <c r="I49" s="52"/>
      <c r="J49" s="111"/>
    </row>
    <row r="50" spans="1:11" ht="17.25" customHeight="1" x14ac:dyDescent="0.25">
      <c r="A50" s="15">
        <v>15</v>
      </c>
      <c r="B50" s="60" t="s">
        <v>106</v>
      </c>
      <c r="C50" s="61"/>
      <c r="D50" s="62"/>
      <c r="E50" s="16"/>
      <c r="F50" s="16"/>
      <c r="G50" s="13" t="s">
        <v>70</v>
      </c>
      <c r="H50" s="45">
        <v>3.5</v>
      </c>
      <c r="I50" s="52">
        <v>10.38</v>
      </c>
      <c r="J50" s="111">
        <f t="shared" ref="J50:J55" si="7">+ROUND(I50*H50,2)</f>
        <v>36.33</v>
      </c>
    </row>
    <row r="51" spans="1:11" ht="30" customHeight="1" x14ac:dyDescent="0.25">
      <c r="A51" s="15">
        <v>16</v>
      </c>
      <c r="B51" s="60" t="s">
        <v>23</v>
      </c>
      <c r="C51" s="61"/>
      <c r="D51" s="62"/>
      <c r="E51" s="16"/>
      <c r="F51" s="16"/>
      <c r="G51" s="13" t="s">
        <v>70</v>
      </c>
      <c r="H51" s="45">
        <v>7200</v>
      </c>
      <c r="I51" s="52">
        <v>2.2400000000000002</v>
      </c>
      <c r="J51" s="111">
        <f t="shared" si="7"/>
        <v>16128</v>
      </c>
    </row>
    <row r="52" spans="1:11" ht="33" customHeight="1" x14ac:dyDescent="0.25">
      <c r="A52" s="15">
        <v>17</v>
      </c>
      <c r="B52" s="60" t="s">
        <v>108</v>
      </c>
      <c r="C52" s="61"/>
      <c r="D52" s="62"/>
      <c r="E52" s="16"/>
      <c r="F52" s="16"/>
      <c r="G52" s="13" t="s">
        <v>70</v>
      </c>
      <c r="H52" s="45">
        <v>55</v>
      </c>
      <c r="I52" s="52">
        <v>12.33</v>
      </c>
      <c r="J52" s="111">
        <f t="shared" si="7"/>
        <v>678.15</v>
      </c>
    </row>
    <row r="53" spans="1:11" s="1" customFormat="1" ht="32.25" customHeight="1" x14ac:dyDescent="0.25">
      <c r="A53" s="15">
        <v>18</v>
      </c>
      <c r="B53" s="60" t="s">
        <v>107</v>
      </c>
      <c r="C53" s="61"/>
      <c r="D53" s="62"/>
      <c r="E53" s="16"/>
      <c r="F53" s="16"/>
      <c r="G53" s="13" t="s">
        <v>70</v>
      </c>
      <c r="H53" s="45">
        <v>7145</v>
      </c>
      <c r="I53" s="52">
        <v>3.99</v>
      </c>
      <c r="J53" s="111">
        <f t="shared" si="7"/>
        <v>28508.55</v>
      </c>
      <c r="K53" s="7"/>
    </row>
    <row r="54" spans="1:11" s="3" customFormat="1" ht="21" customHeight="1" x14ac:dyDescent="0.25">
      <c r="A54" s="15">
        <v>19</v>
      </c>
      <c r="B54" s="78" t="s">
        <v>38</v>
      </c>
      <c r="C54" s="78"/>
      <c r="D54" s="78"/>
      <c r="E54" s="16"/>
      <c r="F54" s="16"/>
      <c r="G54" s="17" t="s">
        <v>55</v>
      </c>
      <c r="H54" s="45">
        <v>10652</v>
      </c>
      <c r="I54" s="52">
        <v>0.48</v>
      </c>
      <c r="J54" s="111">
        <f t="shared" si="7"/>
        <v>5112.96</v>
      </c>
      <c r="K54" s="9"/>
    </row>
    <row r="55" spans="1:11" s="3" customFormat="1" ht="29.45" customHeight="1" x14ac:dyDescent="0.25">
      <c r="A55" s="15">
        <v>20</v>
      </c>
      <c r="B55" s="78" t="s">
        <v>47</v>
      </c>
      <c r="C55" s="78"/>
      <c r="D55" s="78"/>
      <c r="E55" s="16"/>
      <c r="F55" s="16"/>
      <c r="G55" s="17" t="s">
        <v>55</v>
      </c>
      <c r="H55" s="45">
        <v>6655</v>
      </c>
      <c r="I55" s="52">
        <v>4</v>
      </c>
      <c r="J55" s="111">
        <f t="shared" si="7"/>
        <v>26620</v>
      </c>
      <c r="K55" s="9"/>
    </row>
    <row r="56" spans="1:11" ht="15.6" customHeight="1" x14ac:dyDescent="0.25">
      <c r="A56" s="15"/>
      <c r="B56" s="79" t="s">
        <v>110</v>
      </c>
      <c r="C56" s="79"/>
      <c r="D56" s="79"/>
      <c r="E56" s="16"/>
      <c r="F56" s="16"/>
      <c r="G56" s="17"/>
      <c r="H56" s="45"/>
      <c r="I56" s="52"/>
      <c r="J56" s="111"/>
    </row>
    <row r="57" spans="1:11" s="1" customFormat="1" x14ac:dyDescent="0.25">
      <c r="A57" s="15">
        <v>21</v>
      </c>
      <c r="B57" s="78" t="s">
        <v>78</v>
      </c>
      <c r="C57" s="78"/>
      <c r="D57" s="78"/>
      <c r="E57" s="16"/>
      <c r="F57" s="16"/>
      <c r="G57" s="17" t="s">
        <v>7</v>
      </c>
      <c r="H57" s="45">
        <v>24</v>
      </c>
      <c r="I57" s="52">
        <v>8.08</v>
      </c>
      <c r="J57" s="110">
        <f t="shared" ref="J57:J67" si="8">+ROUND(I57*H57,2)</f>
        <v>193.92</v>
      </c>
      <c r="K57" s="7"/>
    </row>
    <row r="58" spans="1:11" s="1" customFormat="1" x14ac:dyDescent="0.25">
      <c r="A58" s="15">
        <v>22</v>
      </c>
      <c r="B58" s="78" t="s">
        <v>109</v>
      </c>
      <c r="C58" s="78"/>
      <c r="D58" s="78"/>
      <c r="E58" s="16"/>
      <c r="F58" s="16"/>
      <c r="G58" s="17" t="s">
        <v>7</v>
      </c>
      <c r="H58" s="45">
        <v>4.8</v>
      </c>
      <c r="I58" s="52">
        <v>24.69</v>
      </c>
      <c r="J58" s="110">
        <f t="shared" si="8"/>
        <v>118.51</v>
      </c>
      <c r="K58" s="7"/>
    </row>
    <row r="59" spans="1:11" s="1" customFormat="1" ht="17.25" x14ac:dyDescent="0.25">
      <c r="A59" s="15">
        <v>23</v>
      </c>
      <c r="B59" s="60" t="s">
        <v>90</v>
      </c>
      <c r="C59" s="61"/>
      <c r="D59" s="62"/>
      <c r="E59" s="16"/>
      <c r="F59" s="16"/>
      <c r="G59" s="13" t="s">
        <v>70</v>
      </c>
      <c r="H59" s="45">
        <v>0.6</v>
      </c>
      <c r="I59" s="52">
        <v>184.03</v>
      </c>
      <c r="J59" s="110">
        <f t="shared" si="8"/>
        <v>110.42</v>
      </c>
      <c r="K59" s="7"/>
    </row>
    <row r="60" spans="1:11" s="3" customFormat="1" x14ac:dyDescent="0.25">
      <c r="A60" s="15">
        <v>24</v>
      </c>
      <c r="B60" s="60" t="s">
        <v>92</v>
      </c>
      <c r="C60" s="61"/>
      <c r="D60" s="62"/>
      <c r="E60" s="16"/>
      <c r="F60" s="16"/>
      <c r="G60" s="17" t="s">
        <v>7</v>
      </c>
      <c r="H60" s="45">
        <v>3.5</v>
      </c>
      <c r="I60" s="52">
        <v>34.880000000000003</v>
      </c>
      <c r="J60" s="110">
        <f t="shared" si="8"/>
        <v>122.08</v>
      </c>
      <c r="K60" s="9"/>
    </row>
    <row r="61" spans="1:11" s="3" customFormat="1" x14ac:dyDescent="0.25">
      <c r="A61" s="15">
        <v>25</v>
      </c>
      <c r="B61" s="60" t="s">
        <v>91</v>
      </c>
      <c r="C61" s="61"/>
      <c r="D61" s="62"/>
      <c r="E61" s="16"/>
      <c r="F61" s="16"/>
      <c r="G61" s="17" t="s">
        <v>7</v>
      </c>
      <c r="H61" s="45">
        <v>65</v>
      </c>
      <c r="I61" s="52">
        <v>7.92</v>
      </c>
      <c r="J61" s="110">
        <f t="shared" si="8"/>
        <v>514.79999999999995</v>
      </c>
      <c r="K61" s="9"/>
    </row>
    <row r="62" spans="1:11" s="3" customFormat="1" ht="34.15" customHeight="1" x14ac:dyDescent="0.25">
      <c r="A62" s="15">
        <v>26</v>
      </c>
      <c r="B62" s="78" t="s">
        <v>104</v>
      </c>
      <c r="C62" s="78"/>
      <c r="D62" s="78"/>
      <c r="E62" s="17"/>
      <c r="F62" s="16"/>
      <c r="G62" s="17" t="s">
        <v>70</v>
      </c>
      <c r="H62" s="45">
        <v>2</v>
      </c>
      <c r="I62" s="47">
        <v>345.46</v>
      </c>
      <c r="J62" s="112">
        <f t="shared" si="8"/>
        <v>690.92</v>
      </c>
      <c r="K62" s="9"/>
    </row>
    <row r="63" spans="1:11" s="3" customFormat="1" x14ac:dyDescent="0.25">
      <c r="A63" s="15"/>
      <c r="B63" s="60" t="s">
        <v>103</v>
      </c>
      <c r="C63" s="61"/>
      <c r="D63" s="62"/>
      <c r="E63" s="16"/>
      <c r="F63" s="16"/>
      <c r="G63" s="17"/>
      <c r="H63" s="45"/>
      <c r="I63" s="47"/>
      <c r="J63" s="112"/>
      <c r="K63" s="9"/>
    </row>
    <row r="64" spans="1:11" s="3" customFormat="1" x14ac:dyDescent="0.25">
      <c r="A64" s="15">
        <v>27</v>
      </c>
      <c r="B64" s="60" t="s">
        <v>100</v>
      </c>
      <c r="C64" s="61"/>
      <c r="D64" s="62"/>
      <c r="E64" s="16"/>
      <c r="F64" s="16"/>
      <c r="G64" s="17" t="s">
        <v>7</v>
      </c>
      <c r="H64" s="45">
        <v>26</v>
      </c>
      <c r="I64" s="47">
        <v>15.24</v>
      </c>
      <c r="J64" s="112">
        <f t="shared" si="8"/>
        <v>396.24</v>
      </c>
      <c r="K64" s="9"/>
    </row>
    <row r="65" spans="1:11" s="3" customFormat="1" x14ac:dyDescent="0.25">
      <c r="A65" s="15">
        <v>28</v>
      </c>
      <c r="B65" s="60" t="s">
        <v>101</v>
      </c>
      <c r="C65" s="61"/>
      <c r="D65" s="62"/>
      <c r="E65" s="16"/>
      <c r="F65" s="16"/>
      <c r="G65" s="17" t="s">
        <v>16</v>
      </c>
      <c r="H65" s="45">
        <v>10</v>
      </c>
      <c r="I65" s="47">
        <v>30.3</v>
      </c>
      <c r="J65" s="112">
        <f t="shared" si="8"/>
        <v>303</v>
      </c>
      <c r="K65" s="9"/>
    </row>
    <row r="66" spans="1:11" s="3" customFormat="1" x14ac:dyDescent="0.25">
      <c r="A66" s="15">
        <v>29</v>
      </c>
      <c r="B66" s="60" t="s">
        <v>102</v>
      </c>
      <c r="C66" s="61"/>
      <c r="D66" s="62"/>
      <c r="E66" s="16"/>
      <c r="F66" s="16"/>
      <c r="G66" s="17" t="s">
        <v>16</v>
      </c>
      <c r="H66" s="45">
        <v>2</v>
      </c>
      <c r="I66" s="47">
        <v>60.73</v>
      </c>
      <c r="J66" s="112">
        <f t="shared" si="8"/>
        <v>121.46</v>
      </c>
      <c r="K66" s="9"/>
    </row>
    <row r="67" spans="1:11" s="3" customFormat="1" ht="16.899999999999999" customHeight="1" x14ac:dyDescent="0.25">
      <c r="A67" s="29">
        <v>30</v>
      </c>
      <c r="B67" s="77" t="s">
        <v>105</v>
      </c>
      <c r="C67" s="77"/>
      <c r="D67" s="77"/>
      <c r="E67" s="30"/>
      <c r="F67" s="31"/>
      <c r="G67" s="30" t="s">
        <v>70</v>
      </c>
      <c r="H67" s="46">
        <v>1</v>
      </c>
      <c r="I67" s="53">
        <v>345.47</v>
      </c>
      <c r="J67" s="113">
        <f t="shared" si="8"/>
        <v>345.47</v>
      </c>
      <c r="K67" s="9"/>
    </row>
    <row r="68" spans="1:11" x14ac:dyDescent="0.25">
      <c r="A68" s="26"/>
      <c r="B68" s="32"/>
      <c r="C68" s="32"/>
      <c r="D68" s="32"/>
      <c r="E68" s="32"/>
      <c r="F68" s="32"/>
      <c r="G68" s="32"/>
      <c r="H68" s="32"/>
      <c r="I68" s="54"/>
      <c r="J68" s="114"/>
    </row>
    <row r="69" spans="1:11" x14ac:dyDescent="0.25">
      <c r="A69" s="27"/>
      <c r="B69" s="9"/>
      <c r="C69" s="9"/>
      <c r="D69" s="9"/>
      <c r="E69" s="9"/>
      <c r="F69" s="9" t="s">
        <v>111</v>
      </c>
      <c r="G69" s="9"/>
      <c r="H69" s="9"/>
      <c r="I69" s="50"/>
      <c r="J69" s="115">
        <f>+SUM(J6:J68)</f>
        <v>487155.16000000009</v>
      </c>
    </row>
    <row r="70" spans="1:11" x14ac:dyDescent="0.25">
      <c r="A70" s="27"/>
      <c r="B70" s="9"/>
      <c r="C70" s="9"/>
      <c r="D70" s="9"/>
      <c r="E70" s="9"/>
      <c r="F70" s="9" t="s">
        <v>112</v>
      </c>
      <c r="G70" s="9"/>
      <c r="H70" s="9"/>
      <c r="I70" s="50"/>
      <c r="J70" s="115">
        <f>+ROUND(J69*0.21,2)</f>
        <v>102302.58</v>
      </c>
    </row>
    <row r="71" spans="1:11" x14ac:dyDescent="0.25">
      <c r="A71" s="28"/>
      <c r="B71" s="33"/>
      <c r="C71" s="33"/>
      <c r="D71" s="33"/>
      <c r="E71" s="33"/>
      <c r="F71" s="33" t="s">
        <v>113</v>
      </c>
      <c r="G71" s="33"/>
      <c r="H71" s="33"/>
      <c r="I71" s="50"/>
      <c r="J71" s="115">
        <f>+J70+J69</f>
        <v>589457.74000000011</v>
      </c>
    </row>
  </sheetData>
  <mergeCells count="71">
    <mergeCell ref="B19:D19"/>
    <mergeCell ref="B20:D20"/>
    <mergeCell ref="A3:A4"/>
    <mergeCell ref="A5:J5"/>
    <mergeCell ref="I3:J3"/>
    <mergeCell ref="G3:G4"/>
    <mergeCell ref="B11:D11"/>
    <mergeCell ref="B6:D6"/>
    <mergeCell ref="B9:D9"/>
    <mergeCell ref="F3:F4"/>
    <mergeCell ref="B3:D4"/>
    <mergeCell ref="B8:D8"/>
    <mergeCell ref="H3:H4"/>
    <mergeCell ref="E3:E4"/>
    <mergeCell ref="B10:D10"/>
    <mergeCell ref="B24:D24"/>
    <mergeCell ref="B25:D25"/>
    <mergeCell ref="B36:D36"/>
    <mergeCell ref="B27:D27"/>
    <mergeCell ref="B34:D34"/>
    <mergeCell ref="B29:D29"/>
    <mergeCell ref="B28:D28"/>
    <mergeCell ref="B26:D26"/>
    <mergeCell ref="B66:D66"/>
    <mergeCell ref="B67:D67"/>
    <mergeCell ref="B63:D63"/>
    <mergeCell ref="B51:D51"/>
    <mergeCell ref="B52:D52"/>
    <mergeCell ref="B55:D55"/>
    <mergeCell ref="B62:D62"/>
    <mergeCell ref="B56:D56"/>
    <mergeCell ref="B53:D53"/>
    <mergeCell ref="B54:D54"/>
    <mergeCell ref="B57:D57"/>
    <mergeCell ref="B58:D58"/>
    <mergeCell ref="B59:D59"/>
    <mergeCell ref="B60:D60"/>
    <mergeCell ref="B61:D61"/>
    <mergeCell ref="B65:D65"/>
    <mergeCell ref="B49:D49"/>
    <mergeCell ref="B50:D50"/>
    <mergeCell ref="B30:D30"/>
    <mergeCell ref="B33:D33"/>
    <mergeCell ref="B35:D35"/>
    <mergeCell ref="B45:D45"/>
    <mergeCell ref="B44:D44"/>
    <mergeCell ref="B39:D39"/>
    <mergeCell ref="B42:D42"/>
    <mergeCell ref="B43:D43"/>
    <mergeCell ref="B41:D41"/>
    <mergeCell ref="B40:D40"/>
    <mergeCell ref="B37:D37"/>
    <mergeCell ref="B31:D31"/>
    <mergeCell ref="B48:D48"/>
    <mergeCell ref="B32:D32"/>
    <mergeCell ref="C1:H2"/>
    <mergeCell ref="B21:D21"/>
    <mergeCell ref="B22:D22"/>
    <mergeCell ref="B23:D23"/>
    <mergeCell ref="B64:D64"/>
    <mergeCell ref="B38:D38"/>
    <mergeCell ref="B46:D46"/>
    <mergeCell ref="B47:D47"/>
    <mergeCell ref="B12:D12"/>
    <mergeCell ref="B13:D13"/>
    <mergeCell ref="B14:D14"/>
    <mergeCell ref="B15:D15"/>
    <mergeCell ref="B7:D7"/>
    <mergeCell ref="B16:D16"/>
    <mergeCell ref="B17:D17"/>
    <mergeCell ref="B18:D18"/>
  </mergeCells>
  <pageMargins left="0.78740157480314965" right="0.39370078740157483" top="0.74803149606299213" bottom="0.74803149606299213" header="0.31496062992125984" footer="0.31496062992125984"/>
  <pageSetup paperSize="9" orientation="portrait" r:id="rId1"/>
  <headerFooter differentFirst="1">
    <oddFooter>&amp;CVP 17.149-00-TP-S-SŽ1&amp;RLaida 0
Lapas&amp;P iš lapų&amp;N</oddFooter>
    <firstHeader xml:space="preserve">&amp;L&amp;G&amp;R&amp;"-,Bold"&amp;8&amp;K04-012NAUJASODŽIO GATVĖS NUO SENOJO GARDINO PL. IKI ŽEMĖS SKLYPO NAUJASODŽIO G. 54 STATYBOS PROJEKTAS     
</first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115" zoomScaleNormal="115" workbookViewId="0">
      <selection activeCell="I39" sqref="I39"/>
    </sheetView>
  </sheetViews>
  <sheetFormatPr defaultRowHeight="15" x14ac:dyDescent="0.25"/>
  <cols>
    <col min="1" max="1" width="7" style="6" customWidth="1"/>
    <col min="2" max="2" width="7.28515625" style="4" customWidth="1"/>
    <col min="3" max="3" width="24" style="4" customWidth="1"/>
    <col min="4" max="4" width="10.28515625" style="4" customWidth="1"/>
    <col min="5" max="5" width="9" style="4" customWidth="1"/>
    <col min="6" max="6" width="7.5703125" style="4" customWidth="1"/>
    <col min="7" max="7" width="7.140625" style="4" customWidth="1"/>
    <col min="8" max="8" width="6.7109375" style="4" customWidth="1"/>
    <col min="9" max="9" width="14.42578125" style="4" customWidth="1"/>
    <col min="10" max="10" width="10.28515625" style="4" customWidth="1"/>
  </cols>
  <sheetData>
    <row r="1" spans="1:10" ht="15.75" thickBot="1" x14ac:dyDescent="0.3">
      <c r="B1" s="55" t="s">
        <v>52</v>
      </c>
      <c r="C1" s="55"/>
      <c r="D1" s="56"/>
      <c r="E1" s="56"/>
      <c r="F1" s="56"/>
      <c r="G1" s="56"/>
    </row>
    <row r="2" spans="1:10" ht="15.75" thickBot="1" x14ac:dyDescent="0.3">
      <c r="B2" s="56"/>
      <c r="C2" s="56"/>
      <c r="D2" s="56"/>
      <c r="E2" s="56"/>
      <c r="F2" s="56"/>
      <c r="G2" s="56"/>
    </row>
    <row r="3" spans="1:10" s="3" customFormat="1" ht="15" customHeight="1" x14ac:dyDescent="0.25">
      <c r="A3" s="80" t="s">
        <v>4</v>
      </c>
      <c r="B3" s="90" t="s">
        <v>0</v>
      </c>
      <c r="C3" s="91"/>
      <c r="D3" s="92"/>
      <c r="E3" s="96" t="s">
        <v>1</v>
      </c>
      <c r="F3" s="80" t="s">
        <v>8</v>
      </c>
      <c r="G3" s="87" t="s">
        <v>6</v>
      </c>
      <c r="H3" s="96" t="s">
        <v>2</v>
      </c>
      <c r="I3" s="96" t="s">
        <v>114</v>
      </c>
      <c r="J3" s="96"/>
    </row>
    <row r="4" spans="1:10" s="3" customFormat="1" ht="22.5" x14ac:dyDescent="0.25">
      <c r="A4" s="81"/>
      <c r="B4" s="93"/>
      <c r="C4" s="94"/>
      <c r="D4" s="95"/>
      <c r="E4" s="96"/>
      <c r="F4" s="89"/>
      <c r="G4" s="88"/>
      <c r="H4" s="96"/>
      <c r="I4" s="19" t="s">
        <v>3</v>
      </c>
      <c r="J4" s="20" t="s">
        <v>5</v>
      </c>
    </row>
    <row r="5" spans="1:10" s="3" customFormat="1" x14ac:dyDescent="0.25">
      <c r="A5" s="82"/>
      <c r="B5" s="83"/>
      <c r="C5" s="83"/>
      <c r="D5" s="83"/>
      <c r="E5" s="83"/>
      <c r="F5" s="83"/>
      <c r="G5" s="83"/>
      <c r="H5" s="83"/>
      <c r="I5" s="83"/>
      <c r="J5" s="84"/>
    </row>
    <row r="6" spans="1:10" s="3" customFormat="1" ht="16.5" customHeight="1" x14ac:dyDescent="0.25">
      <c r="A6" s="15"/>
      <c r="B6" s="79" t="s">
        <v>18</v>
      </c>
      <c r="C6" s="79"/>
      <c r="D6" s="79"/>
      <c r="E6" s="17" t="s">
        <v>42</v>
      </c>
      <c r="F6" s="16"/>
      <c r="G6" s="21"/>
      <c r="H6" s="23"/>
      <c r="I6" s="45"/>
      <c r="J6" s="45"/>
    </row>
    <row r="7" spans="1:10" s="3" customFormat="1" ht="16.5" customHeight="1" x14ac:dyDescent="0.25">
      <c r="A7" s="15">
        <v>1</v>
      </c>
      <c r="B7" s="97" t="s">
        <v>82</v>
      </c>
      <c r="C7" s="97"/>
      <c r="D7" s="97"/>
      <c r="E7" s="17"/>
      <c r="F7" s="16"/>
      <c r="G7" s="17" t="s">
        <v>16</v>
      </c>
      <c r="H7" s="18">
        <v>4</v>
      </c>
      <c r="I7" s="116">
        <v>17.12</v>
      </c>
      <c r="J7" s="112">
        <f t="shared" ref="J7:J21" si="0">+ROUND(I7*H7,2)</f>
        <v>68.48</v>
      </c>
    </row>
    <row r="8" spans="1:10" s="3" customFormat="1" ht="16.5" customHeight="1" x14ac:dyDescent="0.25">
      <c r="A8" s="15">
        <v>2</v>
      </c>
      <c r="B8" s="97" t="s">
        <v>46</v>
      </c>
      <c r="C8" s="97"/>
      <c r="D8" s="97"/>
      <c r="E8" s="17"/>
      <c r="F8" s="16"/>
      <c r="G8" s="17" t="s">
        <v>16</v>
      </c>
      <c r="H8" s="18">
        <v>6</v>
      </c>
      <c r="I8" s="116">
        <v>29.05</v>
      </c>
      <c r="J8" s="112">
        <f t="shared" si="0"/>
        <v>174.3</v>
      </c>
    </row>
    <row r="9" spans="1:10" s="3" customFormat="1" x14ac:dyDescent="0.25">
      <c r="A9" s="15">
        <v>3</v>
      </c>
      <c r="B9" s="97" t="s">
        <v>32</v>
      </c>
      <c r="C9" s="97"/>
      <c r="D9" s="97"/>
      <c r="E9" s="16"/>
      <c r="F9" s="16"/>
      <c r="G9" s="17" t="s">
        <v>16</v>
      </c>
      <c r="H9" s="18">
        <v>3</v>
      </c>
      <c r="I9" s="116">
        <v>17.12</v>
      </c>
      <c r="J9" s="112">
        <f t="shared" si="0"/>
        <v>51.36</v>
      </c>
    </row>
    <row r="10" spans="1:10" s="3" customFormat="1" x14ac:dyDescent="0.25">
      <c r="A10" s="15">
        <v>4</v>
      </c>
      <c r="B10" s="97" t="s">
        <v>86</v>
      </c>
      <c r="C10" s="97"/>
      <c r="D10" s="97"/>
      <c r="E10" s="16"/>
      <c r="F10" s="16"/>
      <c r="G10" s="17" t="s">
        <v>16</v>
      </c>
      <c r="H10" s="18">
        <v>1</v>
      </c>
      <c r="I10" s="116">
        <v>22.86</v>
      </c>
      <c r="J10" s="112">
        <f t="shared" si="0"/>
        <v>22.86</v>
      </c>
    </row>
    <row r="11" spans="1:10" s="3" customFormat="1" x14ac:dyDescent="0.25">
      <c r="A11" s="15">
        <v>5</v>
      </c>
      <c r="B11" s="97" t="s">
        <v>85</v>
      </c>
      <c r="C11" s="97"/>
      <c r="D11" s="97"/>
      <c r="E11" s="16"/>
      <c r="F11" s="16"/>
      <c r="G11" s="17" t="s">
        <v>16</v>
      </c>
      <c r="H11" s="18">
        <v>1</v>
      </c>
      <c r="I11" s="116">
        <v>29.07</v>
      </c>
      <c r="J11" s="112">
        <f t="shared" si="0"/>
        <v>29.07</v>
      </c>
    </row>
    <row r="12" spans="1:10" s="3" customFormat="1" x14ac:dyDescent="0.25">
      <c r="A12" s="15">
        <v>6</v>
      </c>
      <c r="B12" s="97" t="s">
        <v>81</v>
      </c>
      <c r="C12" s="97"/>
      <c r="D12" s="97"/>
      <c r="E12" s="16"/>
      <c r="F12" s="16"/>
      <c r="G12" s="17" t="s">
        <v>16</v>
      </c>
      <c r="H12" s="18">
        <v>4</v>
      </c>
      <c r="I12" s="116">
        <v>22.85</v>
      </c>
      <c r="J12" s="112">
        <f t="shared" si="0"/>
        <v>91.4</v>
      </c>
    </row>
    <row r="13" spans="1:10" s="3" customFormat="1" x14ac:dyDescent="0.25">
      <c r="A13" s="15">
        <v>7</v>
      </c>
      <c r="B13" s="97" t="s">
        <v>83</v>
      </c>
      <c r="C13" s="97"/>
      <c r="D13" s="97"/>
      <c r="E13" s="16"/>
      <c r="F13" s="16"/>
      <c r="G13" s="17" t="s">
        <v>16</v>
      </c>
      <c r="H13" s="18">
        <v>4</v>
      </c>
      <c r="I13" s="116">
        <v>14.54</v>
      </c>
      <c r="J13" s="112">
        <f t="shared" si="0"/>
        <v>58.16</v>
      </c>
    </row>
    <row r="14" spans="1:10" s="3" customFormat="1" ht="15.75" customHeight="1" x14ac:dyDescent="0.25">
      <c r="A14" s="15">
        <v>8</v>
      </c>
      <c r="B14" s="60" t="s">
        <v>87</v>
      </c>
      <c r="C14" s="61"/>
      <c r="D14" s="62"/>
      <c r="E14" s="16"/>
      <c r="F14" s="16"/>
      <c r="G14" s="17" t="s">
        <v>16</v>
      </c>
      <c r="H14" s="18">
        <v>2</v>
      </c>
      <c r="I14" s="116">
        <v>29.06</v>
      </c>
      <c r="J14" s="112">
        <f t="shared" si="0"/>
        <v>58.12</v>
      </c>
    </row>
    <row r="15" spans="1:10" s="3" customFormat="1" ht="15.75" customHeight="1" x14ac:dyDescent="0.25">
      <c r="A15" s="15">
        <v>9</v>
      </c>
      <c r="B15" s="60" t="s">
        <v>88</v>
      </c>
      <c r="C15" s="61"/>
      <c r="D15" s="62"/>
      <c r="E15" s="16"/>
      <c r="F15" s="16"/>
      <c r="G15" s="17" t="s">
        <v>16</v>
      </c>
      <c r="H15" s="18">
        <v>1</v>
      </c>
      <c r="I15" s="116">
        <v>29.07</v>
      </c>
      <c r="J15" s="112">
        <f t="shared" si="0"/>
        <v>29.07</v>
      </c>
    </row>
    <row r="16" spans="1:10" s="3" customFormat="1" x14ac:dyDescent="0.25">
      <c r="A16" s="15">
        <v>10</v>
      </c>
      <c r="B16" s="97" t="s">
        <v>84</v>
      </c>
      <c r="C16" s="97"/>
      <c r="D16" s="97"/>
      <c r="E16" s="16"/>
      <c r="F16" s="16"/>
      <c r="G16" s="17" t="s">
        <v>16</v>
      </c>
      <c r="H16" s="18">
        <v>2</v>
      </c>
      <c r="I16" s="116">
        <v>19.78</v>
      </c>
      <c r="J16" s="112">
        <f t="shared" si="0"/>
        <v>39.56</v>
      </c>
    </row>
    <row r="17" spans="1:10" s="3" customFormat="1" ht="17.25" customHeight="1" x14ac:dyDescent="0.25">
      <c r="A17" s="15">
        <v>11</v>
      </c>
      <c r="B17" s="60" t="s">
        <v>43</v>
      </c>
      <c r="C17" s="61"/>
      <c r="D17" s="62"/>
      <c r="E17" s="16"/>
      <c r="F17" s="16"/>
      <c r="G17" s="17" t="s">
        <v>16</v>
      </c>
      <c r="H17" s="18">
        <v>1</v>
      </c>
      <c r="I17" s="116">
        <v>14.51</v>
      </c>
      <c r="J17" s="112">
        <f t="shared" si="0"/>
        <v>14.51</v>
      </c>
    </row>
    <row r="18" spans="1:10" s="3" customFormat="1" x14ac:dyDescent="0.25">
      <c r="A18" s="15">
        <v>12</v>
      </c>
      <c r="B18" s="97" t="s">
        <v>19</v>
      </c>
      <c r="C18" s="97"/>
      <c r="D18" s="97"/>
      <c r="E18" s="16"/>
      <c r="F18" s="16"/>
      <c r="G18" s="17" t="s">
        <v>16</v>
      </c>
      <c r="H18" s="18">
        <v>26</v>
      </c>
      <c r="I18" s="116">
        <v>8.58</v>
      </c>
      <c r="J18" s="112">
        <f t="shared" si="0"/>
        <v>223.08</v>
      </c>
    </row>
    <row r="19" spans="1:10" s="3" customFormat="1" ht="28.5" customHeight="1" x14ac:dyDescent="0.25">
      <c r="A19" s="15">
        <v>13</v>
      </c>
      <c r="B19" s="60" t="s">
        <v>44</v>
      </c>
      <c r="C19" s="61"/>
      <c r="D19" s="62"/>
      <c r="E19" s="16"/>
      <c r="F19" s="16"/>
      <c r="G19" s="17" t="s">
        <v>16</v>
      </c>
      <c r="H19" s="18">
        <v>18</v>
      </c>
      <c r="I19" s="116">
        <v>86.43</v>
      </c>
      <c r="J19" s="112">
        <f t="shared" si="0"/>
        <v>1555.74</v>
      </c>
    </row>
    <row r="20" spans="1:10" s="3" customFormat="1" x14ac:dyDescent="0.25">
      <c r="A20" s="15">
        <v>14</v>
      </c>
      <c r="B20" s="97" t="s">
        <v>33</v>
      </c>
      <c r="C20" s="97"/>
      <c r="D20" s="97"/>
      <c r="E20" s="17"/>
      <c r="F20" s="16"/>
      <c r="G20" s="17" t="s">
        <v>16</v>
      </c>
      <c r="H20" s="18">
        <v>9</v>
      </c>
      <c r="I20" s="116">
        <v>6.78</v>
      </c>
      <c r="J20" s="112">
        <f t="shared" si="0"/>
        <v>61.02</v>
      </c>
    </row>
    <row r="21" spans="1:10" s="3" customFormat="1" x14ac:dyDescent="0.25">
      <c r="A21" s="15">
        <v>15</v>
      </c>
      <c r="B21" s="98" t="s">
        <v>34</v>
      </c>
      <c r="C21" s="64"/>
      <c r="D21" s="65"/>
      <c r="E21" s="17"/>
      <c r="F21" s="16"/>
      <c r="G21" s="17" t="s">
        <v>16</v>
      </c>
      <c r="H21" s="18">
        <v>5</v>
      </c>
      <c r="I21" s="116">
        <v>18.670000000000002</v>
      </c>
      <c r="J21" s="112">
        <f t="shared" si="0"/>
        <v>93.35</v>
      </c>
    </row>
    <row r="22" spans="1:10" s="3" customFormat="1" x14ac:dyDescent="0.25">
      <c r="A22" s="15"/>
      <c r="B22" s="99" t="s">
        <v>31</v>
      </c>
      <c r="C22" s="100"/>
      <c r="D22" s="101"/>
      <c r="E22" s="17"/>
      <c r="F22" s="16"/>
      <c r="G22" s="16"/>
      <c r="H22" s="23"/>
      <c r="I22" s="116"/>
      <c r="J22" s="112"/>
    </row>
    <row r="23" spans="1:10" s="3" customFormat="1" ht="27.75" customHeight="1" x14ac:dyDescent="0.25">
      <c r="A23" s="15"/>
      <c r="B23" s="99" t="s">
        <v>30</v>
      </c>
      <c r="C23" s="61"/>
      <c r="D23" s="62"/>
      <c r="E23" s="17"/>
      <c r="F23" s="16"/>
      <c r="G23" s="16"/>
      <c r="H23" s="23"/>
      <c r="I23" s="116"/>
      <c r="J23" s="112"/>
    </row>
    <row r="24" spans="1:10" s="1" customFormat="1" x14ac:dyDescent="0.25">
      <c r="A24" s="15">
        <v>16</v>
      </c>
      <c r="B24" s="97" t="s">
        <v>28</v>
      </c>
      <c r="C24" s="97"/>
      <c r="D24" s="97"/>
      <c r="E24" s="12" t="s">
        <v>41</v>
      </c>
      <c r="F24" s="16"/>
      <c r="G24" s="17" t="s">
        <v>7</v>
      </c>
      <c r="H24" s="18">
        <v>26</v>
      </c>
      <c r="I24" s="117">
        <v>1.94</v>
      </c>
      <c r="J24" s="120">
        <f t="shared" ref="J24:J27" si="1">+ROUND(I24*H24,2)</f>
        <v>50.44</v>
      </c>
    </row>
    <row r="25" spans="1:10" s="3" customFormat="1" x14ac:dyDescent="0.25">
      <c r="A25" s="15">
        <v>17</v>
      </c>
      <c r="B25" s="97" t="s">
        <v>27</v>
      </c>
      <c r="C25" s="97"/>
      <c r="D25" s="97"/>
      <c r="E25" s="12" t="s">
        <v>41</v>
      </c>
      <c r="F25" s="16"/>
      <c r="G25" s="17" t="s">
        <v>7</v>
      </c>
      <c r="H25" s="18">
        <v>17</v>
      </c>
      <c r="I25" s="116">
        <v>5.66</v>
      </c>
      <c r="J25" s="112">
        <f t="shared" si="1"/>
        <v>96.22</v>
      </c>
    </row>
    <row r="26" spans="1:10" s="1" customFormat="1" x14ac:dyDescent="0.25">
      <c r="A26" s="15">
        <v>18</v>
      </c>
      <c r="B26" s="97" t="s">
        <v>22</v>
      </c>
      <c r="C26" s="97"/>
      <c r="D26" s="97"/>
      <c r="E26" s="12" t="s">
        <v>41</v>
      </c>
      <c r="F26" s="16"/>
      <c r="G26" s="17" t="s">
        <v>7</v>
      </c>
      <c r="H26" s="18">
        <v>19</v>
      </c>
      <c r="I26" s="117">
        <v>3.88</v>
      </c>
      <c r="J26" s="120">
        <f t="shared" si="1"/>
        <v>73.72</v>
      </c>
    </row>
    <row r="27" spans="1:10" s="1" customFormat="1" x14ac:dyDescent="0.25">
      <c r="A27" s="15">
        <v>19</v>
      </c>
      <c r="B27" s="97" t="s">
        <v>40</v>
      </c>
      <c r="C27" s="97"/>
      <c r="D27" s="97"/>
      <c r="E27" s="12" t="s">
        <v>41</v>
      </c>
      <c r="F27" s="16"/>
      <c r="G27" s="17" t="s">
        <v>7</v>
      </c>
      <c r="H27" s="18">
        <v>56</v>
      </c>
      <c r="I27" s="117">
        <v>16.190000000000001</v>
      </c>
      <c r="J27" s="120">
        <f t="shared" si="1"/>
        <v>906.64</v>
      </c>
    </row>
    <row r="28" spans="1:10" s="1" customFormat="1" ht="15" customHeight="1" x14ac:dyDescent="0.25">
      <c r="A28" s="24"/>
      <c r="B28" s="99" t="s">
        <v>45</v>
      </c>
      <c r="C28" s="105"/>
      <c r="D28" s="106"/>
      <c r="E28" s="17"/>
      <c r="F28" s="16"/>
      <c r="G28" s="17"/>
      <c r="H28" s="18"/>
      <c r="I28" s="118"/>
      <c r="J28" s="121"/>
    </row>
    <row r="29" spans="1:10" s="1" customFormat="1" ht="31.9" customHeight="1" x14ac:dyDescent="0.25">
      <c r="A29" s="15">
        <v>20</v>
      </c>
      <c r="B29" s="60" t="s">
        <v>93</v>
      </c>
      <c r="C29" s="61"/>
      <c r="D29" s="62"/>
      <c r="E29" s="17" t="s">
        <v>94</v>
      </c>
      <c r="F29" s="16"/>
      <c r="G29" s="17" t="s">
        <v>7</v>
      </c>
      <c r="H29" s="18">
        <v>61</v>
      </c>
      <c r="I29" s="118">
        <v>60.01</v>
      </c>
      <c r="J29" s="121">
        <f t="shared" ref="J29:J30" si="2">+ROUND(I29*H29,2)</f>
        <v>3660.61</v>
      </c>
    </row>
    <row r="30" spans="1:10" s="1" customFormat="1" ht="31.9" customHeight="1" x14ac:dyDescent="0.25">
      <c r="A30" s="15">
        <v>21</v>
      </c>
      <c r="B30" s="60" t="s">
        <v>99</v>
      </c>
      <c r="C30" s="61"/>
      <c r="D30" s="62"/>
      <c r="E30" s="17"/>
      <c r="F30" s="16"/>
      <c r="G30" s="17" t="s">
        <v>55</v>
      </c>
      <c r="H30" s="25">
        <v>2.8</v>
      </c>
      <c r="I30" s="117">
        <v>84.67</v>
      </c>
      <c r="J30" s="121">
        <f t="shared" si="2"/>
        <v>237.08</v>
      </c>
    </row>
    <row r="31" spans="1:10" s="1" customFormat="1" ht="15" customHeight="1" x14ac:dyDescent="0.25">
      <c r="A31" s="24"/>
      <c r="B31" s="99" t="s">
        <v>95</v>
      </c>
      <c r="C31" s="105"/>
      <c r="D31" s="106"/>
      <c r="E31" s="17"/>
      <c r="F31" s="16"/>
      <c r="G31" s="17"/>
      <c r="H31" s="18"/>
      <c r="I31" s="117"/>
      <c r="J31" s="121"/>
    </row>
    <row r="32" spans="1:10" ht="31.15" customHeight="1" x14ac:dyDescent="0.25">
      <c r="A32" s="24">
        <v>22</v>
      </c>
      <c r="B32" s="57" t="s">
        <v>96</v>
      </c>
      <c r="C32" s="58"/>
      <c r="D32" s="59"/>
      <c r="E32" s="17" t="s">
        <v>89</v>
      </c>
      <c r="F32" s="17" t="s">
        <v>13</v>
      </c>
      <c r="G32" s="17" t="s">
        <v>55</v>
      </c>
      <c r="H32" s="18">
        <v>165</v>
      </c>
      <c r="I32" s="117">
        <v>26.2</v>
      </c>
      <c r="J32" s="121">
        <f t="shared" ref="J32:J33" si="3">+ROUND(I32*H32,2)</f>
        <v>4323</v>
      </c>
    </row>
    <row r="33" spans="1:10" ht="31.9" customHeight="1" x14ac:dyDescent="0.25">
      <c r="A33" s="34">
        <v>23</v>
      </c>
      <c r="B33" s="102" t="s">
        <v>97</v>
      </c>
      <c r="C33" s="103"/>
      <c r="D33" s="104"/>
      <c r="E33" s="30" t="s">
        <v>89</v>
      </c>
      <c r="F33" s="30" t="s">
        <v>98</v>
      </c>
      <c r="G33" s="30" t="s">
        <v>55</v>
      </c>
      <c r="H33" s="35">
        <v>165</v>
      </c>
      <c r="I33" s="119">
        <v>32.549999999999997</v>
      </c>
      <c r="J33" s="122">
        <f t="shared" si="3"/>
        <v>5370.75</v>
      </c>
    </row>
    <row r="34" spans="1:10" s="2" customFormat="1" ht="16.5" customHeight="1" x14ac:dyDescent="0.25">
      <c r="A34" s="36"/>
      <c r="B34" s="37"/>
      <c r="C34" s="37"/>
      <c r="D34" s="37"/>
      <c r="E34" s="37"/>
      <c r="F34" s="37"/>
      <c r="G34" s="37"/>
      <c r="H34" s="38"/>
      <c r="I34" s="48"/>
      <c r="J34" s="123"/>
    </row>
    <row r="35" spans="1:10" x14ac:dyDescent="0.25">
      <c r="A35" s="39"/>
      <c r="B35" s="7"/>
      <c r="C35" s="7"/>
      <c r="D35" s="7"/>
      <c r="E35" s="7"/>
      <c r="F35" s="7" t="s">
        <v>111</v>
      </c>
      <c r="G35" s="7"/>
      <c r="H35" s="7"/>
      <c r="I35" s="49"/>
      <c r="J35" s="124">
        <f>+SUM(J6:J34)</f>
        <v>17288.54</v>
      </c>
    </row>
    <row r="36" spans="1:10" x14ac:dyDescent="0.25">
      <c r="A36" s="39"/>
      <c r="B36" s="7"/>
      <c r="C36" s="7"/>
      <c r="D36" s="7"/>
      <c r="E36" s="7"/>
      <c r="F36" s="7" t="s">
        <v>115</v>
      </c>
      <c r="G36" s="7"/>
      <c r="H36" s="40"/>
      <c r="I36" s="49"/>
      <c r="J36" s="124">
        <f>+ROUND(J35*0.21,2)</f>
        <v>3630.59</v>
      </c>
    </row>
    <row r="37" spans="1:10" x14ac:dyDescent="0.25">
      <c r="A37" s="41"/>
      <c r="B37" s="42"/>
      <c r="C37" s="42"/>
      <c r="D37" s="42"/>
      <c r="E37" s="42"/>
      <c r="F37" s="42" t="s">
        <v>113</v>
      </c>
      <c r="G37" s="42"/>
      <c r="H37" s="42"/>
      <c r="I37" s="49"/>
      <c r="J37" s="124">
        <f>+J36+J35</f>
        <v>20919.13</v>
      </c>
    </row>
  </sheetData>
  <mergeCells count="37">
    <mergeCell ref="B32:D32"/>
    <mergeCell ref="B33:D33"/>
    <mergeCell ref="B28:D28"/>
    <mergeCell ref="B29:D29"/>
    <mergeCell ref="B31:D31"/>
    <mergeCell ref="B30:D30"/>
    <mergeCell ref="B17:D17"/>
    <mergeCell ref="I3:J3"/>
    <mergeCell ref="A5:J5"/>
    <mergeCell ref="A3:A4"/>
    <mergeCell ref="B3:D4"/>
    <mergeCell ref="E3:E4"/>
    <mergeCell ref="F3:F4"/>
    <mergeCell ref="G3:G4"/>
    <mergeCell ref="H3:H4"/>
    <mergeCell ref="B6:D6"/>
    <mergeCell ref="B7:D7"/>
    <mergeCell ref="B8:D8"/>
    <mergeCell ref="B12:D12"/>
    <mergeCell ref="B10:D10"/>
    <mergeCell ref="B15:D15"/>
    <mergeCell ref="B1:G2"/>
    <mergeCell ref="B11:D11"/>
    <mergeCell ref="B26:D26"/>
    <mergeCell ref="B27:D27"/>
    <mergeCell ref="B21:D21"/>
    <mergeCell ref="B23:D23"/>
    <mergeCell ref="B18:D18"/>
    <mergeCell ref="B20:D20"/>
    <mergeCell ref="B25:D25"/>
    <mergeCell ref="B19:D19"/>
    <mergeCell ref="B22:D22"/>
    <mergeCell ref="B13:D13"/>
    <mergeCell ref="B24:D24"/>
    <mergeCell ref="B14:D14"/>
    <mergeCell ref="B16:D16"/>
    <mergeCell ref="B9:D9"/>
  </mergeCells>
  <pageMargins left="0.98425196850393704" right="0.39370078740157483" top="0.74803149606299213" bottom="0.74803149606299213" header="0.31496062992125984" footer="0.31496062992125984"/>
  <pageSetup paperSize="9" scale="85" orientation="portrait" r:id="rId1"/>
  <headerFooter differentFirst="1">
    <oddFooter>&amp;CVP 17.149-00-TP-S-SŽ2&amp;RLaida 0
Lapas&amp;P iš lapų&amp;N</oddFooter>
    <firstHeader xml:space="preserve">&amp;L&amp;G&amp;R&amp;"-,Bold"&amp;8&amp;K04-013NAUJASODŽIO GATVĖS NUO SENOJO GARDINO PL. IKI ŽEMĖS SKLYPO NAUJASODŽIO G. 54 STATYBOS PROJEKTAS
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 ir AD</vt:lpstr>
      <vt:lpstr>EO</vt:lpstr>
      <vt:lpstr>'D ir AD'!Print_Area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Medelinskiene</dc:creator>
  <cp:lastModifiedBy>Rimvydas Petrikonis</cp:lastModifiedBy>
  <cp:lastPrinted>2020-03-17T11:08:58Z</cp:lastPrinted>
  <dcterms:created xsi:type="dcterms:W3CDTF">2016-09-20T11:01:11Z</dcterms:created>
  <dcterms:modified xsi:type="dcterms:W3CDTF">2021-08-03T05:29:40Z</dcterms:modified>
</cp:coreProperties>
</file>