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l\Desktop\2022 PIRKIMAI\6. Zeldiniu prieziura\Kainos pagrindimas\"/>
    </mc:Choice>
  </mc:AlternateContent>
  <xr:revisionPtr revIDLastSave="0" documentId="8_{2821F465-7154-4CA2-AFE4-70F54A4EC61B}" xr6:coauthVersionLast="47" xr6:coauthVersionMax="47" xr10:uidLastSave="{00000000-0000-0000-0000-000000000000}"/>
  <bookViews>
    <workbookView xWindow="-108" yWindow="-108" windowWidth="23256" windowHeight="12456" xr2:uid="{F1DF26B9-8095-4377-AD01-32831080BCBC}"/>
  </bookViews>
  <sheets>
    <sheet name="šako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3" l="1"/>
  <c r="H8" i="3"/>
  <c r="N67" i="3" l="1"/>
  <c r="N68" i="3"/>
  <c r="N66" i="3"/>
  <c r="N64" i="3"/>
  <c r="L67" i="3"/>
  <c r="L68" i="3"/>
  <c r="L66" i="3"/>
  <c r="L64" i="3"/>
  <c r="J67" i="3"/>
  <c r="J68" i="3"/>
  <c r="J66" i="3"/>
  <c r="J64" i="3"/>
  <c r="H67" i="3"/>
  <c r="H68" i="3"/>
  <c r="H66" i="3"/>
  <c r="H64" i="3"/>
  <c r="N65" i="3"/>
  <c r="L65" i="3"/>
  <c r="J65" i="3"/>
  <c r="H65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69" i="3" l="1"/>
  <c r="H32" i="3"/>
  <c r="J32" i="3"/>
  <c r="L32" i="3"/>
  <c r="N32" i="3"/>
  <c r="H58" i="3"/>
  <c r="J69" i="3"/>
  <c r="N69" i="3"/>
  <c r="L69" i="3"/>
  <c r="J58" i="3"/>
  <c r="N58" i="3"/>
  <c r="N75" i="3" s="1"/>
  <c r="L58" i="3"/>
  <c r="J75" i="3" l="1"/>
  <c r="H75" i="3"/>
  <c r="L75" i="3"/>
  <c r="J82" i="3" s="1"/>
</calcChain>
</file>

<file path=xl/sharedStrings.xml><?xml version="1.0" encoding="utf-8"?>
<sst xmlns="http://schemas.openxmlformats.org/spreadsheetml/2006/main" count="214" uniqueCount="138">
  <si>
    <t>Medžių, kurių kamieno skersmuo iki 16 cm nupjovimas</t>
  </si>
  <si>
    <t>vnt.</t>
  </si>
  <si>
    <t>2.1</t>
  </si>
  <si>
    <t>Mato vnt.</t>
  </si>
  <si>
    <t>Šiaurinė d. (I) Preliminari 36 mėn. apimtis*</t>
  </si>
  <si>
    <t>2.2</t>
  </si>
  <si>
    <t>Medžių, kurių kamieno skersmuo nuo 17 iki 24 cm nupjovimas</t>
  </si>
  <si>
    <t>2.3</t>
  </si>
  <si>
    <t>Medžių, kurių kamieno skersmuo nuo 25 iki 32 cm nupjovimas</t>
  </si>
  <si>
    <t>2.4</t>
  </si>
  <si>
    <t>Medžių, kurių kamieno skersmuo daugiau kaip 33 cm nupjovimas</t>
  </si>
  <si>
    <t>2.5</t>
  </si>
  <si>
    <t>Medžių, kurių kamieno skersmuo iki 30 cm, nupjovimas iš autobokštelio</t>
  </si>
  <si>
    <t>2.6</t>
  </si>
  <si>
    <t>Medžių, kurių kamieno skersmuo nuo 31 iki 40 cm, nupjovimas iš autobokštelio</t>
  </si>
  <si>
    <t>2.7</t>
  </si>
  <si>
    <t>Medžių, kurių kamieno skersmuo nuo 41 iki 50 cm, nupjovimas iš autobokštelio</t>
  </si>
  <si>
    <t>2.8</t>
  </si>
  <si>
    <t>Medžių, kurių kamieno skersmuo nuo 51 iki 60 cm, nupjovimas iš autobokštelio</t>
  </si>
  <si>
    <t>2.11</t>
  </si>
  <si>
    <t>Medžių, kurių kamieno skersmuo nuo 31 iki 40 cm, nupjovimas alpinistų pagalba</t>
  </si>
  <si>
    <t>2.12</t>
  </si>
  <si>
    <t>Medžių, kurių kamieno skersmuo nuo 41 iki 50 cm, nupjovimas alpinistų pagalba</t>
  </si>
  <si>
    <t>2.13</t>
  </si>
  <si>
    <t>Medžių, kurių kamieno skersmuo nuo 51 iki 60  cm, nupjovimas alpinistų pagalba</t>
  </si>
  <si>
    <t>4.1</t>
  </si>
  <si>
    <t>Išverstų medžių, kurių kamieno skersmuo iki 16 cm, supjaustymas</t>
  </si>
  <si>
    <t>4.2</t>
  </si>
  <si>
    <t>Išverstų medžių, kurių kamieno skersmuo nuo 17 iki 24 cm, supjaustymas</t>
  </si>
  <si>
    <t>4.3</t>
  </si>
  <si>
    <t>Išverstų medžių, kurių kamieno skersmuo nuo 25 iki 32 cm, supjaustymas</t>
  </si>
  <si>
    <t>4.4</t>
  </si>
  <si>
    <t>Išverstų medžių, kurių kamieno skersmuo daugiau kaip 33 cm, supjaustymas</t>
  </si>
  <si>
    <t>Centrinė d. (II) Preliminari 36 mėn. apimtis*</t>
  </si>
  <si>
    <t>Pietinė d. (III) Preliminari 36 mėn. apimtis*</t>
  </si>
  <si>
    <t>Rytinė d. (IV) Preliminari 36 mėn. apimtis*</t>
  </si>
  <si>
    <t>Viso bendras (I+II+III+IV dalis):</t>
  </si>
  <si>
    <t>1.1</t>
  </si>
  <si>
    <t>Medžių genėjimas, retinant vainiką, dirbant nuo kopečių, kai genimų medžių kamieno skersmuo iki 20 cm</t>
  </si>
  <si>
    <t>1.2</t>
  </si>
  <si>
    <t>Medžių genėjimas, retinant vainiką, dirbant nuo kopečių, kai genimų medžių kamieno skersmuo nuo 21 iki 40  cm</t>
  </si>
  <si>
    <t>1.3</t>
  </si>
  <si>
    <t>Medžių genėjimas, retinant vainiką, dirbant nuo kopečių, kai genimų medžių kamieno skersmuo daugiau nei 41 cm</t>
  </si>
  <si>
    <t>1.4</t>
  </si>
  <si>
    <t>Medžių genėjimas, retinant vainiką, dirbant iš autobokštelio, kai genimų medžių kamieno skersmuo iki 20 cm</t>
  </si>
  <si>
    <t>1.5</t>
  </si>
  <si>
    <t>Medžių genėjimas, retinant vainiką, dirbant iš autobokštelio, kai genimų medžių kamieno skersmuo nuo 21 iki 40 cm</t>
  </si>
  <si>
    <t>1.6</t>
  </si>
  <si>
    <t>Medžių genėjimas, retinant vainiką, dirbant iš autobokštelio, kai genimų medžių kamieno skersmuo nuo 41 iki 60 cm</t>
  </si>
  <si>
    <t>1.7</t>
  </si>
  <si>
    <t>Medžių genėjimas, retinant vainiką, dirbant iš autobokštelio, kai genimų medžių kamieno skersmuo nuo 61iki 80 cm</t>
  </si>
  <si>
    <t>1.8</t>
  </si>
  <si>
    <t>Medžių genėjimas, retinant vainiką, dirbant iš autobokštelio, kai genimų medžių kamieno skersmuo daugiau nei  80 cm</t>
  </si>
  <si>
    <t>1.9</t>
  </si>
  <si>
    <t>Medžių genėjimas, retinant vainiką, alpinistų/arboristų pagalba kai genimų medžių kamieno skersmuo nuo 21 iki 40 cm</t>
  </si>
  <si>
    <t>1.10</t>
  </si>
  <si>
    <t>Medžių genėjimas, retinant vainiką, alpinistų/arboristų pagalba kai genimų medžių kamieno skersmuo nuo 41 iki 60 cm</t>
  </si>
  <si>
    <t>1.11</t>
  </si>
  <si>
    <t>Medžių genėjimas, retinant vainiką, alpinistų/arboristų pagalba kai genimų medžių kamieno skersmuo nuo 61 iki 80  cm</t>
  </si>
  <si>
    <t>1.12</t>
  </si>
  <si>
    <t>Medžių genėjimas, retinant vainiką, alpinistų/arboristų pagalba kai genimų medžių kamieno skersmuo daugiau  80 cm</t>
  </si>
  <si>
    <t>1.13</t>
  </si>
  <si>
    <t>1.14</t>
  </si>
  <si>
    <t>1.15</t>
  </si>
  <si>
    <t>1.16</t>
  </si>
  <si>
    <t>1.17</t>
  </si>
  <si>
    <t>1.18</t>
  </si>
  <si>
    <t>2.9</t>
  </si>
  <si>
    <t>Medžių, kurių kamieno skersmuo nuo 61 iki 80cm, nupjovimas iš autobokštelio</t>
  </si>
  <si>
    <t>2.10</t>
  </si>
  <si>
    <t>Medžių, kurių kamieno skersmuo daugiau kaip 80 cm, nupjovimas iš autobokštelio</t>
  </si>
  <si>
    <t>2.14</t>
  </si>
  <si>
    <t>Medžių, kurių kamieno skersmuo nuo 61 iki 80 cm, nupjovimas alpinistų pagalba</t>
  </si>
  <si>
    <t>2.15</t>
  </si>
  <si>
    <t>Medžių, kurių kamieno skersmuo daugiau kaip 80 cm, nupjovimas alpinistų pagalba</t>
  </si>
  <si>
    <t>4.5</t>
  </si>
  <si>
    <t>Nulaužtų šakų pakrovimas ir išvežimas</t>
  </si>
  <si>
    <t>m³</t>
  </si>
  <si>
    <t>4.6</t>
  </si>
  <si>
    <t>Krūmų genėjimas, suteikiant formą</t>
  </si>
  <si>
    <t>m²</t>
  </si>
  <si>
    <t>4.7</t>
  </si>
  <si>
    <t>Krūmų genėjimas, atnaujinant rankiniu būdu</t>
  </si>
  <si>
    <t>4.8</t>
  </si>
  <si>
    <t>Krūmų pjovimas, kai krūmai reti</t>
  </si>
  <si>
    <t>4.9</t>
  </si>
  <si>
    <t>Krūmų pjovimas, kai krūmai vidutinio tankumo</t>
  </si>
  <si>
    <t>4.10</t>
  </si>
  <si>
    <t>Krūmų pjovimas, kai krūmai tankūs</t>
  </si>
  <si>
    <t>Šakos, kūb. m. (ktm)</t>
  </si>
  <si>
    <t>1.19</t>
  </si>
  <si>
    <t>Medžių, kurių skersmuo iki 50 cm, atnaujinimas (poliardiravimas) iš autobokštelio</t>
  </si>
  <si>
    <t>1.20</t>
  </si>
  <si>
    <t>Medžių, kurių skersmuo nuo 51 iki 80 cm, atnaujinimas (poliardiravimas) iš autobokštelio</t>
  </si>
  <si>
    <t>1.21</t>
  </si>
  <si>
    <t>Medžių, kurių skersmuo daugiau nei 80 cm, atnaujinimas (poliardiravimas) iš autobokštelio</t>
  </si>
  <si>
    <t>1.22</t>
  </si>
  <si>
    <t>1.23</t>
  </si>
  <si>
    <t>Medžių, kurių skersmuo nuo 51 iki 80 cm, atnaujinimas (poliardiravimas) alpinistų/arboristų pagalba</t>
  </si>
  <si>
    <t>1.24</t>
  </si>
  <si>
    <t>Medžių, kurių skersmuo daugiau nei 80 cm, atnaujinimas (poliardiravimas) alpinistų/arboristų pagalba</t>
  </si>
  <si>
    <t>Medžių, kurių skersmuo iki 50 cm, atnaujinimas (redukcija) iš autobokštelio</t>
  </si>
  <si>
    <t>Medžių, kurių skersmuo nuo 51 iki 80 cm, atnaujinimas (redukcija) iš autobokštelio</t>
  </si>
  <si>
    <t>Medžių, kurių skersmuo daugiau nei 80 cm, atnaujinimas (redukcija) iš autobokštelio</t>
  </si>
  <si>
    <t>Medžių, kurių skersmuo iki 50 cm, atnaujinimas (redukcija) alpinistų/arboristų  pagalba</t>
  </si>
  <si>
    <t>Medžių, kurių skersmuo nuo 51 iki 80 cm, atnaujinimas (redukcija) alpinistų/arboristų pagalba</t>
  </si>
  <si>
    <t>Medžių, kurių skersmuo daugiau nei 80 cm, atnaujinimas (redukcija) alpinistų/arboristų pagalba</t>
  </si>
  <si>
    <t>Medžių, kurių skersmuo iki 50 cm, atnaujinimas (poliardiravimas) alpinistų/arboristų  pagalba</t>
  </si>
  <si>
    <t>2x64</t>
  </si>
  <si>
    <t xml:space="preserve"> </t>
  </si>
  <si>
    <t xml:space="preserve">            Viso I+II+III+IV dalys:</t>
  </si>
  <si>
    <t>ktm</t>
  </si>
  <si>
    <t>Nurodyto skersmens vidurkio reikšmė, pagal medienos tūrio lentele</t>
  </si>
  <si>
    <t>1 vnt. medžio šakų kiekis , ktm</t>
  </si>
  <si>
    <t>Pašalintas šakų kiekis %  pagal "Medžių priežiūros rekomendacijas Vilniaus mieste"    https://aktai.vilnius.lt/document/30360921</t>
  </si>
  <si>
    <t>Viso bendras šakų kiekis (I+II+III+IV dalis):</t>
  </si>
  <si>
    <t>Šakų kiekis išvežimui</t>
  </si>
  <si>
    <t>Krūmų tūrio reikšmė pagal Jaunuolynų iki 5 m aukščio standartinę tūrio lentelę*</t>
  </si>
  <si>
    <t>* nuoroda į skaičiavimo metodiką https://www.google.com/search?q=JAUNUOLYNU+IKI+5+M+AUKSCIO+STANDARTINE+TURIO+LENTELE&amp;rlz=1C1SQJL_ltLT944LT944&amp;ei=kI1KYsHzAszc7_UPiqGnuA4&amp;ved=0ahUKEwjB-8y04fn2AhVM7rsIHYrQCecQ4dUDCA4&amp;uact=5&amp;oq=JAUNUOLYNU+IKI+5+M+AUKSCIO+STANDARTINE+TURIO+LENTELE&amp;gs_lcp=Cgdnd3Mtd2l6EAM6EQguEIAEELEDEIMBEMcBEKMCOggILhCxAxCDAToICAAQsQMQgwE6CwguEIAEELEDEIMBOgUIABCABDoICAAQgAQQsQM6CwgAEIAEELEDEIMBOg4ILhCABBCxAxCDARDUAjoFCC4QgAQ6DgguEIAEELEDEMcBEK8BOgsILhCABBDHARCjAjoECAAQQzoICC4QgAQQ1AI6CwguEIAEEMcBEK8BOgIIJjoECAAQHjoGCAAQBRAeOggIABAFEAoQHjoFCCEQoAE6BwghEAoQoAE6BAghEBU6BAghEApKBAhBGABKBAhGGABQAFjAuwFgkcIBaAFwAHgAgAHaAYgBximSAQczMC4yMi4xmAEAoAEBsAEAwAEB&amp;sclient=gws-wiz</t>
  </si>
  <si>
    <t>1 vnt. medžio šakų kiekis , ktm, Birze</t>
  </si>
  <si>
    <t>3*4*7</t>
  </si>
  <si>
    <t>procentai</t>
  </si>
  <si>
    <t>3*4*9</t>
  </si>
  <si>
    <t>3*4*11</t>
  </si>
  <si>
    <t>3*4*13</t>
  </si>
  <si>
    <t>4*7</t>
  </si>
  <si>
    <t>4*9</t>
  </si>
  <si>
    <t>4*11</t>
  </si>
  <si>
    <t>4*13</t>
  </si>
  <si>
    <t>Nurodyto skersmens vidurkio reikšmė, pagal medienos tūrio lentele, birze</t>
  </si>
  <si>
    <t>3 (4)*7</t>
  </si>
  <si>
    <t>3 (4)*9</t>
  </si>
  <si>
    <t>3 (4)*11</t>
  </si>
  <si>
    <t>3 (4)*13</t>
  </si>
  <si>
    <t>1. Genimų medžių  šakų kiekio apskaitos lentelė išvežimui</t>
  </si>
  <si>
    <t xml:space="preserve">Visų susidarančių šakų kiekis </t>
  </si>
  <si>
    <t>2. Pjaunamų medžių šakų ir nulaužtų šakų kiekio apskaitos lentelė išvežimui</t>
  </si>
  <si>
    <t>3. Genimų, pjaunamų krūmų šakų kiekio apskaitos lentelė išvežimui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</si>
</sst>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sz val="28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36"/>
      <color theme="1"/>
      <name val="Calibri"/>
      <family val="2"/>
      <charset val="186"/>
      <scheme val="minor"/>
    </font>
    <font>
      <sz val="2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1" xfId="0" applyFill="1" applyBorder="1"/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Border="1"/>
    <xf numFmtId="0" fontId="6" fillId="0" borderId="0" xfId="0" applyFont="1" applyFill="1"/>
    <xf numFmtId="1" fontId="0" fillId="0" borderId="0" xfId="0" applyNumberFormat="1"/>
    <xf numFmtId="164" fontId="0" fillId="0" borderId="0" xfId="0" applyNumberFormat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wrapText="1"/>
    </xf>
    <xf numFmtId="0" fontId="4" fillId="0" borderId="0" xfId="0" applyFont="1" applyFill="1"/>
    <xf numFmtId="0" fontId="1" fillId="0" borderId="0" xfId="0" applyFont="1" applyFill="1"/>
    <xf numFmtId="1" fontId="0" fillId="0" borderId="1" xfId="0" applyNumberFormat="1" applyFill="1" applyBorder="1"/>
    <xf numFmtId="0" fontId="2" fillId="0" borderId="2" xfId="0" applyFont="1" applyFill="1" applyBorder="1" applyAlignment="1">
      <alignment horizontal="right" wrapText="1"/>
    </xf>
    <xf numFmtId="0" fontId="10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9" fillId="0" borderId="0" xfId="0" applyFont="1" applyFill="1" applyBorder="1"/>
    <xf numFmtId="1" fontId="3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2" fontId="9" fillId="0" borderId="0" xfId="0" applyNumberFormat="1" applyFont="1" applyFill="1" applyBorder="1"/>
    <xf numFmtId="0" fontId="0" fillId="0" borderId="0" xfId="0" applyFill="1" applyBorder="1"/>
    <xf numFmtId="0" fontId="11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164" fontId="5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164" fontId="9" fillId="0" borderId="0" xfId="0" applyNumberFormat="1" applyFont="1" applyFill="1" applyBorder="1"/>
    <xf numFmtId="0" fontId="0" fillId="0" borderId="3" xfId="0" applyFill="1" applyBorder="1"/>
    <xf numFmtId="1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10" fillId="0" borderId="0" xfId="0" applyFont="1"/>
    <xf numFmtId="1" fontId="14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B1F1-80E8-4F0A-8E7B-816E18283BEE}">
  <dimension ref="A1:V86"/>
  <sheetViews>
    <sheetView tabSelected="1" zoomScale="80" zoomScaleNormal="80" workbookViewId="0">
      <selection activeCell="C60" sqref="C60"/>
    </sheetView>
  </sheetViews>
  <sheetFormatPr defaultColWidth="8.77734375" defaultRowHeight="14.4" x14ac:dyDescent="0.3"/>
  <cols>
    <col min="2" max="2" width="35.44140625" customWidth="1"/>
    <col min="3" max="3" width="15.33203125" customWidth="1"/>
    <col min="4" max="4" width="11.21875" style="2" customWidth="1"/>
    <col min="5" max="5" width="13.88671875" style="2" customWidth="1"/>
    <col min="6" max="6" width="8.44140625" customWidth="1"/>
    <col min="7" max="7" width="12.33203125" customWidth="1"/>
    <col min="8" max="8" width="10.44140625" customWidth="1"/>
    <col min="9" max="9" width="16.44140625" customWidth="1"/>
    <col min="10" max="10" width="10" customWidth="1"/>
    <col min="11" max="11" width="13.33203125" customWidth="1"/>
    <col min="12" max="12" width="12.109375" customWidth="1"/>
    <col min="14" max="14" width="12.109375" customWidth="1"/>
    <col min="16" max="16" width="10" customWidth="1"/>
    <col min="17" max="17" width="12.33203125" customWidth="1"/>
    <col min="21" max="21" width="10.44140625" bestFit="1" customWidth="1"/>
  </cols>
  <sheetData>
    <row r="1" spans="1:17" ht="46.2" x14ac:dyDescent="0.85">
      <c r="A1" s="58" t="s">
        <v>135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3" spans="1:17" ht="25.8" x14ac:dyDescent="0.5">
      <c r="B3" s="51" t="s">
        <v>134</v>
      </c>
      <c r="C3" s="49"/>
      <c r="D3" s="50"/>
      <c r="E3" s="50"/>
      <c r="F3" s="49"/>
      <c r="G3" s="49"/>
      <c r="H3" s="51"/>
      <c r="I3" s="49"/>
      <c r="J3" s="49"/>
      <c r="K3" s="49"/>
      <c r="L3" s="49"/>
    </row>
    <row r="4" spans="1:17" ht="18" x14ac:dyDescent="0.35">
      <c r="B4" s="1"/>
      <c r="C4" s="1"/>
      <c r="D4" s="17"/>
      <c r="E4" s="17"/>
    </row>
    <row r="5" spans="1:17" ht="178.8" customHeight="1" x14ac:dyDescent="0.3">
      <c r="A5" s="3"/>
      <c r="B5" s="3"/>
      <c r="C5" s="25" t="s">
        <v>114</v>
      </c>
      <c r="D5" s="25" t="s">
        <v>119</v>
      </c>
      <c r="E5" s="25" t="s">
        <v>112</v>
      </c>
      <c r="F5" s="42"/>
      <c r="G5" s="43" t="s">
        <v>4</v>
      </c>
      <c r="H5" s="22" t="s">
        <v>89</v>
      </c>
      <c r="I5" s="25" t="s">
        <v>33</v>
      </c>
      <c r="J5" s="22" t="s">
        <v>89</v>
      </c>
      <c r="K5" s="25" t="s">
        <v>34</v>
      </c>
      <c r="L5" s="22" t="s">
        <v>89</v>
      </c>
      <c r="M5" s="25" t="s">
        <v>35</v>
      </c>
      <c r="N5" s="22" t="s">
        <v>89</v>
      </c>
      <c r="O5" s="2"/>
      <c r="P5" s="18"/>
    </row>
    <row r="6" spans="1:17" ht="29.4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2"/>
      <c r="P6" s="18"/>
    </row>
    <row r="7" spans="1:17" ht="29.4" customHeight="1" x14ac:dyDescent="0.3">
      <c r="A7" s="3"/>
      <c r="B7" s="3"/>
      <c r="C7" s="47" t="s">
        <v>121</v>
      </c>
      <c r="D7" s="25"/>
      <c r="E7" s="25"/>
      <c r="F7" s="42"/>
      <c r="G7" s="48"/>
      <c r="H7" s="22" t="s">
        <v>120</v>
      </c>
      <c r="I7" s="25"/>
      <c r="J7" s="22" t="s">
        <v>122</v>
      </c>
      <c r="K7" s="25"/>
      <c r="L7" s="22" t="s">
        <v>123</v>
      </c>
      <c r="M7" s="25"/>
      <c r="N7" s="22" t="s">
        <v>124</v>
      </c>
      <c r="O7" s="2"/>
      <c r="P7" s="18"/>
    </row>
    <row r="8" spans="1:17" ht="46.8" x14ac:dyDescent="0.3">
      <c r="A8" s="5" t="s">
        <v>37</v>
      </c>
      <c r="B8" s="14" t="s">
        <v>38</v>
      </c>
      <c r="C8" s="16">
        <v>15</v>
      </c>
      <c r="D8" s="3">
        <v>8.9999999999999993E-3</v>
      </c>
      <c r="E8" s="19">
        <v>12</v>
      </c>
      <c r="F8" s="31" t="s">
        <v>1</v>
      </c>
      <c r="G8" s="15">
        <v>250</v>
      </c>
      <c r="H8" s="26">
        <f>+G8*D8*C8/100</f>
        <v>0.33750000000000002</v>
      </c>
      <c r="I8" s="15">
        <v>400</v>
      </c>
      <c r="J8" s="26">
        <f t="shared" ref="J8:J31" si="0">+I8*D8*C8/100</f>
        <v>0.53999999999999992</v>
      </c>
      <c r="K8" s="15">
        <v>350</v>
      </c>
      <c r="L8" s="26">
        <f t="shared" ref="L8:L31" si="1">+K8*D8*C8/100</f>
        <v>0.47249999999999998</v>
      </c>
      <c r="M8" s="15">
        <v>350</v>
      </c>
      <c r="N8" s="26">
        <f t="shared" ref="N8:N31" si="2">+M8*D8*C8/100</f>
        <v>0.47249999999999998</v>
      </c>
      <c r="O8" s="2"/>
      <c r="P8" s="2"/>
      <c r="Q8" s="12"/>
    </row>
    <row r="9" spans="1:17" ht="64.8" customHeight="1" x14ac:dyDescent="0.3">
      <c r="A9" s="5" t="s">
        <v>39</v>
      </c>
      <c r="B9" s="14" t="s">
        <v>40</v>
      </c>
      <c r="C9" s="16">
        <v>15</v>
      </c>
      <c r="D9" s="16">
        <v>0.14000000000000001</v>
      </c>
      <c r="E9" s="16">
        <v>32</v>
      </c>
      <c r="F9" s="31" t="s">
        <v>1</v>
      </c>
      <c r="G9" s="15">
        <v>300</v>
      </c>
      <c r="H9" s="26">
        <f t="shared" ref="H9:H31" si="3">+G9*D9*C9/100</f>
        <v>6.3000000000000007</v>
      </c>
      <c r="I9" s="15">
        <v>400</v>
      </c>
      <c r="J9" s="26">
        <f t="shared" si="0"/>
        <v>8.4</v>
      </c>
      <c r="K9" s="15">
        <v>400</v>
      </c>
      <c r="L9" s="26">
        <f t="shared" si="1"/>
        <v>8.4</v>
      </c>
      <c r="M9" s="15">
        <v>400</v>
      </c>
      <c r="N9" s="26">
        <f t="shared" si="2"/>
        <v>8.4</v>
      </c>
      <c r="O9" s="2"/>
      <c r="P9" s="2"/>
    </row>
    <row r="10" spans="1:17" ht="69" customHeight="1" x14ac:dyDescent="0.3">
      <c r="A10" s="5" t="s">
        <v>41</v>
      </c>
      <c r="B10" s="14" t="s">
        <v>42</v>
      </c>
      <c r="C10" s="16">
        <v>15</v>
      </c>
      <c r="D10" s="16">
        <v>0.80300000000000005</v>
      </c>
      <c r="E10" s="16">
        <v>64</v>
      </c>
      <c r="F10" s="31" t="s">
        <v>1</v>
      </c>
      <c r="G10" s="15">
        <v>300</v>
      </c>
      <c r="H10" s="26">
        <f t="shared" si="3"/>
        <v>36.134999999999998</v>
      </c>
      <c r="I10" s="15">
        <v>400</v>
      </c>
      <c r="J10" s="26">
        <f t="shared" si="0"/>
        <v>48.180000000000007</v>
      </c>
      <c r="K10" s="15">
        <v>500</v>
      </c>
      <c r="L10" s="26">
        <f t="shared" si="1"/>
        <v>60.225000000000001</v>
      </c>
      <c r="M10" s="15">
        <v>500</v>
      </c>
      <c r="N10" s="26">
        <f t="shared" si="2"/>
        <v>60.225000000000001</v>
      </c>
      <c r="O10" s="2"/>
      <c r="P10" s="2"/>
    </row>
    <row r="11" spans="1:17" ht="52.2" customHeight="1" x14ac:dyDescent="0.3">
      <c r="A11" s="5" t="s">
        <v>43</v>
      </c>
      <c r="B11" s="14" t="s">
        <v>44</v>
      </c>
      <c r="C11" s="16">
        <v>15</v>
      </c>
      <c r="D11" s="3">
        <v>8.9999999999999993E-3</v>
      </c>
      <c r="E11" s="16">
        <v>12</v>
      </c>
      <c r="F11" s="31" t="s">
        <v>1</v>
      </c>
      <c r="G11" s="15">
        <v>300</v>
      </c>
      <c r="H11" s="26">
        <f t="shared" si="3"/>
        <v>0.40499999999999992</v>
      </c>
      <c r="I11" s="15">
        <v>400</v>
      </c>
      <c r="J11" s="26">
        <f t="shared" si="0"/>
        <v>0.53999999999999992</v>
      </c>
      <c r="K11" s="15">
        <v>500</v>
      </c>
      <c r="L11" s="26">
        <f t="shared" si="1"/>
        <v>0.67500000000000004</v>
      </c>
      <c r="M11" s="15">
        <v>500</v>
      </c>
      <c r="N11" s="26">
        <f t="shared" si="2"/>
        <v>0.67500000000000004</v>
      </c>
      <c r="O11" s="2"/>
      <c r="P11" s="2"/>
    </row>
    <row r="12" spans="1:17" ht="58.8" customHeight="1" x14ac:dyDescent="0.3">
      <c r="A12" s="5" t="s">
        <v>45</v>
      </c>
      <c r="B12" s="14" t="s">
        <v>46</v>
      </c>
      <c r="C12" s="16">
        <v>15</v>
      </c>
      <c r="D12" s="16">
        <v>0.14000000000000001</v>
      </c>
      <c r="E12" s="16">
        <v>32</v>
      </c>
      <c r="F12" s="31" t="s">
        <v>1</v>
      </c>
      <c r="G12" s="15">
        <v>300</v>
      </c>
      <c r="H12" s="26">
        <f t="shared" si="3"/>
        <v>6.3000000000000007</v>
      </c>
      <c r="I12" s="15">
        <v>400</v>
      </c>
      <c r="J12" s="26">
        <f t="shared" si="0"/>
        <v>8.4</v>
      </c>
      <c r="K12" s="15">
        <v>500</v>
      </c>
      <c r="L12" s="26">
        <f t="shared" si="1"/>
        <v>10.5</v>
      </c>
      <c r="M12" s="15">
        <v>500</v>
      </c>
      <c r="N12" s="26">
        <f t="shared" si="2"/>
        <v>10.5</v>
      </c>
      <c r="O12" s="2"/>
      <c r="P12" s="2"/>
    </row>
    <row r="13" spans="1:17" ht="62.55" customHeight="1" x14ac:dyDescent="0.3">
      <c r="A13" s="5" t="s">
        <v>47</v>
      </c>
      <c r="B13" s="14" t="s">
        <v>48</v>
      </c>
      <c r="C13" s="16">
        <v>15</v>
      </c>
      <c r="D13" s="16">
        <v>0.45500000000000002</v>
      </c>
      <c r="E13" s="16">
        <v>52</v>
      </c>
      <c r="F13" s="31" t="s">
        <v>1</v>
      </c>
      <c r="G13" s="15">
        <v>300</v>
      </c>
      <c r="H13" s="26">
        <f t="shared" si="3"/>
        <v>20.475000000000001</v>
      </c>
      <c r="I13" s="15">
        <v>400</v>
      </c>
      <c r="J13" s="26">
        <f t="shared" si="0"/>
        <v>27.3</v>
      </c>
      <c r="K13" s="15">
        <v>500</v>
      </c>
      <c r="L13" s="26">
        <f t="shared" si="1"/>
        <v>34.125</v>
      </c>
      <c r="M13" s="15">
        <v>500</v>
      </c>
      <c r="N13" s="26">
        <f t="shared" si="2"/>
        <v>34.125</v>
      </c>
      <c r="O13" s="2"/>
      <c r="P13" s="2"/>
    </row>
    <row r="14" spans="1:17" ht="70.2" customHeight="1" x14ac:dyDescent="0.3">
      <c r="A14" s="5" t="s">
        <v>49</v>
      </c>
      <c r="B14" s="14" t="s">
        <v>50</v>
      </c>
      <c r="C14" s="16">
        <v>15</v>
      </c>
      <c r="D14" s="16">
        <v>1.1539999999999999</v>
      </c>
      <c r="E14" s="16">
        <v>72</v>
      </c>
      <c r="F14" s="31" t="s">
        <v>1</v>
      </c>
      <c r="G14" s="15">
        <v>300</v>
      </c>
      <c r="H14" s="26">
        <f t="shared" si="3"/>
        <v>51.93</v>
      </c>
      <c r="I14" s="15">
        <v>400</v>
      </c>
      <c r="J14" s="26">
        <f t="shared" si="0"/>
        <v>69.239999999999995</v>
      </c>
      <c r="K14" s="15">
        <v>400</v>
      </c>
      <c r="L14" s="26">
        <f t="shared" si="1"/>
        <v>69.239999999999995</v>
      </c>
      <c r="M14" s="15">
        <v>400</v>
      </c>
      <c r="N14" s="26">
        <f t="shared" si="2"/>
        <v>69.239999999999995</v>
      </c>
      <c r="O14" s="2"/>
      <c r="P14" s="2"/>
    </row>
    <row r="15" spans="1:17" ht="60" customHeight="1" x14ac:dyDescent="0.3">
      <c r="A15" s="5" t="s">
        <v>51</v>
      </c>
      <c r="B15" s="14" t="s">
        <v>52</v>
      </c>
      <c r="C15" s="16">
        <v>15</v>
      </c>
      <c r="D15" s="16">
        <v>1.6060000000000001</v>
      </c>
      <c r="E15" s="20" t="s">
        <v>108</v>
      </c>
      <c r="F15" s="31" t="s">
        <v>1</v>
      </c>
      <c r="G15" s="15">
        <v>300</v>
      </c>
      <c r="H15" s="26">
        <f t="shared" si="3"/>
        <v>72.27</v>
      </c>
      <c r="I15" s="15">
        <v>400</v>
      </c>
      <c r="J15" s="26">
        <f t="shared" si="0"/>
        <v>96.360000000000014</v>
      </c>
      <c r="K15" s="15">
        <v>400</v>
      </c>
      <c r="L15" s="26">
        <f t="shared" si="1"/>
        <v>96.360000000000014</v>
      </c>
      <c r="M15" s="15">
        <v>400</v>
      </c>
      <c r="N15" s="26">
        <f t="shared" si="2"/>
        <v>96.360000000000014</v>
      </c>
      <c r="O15" s="2"/>
      <c r="P15" s="2"/>
    </row>
    <row r="16" spans="1:17" ht="69.45" customHeight="1" x14ac:dyDescent="0.3">
      <c r="A16" s="5" t="s">
        <v>53</v>
      </c>
      <c r="B16" s="32" t="s">
        <v>54</v>
      </c>
      <c r="C16" s="33">
        <v>15</v>
      </c>
      <c r="D16" s="16">
        <v>0.14000000000000001</v>
      </c>
      <c r="E16" s="16">
        <v>32</v>
      </c>
      <c r="F16" s="31" t="s">
        <v>1</v>
      </c>
      <c r="G16" s="15">
        <v>300</v>
      </c>
      <c r="H16" s="26">
        <f t="shared" si="3"/>
        <v>6.3000000000000007</v>
      </c>
      <c r="I16" s="15">
        <v>400</v>
      </c>
      <c r="J16" s="26">
        <f t="shared" si="0"/>
        <v>8.4</v>
      </c>
      <c r="K16" s="15">
        <v>500</v>
      </c>
      <c r="L16" s="26">
        <f t="shared" si="1"/>
        <v>10.5</v>
      </c>
      <c r="M16" s="15">
        <v>500</v>
      </c>
      <c r="N16" s="26">
        <f t="shared" si="2"/>
        <v>10.5</v>
      </c>
      <c r="O16" s="2"/>
      <c r="P16" s="2"/>
    </row>
    <row r="17" spans="1:22" ht="68.55" customHeight="1" x14ac:dyDescent="0.3">
      <c r="A17" s="5" t="s">
        <v>55</v>
      </c>
      <c r="B17" s="7" t="s">
        <v>56</v>
      </c>
      <c r="C17" s="34">
        <v>15</v>
      </c>
      <c r="D17" s="16">
        <v>0.45500000000000002</v>
      </c>
      <c r="E17" s="16">
        <v>52</v>
      </c>
      <c r="F17" s="31" t="s">
        <v>1</v>
      </c>
      <c r="G17" s="15">
        <v>300</v>
      </c>
      <c r="H17" s="26">
        <f t="shared" si="3"/>
        <v>20.475000000000001</v>
      </c>
      <c r="I17" s="15">
        <v>400</v>
      </c>
      <c r="J17" s="26">
        <f t="shared" si="0"/>
        <v>27.3</v>
      </c>
      <c r="K17" s="15">
        <v>500</v>
      </c>
      <c r="L17" s="26">
        <f t="shared" si="1"/>
        <v>34.125</v>
      </c>
      <c r="M17" s="15">
        <v>500</v>
      </c>
      <c r="N17" s="26">
        <f t="shared" si="2"/>
        <v>34.125</v>
      </c>
      <c r="O17" s="2"/>
      <c r="P17" s="2"/>
    </row>
    <row r="18" spans="1:22" ht="66.45" customHeight="1" x14ac:dyDescent="0.3">
      <c r="A18" s="5" t="s">
        <v>57</v>
      </c>
      <c r="B18" s="32" t="s">
        <v>58</v>
      </c>
      <c r="C18" s="33">
        <v>15</v>
      </c>
      <c r="D18" s="16">
        <v>1.1539999999999999</v>
      </c>
      <c r="E18" s="16">
        <v>72</v>
      </c>
      <c r="F18" s="31" t="s">
        <v>1</v>
      </c>
      <c r="G18" s="15">
        <v>300</v>
      </c>
      <c r="H18" s="26">
        <f t="shared" si="3"/>
        <v>51.93</v>
      </c>
      <c r="I18" s="15">
        <v>400</v>
      </c>
      <c r="J18" s="26">
        <f t="shared" si="0"/>
        <v>69.239999999999995</v>
      </c>
      <c r="K18" s="15">
        <v>400</v>
      </c>
      <c r="L18" s="26">
        <f t="shared" si="1"/>
        <v>69.239999999999995</v>
      </c>
      <c r="M18" s="15">
        <v>400</v>
      </c>
      <c r="N18" s="26">
        <f t="shared" si="2"/>
        <v>69.239999999999995</v>
      </c>
      <c r="O18" s="2"/>
      <c r="P18" s="2"/>
    </row>
    <row r="19" spans="1:22" ht="61.2" customHeight="1" x14ac:dyDescent="0.3">
      <c r="A19" s="5" t="s">
        <v>59</v>
      </c>
      <c r="B19" s="32" t="s">
        <v>60</v>
      </c>
      <c r="C19" s="33">
        <v>15</v>
      </c>
      <c r="D19" s="16">
        <v>1.6060000000000001</v>
      </c>
      <c r="E19" s="20" t="s">
        <v>108</v>
      </c>
      <c r="F19" s="31" t="s">
        <v>1</v>
      </c>
      <c r="G19" s="15">
        <v>300</v>
      </c>
      <c r="H19" s="26">
        <f t="shared" si="3"/>
        <v>72.27</v>
      </c>
      <c r="I19" s="15">
        <v>400</v>
      </c>
      <c r="J19" s="26">
        <f t="shared" si="0"/>
        <v>96.360000000000014</v>
      </c>
      <c r="K19" s="15">
        <v>400</v>
      </c>
      <c r="L19" s="26">
        <f t="shared" si="1"/>
        <v>96.360000000000014</v>
      </c>
      <c r="M19" s="15">
        <v>400</v>
      </c>
      <c r="N19" s="26">
        <f t="shared" si="2"/>
        <v>96.360000000000014</v>
      </c>
      <c r="O19" s="2"/>
      <c r="P19" s="2"/>
    </row>
    <row r="20" spans="1:22" ht="53.55" customHeight="1" x14ac:dyDescent="0.3">
      <c r="A20" s="5" t="s">
        <v>61</v>
      </c>
      <c r="B20" s="14" t="s">
        <v>101</v>
      </c>
      <c r="C20" s="16">
        <v>20</v>
      </c>
      <c r="D20" s="16">
        <v>9.1999999999999998E-2</v>
      </c>
      <c r="E20" s="16">
        <v>28</v>
      </c>
      <c r="F20" s="31" t="s">
        <v>1</v>
      </c>
      <c r="G20" s="15">
        <v>150</v>
      </c>
      <c r="H20" s="26">
        <f t="shared" si="3"/>
        <v>2.76</v>
      </c>
      <c r="I20" s="15">
        <v>200</v>
      </c>
      <c r="J20" s="26">
        <f t="shared" si="0"/>
        <v>3.68</v>
      </c>
      <c r="K20" s="15">
        <v>250</v>
      </c>
      <c r="L20" s="26">
        <f t="shared" si="1"/>
        <v>4.5999999999999996</v>
      </c>
      <c r="M20" s="15">
        <v>250</v>
      </c>
      <c r="N20" s="26">
        <f t="shared" si="2"/>
        <v>4.5999999999999996</v>
      </c>
      <c r="O20" s="2"/>
      <c r="P20" s="2"/>
      <c r="S20" s="13"/>
      <c r="T20" s="13"/>
      <c r="U20" s="13"/>
      <c r="V20" s="13"/>
    </row>
    <row r="21" spans="1:22" ht="53.55" customHeight="1" x14ac:dyDescent="0.3">
      <c r="A21" s="5" t="s">
        <v>62</v>
      </c>
      <c r="B21" s="14" t="s">
        <v>102</v>
      </c>
      <c r="C21" s="16">
        <v>20</v>
      </c>
      <c r="D21" s="16">
        <v>0.93</v>
      </c>
      <c r="E21" s="16">
        <v>68</v>
      </c>
      <c r="F21" s="31" t="s">
        <v>1</v>
      </c>
      <c r="G21" s="15">
        <v>150</v>
      </c>
      <c r="H21" s="26">
        <f t="shared" si="3"/>
        <v>27.9</v>
      </c>
      <c r="I21" s="15">
        <v>200</v>
      </c>
      <c r="J21" s="26">
        <f t="shared" si="0"/>
        <v>37.200000000000003</v>
      </c>
      <c r="K21" s="15">
        <v>250</v>
      </c>
      <c r="L21" s="26">
        <f t="shared" si="1"/>
        <v>46.5</v>
      </c>
      <c r="M21" s="15">
        <v>250</v>
      </c>
      <c r="N21" s="26">
        <f t="shared" si="2"/>
        <v>46.5</v>
      </c>
      <c r="O21" s="2"/>
      <c r="P21" s="2"/>
    </row>
    <row r="22" spans="1:22" ht="60" customHeight="1" x14ac:dyDescent="0.3">
      <c r="A22" s="5" t="s">
        <v>63</v>
      </c>
      <c r="B22" s="14" t="s">
        <v>103</v>
      </c>
      <c r="C22" s="16">
        <v>20</v>
      </c>
      <c r="D22" s="16">
        <v>1.6060000000000001</v>
      </c>
      <c r="E22" s="20" t="s">
        <v>108</v>
      </c>
      <c r="F22" s="31" t="s">
        <v>1</v>
      </c>
      <c r="G22" s="15">
        <v>150</v>
      </c>
      <c r="H22" s="26">
        <f t="shared" si="3"/>
        <v>48.18</v>
      </c>
      <c r="I22" s="15">
        <v>200</v>
      </c>
      <c r="J22" s="26">
        <f t="shared" si="0"/>
        <v>64.240000000000009</v>
      </c>
      <c r="K22" s="15">
        <v>250</v>
      </c>
      <c r="L22" s="26">
        <f t="shared" si="1"/>
        <v>80.3</v>
      </c>
      <c r="M22" s="15">
        <v>250</v>
      </c>
      <c r="N22" s="26">
        <f t="shared" si="2"/>
        <v>80.3</v>
      </c>
      <c r="O22" s="2"/>
      <c r="P22" s="2"/>
    </row>
    <row r="23" spans="1:22" ht="64.8" customHeight="1" x14ac:dyDescent="0.3">
      <c r="A23" s="5" t="s">
        <v>64</v>
      </c>
      <c r="B23" s="14" t="s">
        <v>104</v>
      </c>
      <c r="C23" s="16">
        <v>20</v>
      </c>
      <c r="D23" s="16">
        <v>9.1999999999999998E-2</v>
      </c>
      <c r="E23" s="16">
        <v>28</v>
      </c>
      <c r="F23" s="31" t="s">
        <v>1</v>
      </c>
      <c r="G23" s="15">
        <v>150</v>
      </c>
      <c r="H23" s="26">
        <f t="shared" si="3"/>
        <v>2.76</v>
      </c>
      <c r="I23" s="15">
        <v>200</v>
      </c>
      <c r="J23" s="26">
        <f t="shared" si="0"/>
        <v>3.68</v>
      </c>
      <c r="K23" s="15">
        <v>200</v>
      </c>
      <c r="L23" s="26">
        <f t="shared" si="1"/>
        <v>3.68</v>
      </c>
      <c r="M23" s="15">
        <v>200</v>
      </c>
      <c r="N23" s="26">
        <f t="shared" si="2"/>
        <v>3.68</v>
      </c>
      <c r="O23" s="2"/>
      <c r="P23" s="2"/>
    </row>
    <row r="24" spans="1:22" ht="64.8" customHeight="1" x14ac:dyDescent="0.3">
      <c r="A24" s="5" t="s">
        <v>65</v>
      </c>
      <c r="B24" s="14" t="s">
        <v>105</v>
      </c>
      <c r="C24" s="16">
        <v>20</v>
      </c>
      <c r="D24" s="16">
        <v>0.93</v>
      </c>
      <c r="E24" s="16">
        <v>68</v>
      </c>
      <c r="F24" s="31" t="s">
        <v>1</v>
      </c>
      <c r="G24" s="15">
        <v>150</v>
      </c>
      <c r="H24" s="26">
        <f t="shared" si="3"/>
        <v>27.9</v>
      </c>
      <c r="I24" s="15">
        <v>200</v>
      </c>
      <c r="J24" s="26">
        <f t="shared" si="0"/>
        <v>37.200000000000003</v>
      </c>
      <c r="K24" s="15">
        <v>250</v>
      </c>
      <c r="L24" s="26">
        <f t="shared" si="1"/>
        <v>46.5</v>
      </c>
      <c r="M24" s="15">
        <v>200</v>
      </c>
      <c r="N24" s="26">
        <f t="shared" si="2"/>
        <v>37.200000000000003</v>
      </c>
      <c r="O24" s="2"/>
      <c r="P24" s="2"/>
    </row>
    <row r="25" spans="1:22" ht="77.55" customHeight="1" x14ac:dyDescent="0.3">
      <c r="A25" s="5" t="s">
        <v>66</v>
      </c>
      <c r="B25" s="14" t="s">
        <v>106</v>
      </c>
      <c r="C25" s="16">
        <v>20</v>
      </c>
      <c r="D25" s="16">
        <v>1.6060000000000001</v>
      </c>
      <c r="E25" s="20" t="s">
        <v>108</v>
      </c>
      <c r="F25" s="31" t="s">
        <v>1</v>
      </c>
      <c r="G25" s="15">
        <v>150</v>
      </c>
      <c r="H25" s="26">
        <f t="shared" si="3"/>
        <v>48.18</v>
      </c>
      <c r="I25" s="15">
        <v>200</v>
      </c>
      <c r="J25" s="26">
        <f t="shared" si="0"/>
        <v>64.240000000000009</v>
      </c>
      <c r="K25" s="15">
        <v>200</v>
      </c>
      <c r="L25" s="26">
        <f t="shared" si="1"/>
        <v>64.240000000000009</v>
      </c>
      <c r="M25" s="15">
        <v>200</v>
      </c>
      <c r="N25" s="26">
        <f t="shared" si="2"/>
        <v>64.240000000000009</v>
      </c>
      <c r="O25" s="2"/>
      <c r="P25" s="2"/>
    </row>
    <row r="26" spans="1:22" ht="77.55" customHeight="1" x14ac:dyDescent="0.3">
      <c r="A26" s="5" t="s">
        <v>90</v>
      </c>
      <c r="B26" s="14" t="s">
        <v>91</v>
      </c>
      <c r="C26" s="14">
        <v>100</v>
      </c>
      <c r="D26" s="16">
        <v>9.1999999999999998E-2</v>
      </c>
      <c r="E26" s="14">
        <v>28</v>
      </c>
      <c r="F26" s="6" t="s">
        <v>1</v>
      </c>
      <c r="G26" s="15">
        <v>150</v>
      </c>
      <c r="H26" s="26">
        <f t="shared" si="3"/>
        <v>13.8</v>
      </c>
      <c r="I26" s="15">
        <v>200</v>
      </c>
      <c r="J26" s="26">
        <f t="shared" si="0"/>
        <v>18.399999999999999</v>
      </c>
      <c r="K26" s="15">
        <v>250</v>
      </c>
      <c r="L26" s="26">
        <f t="shared" si="1"/>
        <v>23</v>
      </c>
      <c r="M26" s="15">
        <v>250</v>
      </c>
      <c r="N26" s="26">
        <f t="shared" si="2"/>
        <v>23</v>
      </c>
      <c r="O26" s="2"/>
      <c r="P26" s="2"/>
    </row>
    <row r="27" spans="1:22" ht="77.55" customHeight="1" x14ac:dyDescent="0.3">
      <c r="A27" s="5" t="s">
        <v>92</v>
      </c>
      <c r="B27" s="14" t="s">
        <v>93</v>
      </c>
      <c r="C27" s="14">
        <v>100</v>
      </c>
      <c r="D27" s="16">
        <v>0.93</v>
      </c>
      <c r="E27" s="14">
        <v>68</v>
      </c>
      <c r="F27" s="6" t="s">
        <v>1</v>
      </c>
      <c r="G27" s="15">
        <v>150</v>
      </c>
      <c r="H27" s="26">
        <f t="shared" si="3"/>
        <v>139.5</v>
      </c>
      <c r="I27" s="15">
        <v>200</v>
      </c>
      <c r="J27" s="26">
        <f t="shared" si="0"/>
        <v>186</v>
      </c>
      <c r="K27" s="15">
        <v>250</v>
      </c>
      <c r="L27" s="26">
        <f t="shared" si="1"/>
        <v>232.5</v>
      </c>
      <c r="M27" s="15">
        <v>250</v>
      </c>
      <c r="N27" s="26">
        <f t="shared" si="2"/>
        <v>232.5</v>
      </c>
      <c r="O27" s="2"/>
      <c r="P27" s="2"/>
    </row>
    <row r="28" spans="1:22" ht="77.55" customHeight="1" x14ac:dyDescent="0.3">
      <c r="A28" s="5" t="s">
        <v>94</v>
      </c>
      <c r="B28" s="14" t="s">
        <v>95</v>
      </c>
      <c r="C28" s="14">
        <v>100</v>
      </c>
      <c r="D28" s="16">
        <v>1.6060000000000001</v>
      </c>
      <c r="E28" s="44" t="s">
        <v>108</v>
      </c>
      <c r="F28" s="6" t="s">
        <v>1</v>
      </c>
      <c r="G28" s="15">
        <v>150</v>
      </c>
      <c r="H28" s="26">
        <f t="shared" si="3"/>
        <v>240.9</v>
      </c>
      <c r="I28" s="15">
        <v>200</v>
      </c>
      <c r="J28" s="26">
        <f t="shared" si="0"/>
        <v>321.20000000000005</v>
      </c>
      <c r="K28" s="15">
        <v>250</v>
      </c>
      <c r="L28" s="26">
        <f t="shared" si="1"/>
        <v>401.5</v>
      </c>
      <c r="M28" s="15">
        <v>250</v>
      </c>
      <c r="N28" s="26">
        <f t="shared" si="2"/>
        <v>401.5</v>
      </c>
      <c r="O28" s="2"/>
      <c r="P28" s="2"/>
    </row>
    <row r="29" spans="1:22" ht="77.55" customHeight="1" x14ac:dyDescent="0.3">
      <c r="A29" s="5" t="s">
        <v>96</v>
      </c>
      <c r="B29" s="14" t="s">
        <v>107</v>
      </c>
      <c r="C29" s="14">
        <v>100</v>
      </c>
      <c r="D29" s="16">
        <v>9.1999999999999998E-2</v>
      </c>
      <c r="E29" s="14">
        <v>28</v>
      </c>
      <c r="F29" s="6" t="s">
        <v>1</v>
      </c>
      <c r="G29" s="15">
        <v>150</v>
      </c>
      <c r="H29" s="26">
        <f t="shared" si="3"/>
        <v>13.8</v>
      </c>
      <c r="I29" s="15">
        <v>200</v>
      </c>
      <c r="J29" s="26">
        <f t="shared" si="0"/>
        <v>18.399999999999999</v>
      </c>
      <c r="K29" s="15">
        <v>200</v>
      </c>
      <c r="L29" s="26">
        <f t="shared" si="1"/>
        <v>18.399999999999999</v>
      </c>
      <c r="M29" s="15">
        <v>200</v>
      </c>
      <c r="N29" s="26">
        <f t="shared" si="2"/>
        <v>18.399999999999999</v>
      </c>
      <c r="O29" s="2"/>
      <c r="P29" s="2"/>
    </row>
    <row r="30" spans="1:22" ht="77.55" customHeight="1" x14ac:dyDescent="0.3">
      <c r="A30" s="5" t="s">
        <v>97</v>
      </c>
      <c r="B30" s="14" t="s">
        <v>98</v>
      </c>
      <c r="C30" s="14">
        <v>100</v>
      </c>
      <c r="D30" s="16">
        <v>0.93</v>
      </c>
      <c r="E30" s="14">
        <v>68</v>
      </c>
      <c r="F30" s="6" t="s">
        <v>1</v>
      </c>
      <c r="G30" s="15">
        <v>150</v>
      </c>
      <c r="H30" s="26">
        <f t="shared" si="3"/>
        <v>139.5</v>
      </c>
      <c r="I30" s="15">
        <v>200</v>
      </c>
      <c r="J30" s="26">
        <f t="shared" si="0"/>
        <v>186</v>
      </c>
      <c r="K30" s="15">
        <v>200</v>
      </c>
      <c r="L30" s="26">
        <f t="shared" si="1"/>
        <v>186</v>
      </c>
      <c r="M30" s="15">
        <v>200</v>
      </c>
      <c r="N30" s="26">
        <f t="shared" si="2"/>
        <v>186</v>
      </c>
      <c r="O30" s="2"/>
      <c r="P30" s="2"/>
    </row>
    <row r="31" spans="1:22" ht="77.55" customHeight="1" x14ac:dyDescent="0.3">
      <c r="A31" s="35" t="s">
        <v>99</v>
      </c>
      <c r="B31" s="14" t="s">
        <v>100</v>
      </c>
      <c r="C31" s="14">
        <v>100</v>
      </c>
      <c r="D31" s="14">
        <v>1.6060000000000001</v>
      </c>
      <c r="E31" s="44" t="s">
        <v>108</v>
      </c>
      <c r="F31" s="6" t="s">
        <v>1</v>
      </c>
      <c r="G31" s="15">
        <v>150</v>
      </c>
      <c r="H31" s="26">
        <f t="shared" si="3"/>
        <v>240.9</v>
      </c>
      <c r="I31" s="15">
        <v>200</v>
      </c>
      <c r="J31" s="26">
        <f t="shared" si="0"/>
        <v>321.20000000000005</v>
      </c>
      <c r="K31" s="15">
        <v>200</v>
      </c>
      <c r="L31" s="26">
        <f t="shared" si="1"/>
        <v>321.20000000000005</v>
      </c>
      <c r="M31" s="15">
        <v>200</v>
      </c>
      <c r="N31" s="26">
        <f t="shared" si="2"/>
        <v>321.20000000000005</v>
      </c>
      <c r="O31" s="2"/>
      <c r="P31" s="2"/>
      <c r="S31" s="13"/>
      <c r="T31" s="13"/>
      <c r="U31" s="13"/>
      <c r="V31" s="13"/>
    </row>
    <row r="32" spans="1:22" ht="34.200000000000003" customHeight="1" x14ac:dyDescent="0.4">
      <c r="A32" s="2"/>
      <c r="B32" s="23" t="s">
        <v>36</v>
      </c>
      <c r="C32" s="36"/>
      <c r="D32" s="36"/>
      <c r="E32" s="36"/>
      <c r="F32" s="37"/>
      <c r="G32" s="37"/>
      <c r="H32" s="38">
        <f>+SUM(H8:H31)</f>
        <v>1291.2075</v>
      </c>
      <c r="I32" s="38"/>
      <c r="J32" s="38">
        <f t="shared" ref="J32:N32" si="4">+SUM(J8:J31)</f>
        <v>1721.7000000000003</v>
      </c>
      <c r="K32" s="38"/>
      <c r="L32" s="38">
        <f t="shared" si="4"/>
        <v>1918.6425000000002</v>
      </c>
      <c r="M32" s="38"/>
      <c r="N32" s="38">
        <f t="shared" si="4"/>
        <v>1909.3425</v>
      </c>
      <c r="O32" s="2"/>
      <c r="P32" s="2"/>
      <c r="S32" s="13"/>
      <c r="T32" s="13"/>
      <c r="U32" s="13"/>
      <c r="V32" s="13"/>
    </row>
    <row r="33" spans="1:22" ht="77.55" customHeight="1" x14ac:dyDescent="0.7">
      <c r="A33" s="45"/>
      <c r="B33" s="21" t="s">
        <v>136</v>
      </c>
      <c r="C33" s="50"/>
      <c r="D33" s="50"/>
      <c r="E33" s="52"/>
      <c r="F33" s="53"/>
      <c r="G33" s="50"/>
      <c r="H33" s="50"/>
      <c r="I33" s="50"/>
      <c r="J33" s="30"/>
      <c r="K33" s="30"/>
      <c r="L33" s="30"/>
      <c r="M33" s="2"/>
      <c r="N33" s="2"/>
      <c r="O33" s="2"/>
      <c r="P33" s="2"/>
      <c r="S33" s="13"/>
      <c r="T33" s="13"/>
      <c r="U33" s="13"/>
      <c r="V33" s="13"/>
    </row>
    <row r="34" spans="1:22" ht="113.4" customHeight="1" x14ac:dyDescent="0.3">
      <c r="A34" s="3"/>
      <c r="B34" s="3"/>
      <c r="C34" s="25"/>
      <c r="D34" s="25" t="s">
        <v>119</v>
      </c>
      <c r="E34" s="25" t="s">
        <v>112</v>
      </c>
      <c r="F34" s="3"/>
      <c r="G34" s="25" t="s">
        <v>4</v>
      </c>
      <c r="H34" s="22" t="s">
        <v>89</v>
      </c>
      <c r="I34" s="25" t="s">
        <v>33</v>
      </c>
      <c r="J34" s="22" t="s">
        <v>89</v>
      </c>
      <c r="K34" s="25" t="s">
        <v>34</v>
      </c>
      <c r="L34" s="22" t="s">
        <v>89</v>
      </c>
      <c r="M34" s="25" t="s">
        <v>35</v>
      </c>
      <c r="N34" s="22" t="s">
        <v>89</v>
      </c>
      <c r="O34" s="2"/>
      <c r="P34" s="2"/>
    </row>
    <row r="35" spans="1:22" ht="31.2" customHeight="1" x14ac:dyDescent="0.3">
      <c r="A35" s="3">
        <v>1</v>
      </c>
      <c r="B35" s="3">
        <v>2</v>
      </c>
      <c r="C35" s="3">
        <v>3</v>
      </c>
      <c r="D35" s="3">
        <v>4</v>
      </c>
      <c r="E35" s="3">
        <v>5</v>
      </c>
      <c r="F35" s="3">
        <v>6</v>
      </c>
      <c r="G35" s="3">
        <v>7</v>
      </c>
      <c r="H35" s="3">
        <v>8</v>
      </c>
      <c r="I35" s="3">
        <v>9</v>
      </c>
      <c r="J35" s="3">
        <v>10</v>
      </c>
      <c r="K35" s="3">
        <v>11</v>
      </c>
      <c r="L35" s="3">
        <v>12</v>
      </c>
      <c r="M35" s="3">
        <v>13</v>
      </c>
      <c r="N35" s="3">
        <v>14</v>
      </c>
      <c r="O35" s="2"/>
      <c r="P35" s="2"/>
    </row>
    <row r="36" spans="1:22" ht="31.2" customHeight="1" x14ac:dyDescent="0.3">
      <c r="A36" s="3"/>
      <c r="B36" s="3"/>
      <c r="C36" s="25"/>
      <c r="D36" s="25"/>
      <c r="E36" s="25"/>
      <c r="F36" s="3"/>
      <c r="G36" s="25"/>
      <c r="H36" s="22" t="s">
        <v>125</v>
      </c>
      <c r="I36" s="25"/>
      <c r="J36" s="22" t="s">
        <v>126</v>
      </c>
      <c r="K36" s="25"/>
      <c r="L36" s="22" t="s">
        <v>127</v>
      </c>
      <c r="M36" s="25"/>
      <c r="N36" s="22" t="s">
        <v>128</v>
      </c>
      <c r="O36" s="2"/>
      <c r="P36" s="2"/>
    </row>
    <row r="37" spans="1:22" ht="34.799999999999997" customHeight="1" x14ac:dyDescent="0.3">
      <c r="A37" s="5" t="s">
        <v>2</v>
      </c>
      <c r="B37" s="14" t="s">
        <v>0</v>
      </c>
      <c r="C37" s="14"/>
      <c r="D37" s="14">
        <v>4.0000000000000001E-3</v>
      </c>
      <c r="E37" s="14">
        <v>8</v>
      </c>
      <c r="F37" s="6" t="s">
        <v>1</v>
      </c>
      <c r="G37" s="15">
        <v>400</v>
      </c>
      <c r="H37" s="26">
        <f>+D37*G37</f>
        <v>1.6</v>
      </c>
      <c r="I37" s="15">
        <v>550</v>
      </c>
      <c r="J37" s="26">
        <f t="shared" ref="J37:J57" si="5">+D37*I37</f>
        <v>2.2000000000000002</v>
      </c>
      <c r="K37" s="15">
        <v>450</v>
      </c>
      <c r="L37" s="26">
        <f t="shared" ref="L37:L57" si="6">+D37*K37</f>
        <v>1.8</v>
      </c>
      <c r="M37" s="15">
        <v>450</v>
      </c>
      <c r="N37" s="26">
        <f t="shared" ref="N37:N57" si="7">+D37*M37</f>
        <v>1.8</v>
      </c>
      <c r="O37" s="2"/>
      <c r="P37" s="2"/>
    </row>
    <row r="38" spans="1:22" ht="36" customHeight="1" x14ac:dyDescent="0.3">
      <c r="A38" s="5" t="s">
        <v>5</v>
      </c>
      <c r="B38" s="14" t="s">
        <v>6</v>
      </c>
      <c r="C38" s="14"/>
      <c r="D38" s="14">
        <v>5.8000000000000003E-2</v>
      </c>
      <c r="E38" s="14">
        <v>24</v>
      </c>
      <c r="F38" s="6" t="s">
        <v>1</v>
      </c>
      <c r="G38" s="15">
        <v>400</v>
      </c>
      <c r="H38" s="26">
        <f t="shared" ref="H38:H57" si="8">+D38*G38</f>
        <v>23.200000000000003</v>
      </c>
      <c r="I38" s="15">
        <v>550</v>
      </c>
      <c r="J38" s="26">
        <f t="shared" si="5"/>
        <v>31.900000000000002</v>
      </c>
      <c r="K38" s="15">
        <v>450</v>
      </c>
      <c r="L38" s="26">
        <f t="shared" si="6"/>
        <v>26.1</v>
      </c>
      <c r="M38" s="15">
        <v>450</v>
      </c>
      <c r="N38" s="26">
        <f t="shared" si="7"/>
        <v>26.1</v>
      </c>
      <c r="O38" s="2"/>
      <c r="P38" s="2"/>
    </row>
    <row r="39" spans="1:22" ht="37.799999999999997" customHeight="1" x14ac:dyDescent="0.3">
      <c r="A39" s="5" t="s">
        <v>7</v>
      </c>
      <c r="B39" s="14" t="s">
        <v>8</v>
      </c>
      <c r="C39" s="14"/>
      <c r="D39" s="16">
        <v>0.14000000000000001</v>
      </c>
      <c r="E39" s="16">
        <v>32</v>
      </c>
      <c r="F39" s="6" t="s">
        <v>1</v>
      </c>
      <c r="G39" s="15">
        <v>300</v>
      </c>
      <c r="H39" s="26">
        <f t="shared" si="8"/>
        <v>42.000000000000007</v>
      </c>
      <c r="I39" s="15">
        <v>400</v>
      </c>
      <c r="J39" s="26">
        <f t="shared" si="5"/>
        <v>56.000000000000007</v>
      </c>
      <c r="K39" s="15">
        <v>300</v>
      </c>
      <c r="L39" s="26">
        <f t="shared" si="6"/>
        <v>42.000000000000007</v>
      </c>
      <c r="M39" s="15">
        <v>300</v>
      </c>
      <c r="N39" s="26">
        <f t="shared" si="7"/>
        <v>42.000000000000007</v>
      </c>
      <c r="O39" s="2"/>
      <c r="P39" s="2"/>
    </row>
    <row r="40" spans="1:22" ht="39" customHeight="1" x14ac:dyDescent="0.3">
      <c r="A40" s="5" t="s">
        <v>9</v>
      </c>
      <c r="B40" s="14" t="s">
        <v>10</v>
      </c>
      <c r="C40" s="14"/>
      <c r="D40" s="16">
        <v>0.45500000000000002</v>
      </c>
      <c r="E40" s="16">
        <v>52</v>
      </c>
      <c r="F40" s="6" t="s">
        <v>1</v>
      </c>
      <c r="G40" s="15">
        <v>300</v>
      </c>
      <c r="H40" s="26">
        <f t="shared" si="8"/>
        <v>136.5</v>
      </c>
      <c r="I40" s="15">
        <v>400</v>
      </c>
      <c r="J40" s="26">
        <f t="shared" si="5"/>
        <v>182</v>
      </c>
      <c r="K40" s="15">
        <v>300</v>
      </c>
      <c r="L40" s="26">
        <f t="shared" si="6"/>
        <v>136.5</v>
      </c>
      <c r="M40" s="15">
        <v>300</v>
      </c>
      <c r="N40" s="26">
        <f t="shared" si="7"/>
        <v>136.5</v>
      </c>
      <c r="O40" s="2"/>
      <c r="P40" s="2"/>
    </row>
    <row r="41" spans="1:22" ht="39.6" customHeight="1" x14ac:dyDescent="0.3">
      <c r="A41" s="5" t="s">
        <v>11</v>
      </c>
      <c r="B41" s="7" t="s">
        <v>12</v>
      </c>
      <c r="C41" s="7"/>
      <c r="D41" s="7">
        <v>1.9E-2</v>
      </c>
      <c r="E41" s="7">
        <v>16</v>
      </c>
      <c r="F41" s="6" t="s">
        <v>1</v>
      </c>
      <c r="G41" s="15">
        <v>300</v>
      </c>
      <c r="H41" s="26">
        <f t="shared" si="8"/>
        <v>5.7</v>
      </c>
      <c r="I41" s="15">
        <v>400</v>
      </c>
      <c r="J41" s="26">
        <f t="shared" si="5"/>
        <v>7.6</v>
      </c>
      <c r="K41" s="15">
        <v>300</v>
      </c>
      <c r="L41" s="26">
        <f t="shared" si="6"/>
        <v>5.7</v>
      </c>
      <c r="M41" s="15">
        <v>300</v>
      </c>
      <c r="N41" s="26">
        <f t="shared" si="7"/>
        <v>5.7</v>
      </c>
      <c r="O41" s="2"/>
      <c r="P41" s="2"/>
    </row>
    <row r="42" spans="1:22" ht="46.8" customHeight="1" x14ac:dyDescent="0.3">
      <c r="A42" s="5" t="s">
        <v>13</v>
      </c>
      <c r="B42" s="7" t="s">
        <v>14</v>
      </c>
      <c r="C42" s="7"/>
      <c r="D42" s="7">
        <v>0.19</v>
      </c>
      <c r="E42" s="7">
        <v>36</v>
      </c>
      <c r="F42" s="6" t="s">
        <v>1</v>
      </c>
      <c r="G42" s="15">
        <v>300</v>
      </c>
      <c r="H42" s="26">
        <f t="shared" si="8"/>
        <v>57</v>
      </c>
      <c r="I42" s="15">
        <v>400</v>
      </c>
      <c r="J42" s="26">
        <f t="shared" si="5"/>
        <v>76</v>
      </c>
      <c r="K42" s="15">
        <v>300</v>
      </c>
      <c r="L42" s="26">
        <f t="shared" si="6"/>
        <v>57</v>
      </c>
      <c r="M42" s="15">
        <v>300</v>
      </c>
      <c r="N42" s="26">
        <f t="shared" si="7"/>
        <v>57</v>
      </c>
      <c r="O42" s="2"/>
      <c r="P42" s="2"/>
    </row>
    <row r="43" spans="1:22" ht="45.6" customHeight="1" x14ac:dyDescent="0.3">
      <c r="A43" s="5" t="s">
        <v>15</v>
      </c>
      <c r="B43" s="7" t="s">
        <v>16</v>
      </c>
      <c r="C43" s="7"/>
      <c r="D43" s="7">
        <v>0.36799999999999999</v>
      </c>
      <c r="E43" s="7">
        <v>48</v>
      </c>
      <c r="F43" s="6" t="s">
        <v>1</v>
      </c>
      <c r="G43" s="15">
        <v>300</v>
      </c>
      <c r="H43" s="26">
        <f t="shared" si="8"/>
        <v>110.39999999999999</v>
      </c>
      <c r="I43" s="15">
        <v>400</v>
      </c>
      <c r="J43" s="26">
        <f t="shared" si="5"/>
        <v>147.19999999999999</v>
      </c>
      <c r="K43" s="15">
        <v>300</v>
      </c>
      <c r="L43" s="26">
        <f t="shared" si="6"/>
        <v>110.39999999999999</v>
      </c>
      <c r="M43" s="15">
        <v>300</v>
      </c>
      <c r="N43" s="26">
        <f t="shared" si="7"/>
        <v>110.39999999999999</v>
      </c>
      <c r="O43" s="2"/>
      <c r="P43" s="2"/>
    </row>
    <row r="44" spans="1:22" ht="49.8" customHeight="1" x14ac:dyDescent="0.3">
      <c r="A44" s="5" t="s">
        <v>17</v>
      </c>
      <c r="B44" s="7" t="s">
        <v>18</v>
      </c>
      <c r="C44" s="7"/>
      <c r="D44" s="7">
        <v>0.55900000000000005</v>
      </c>
      <c r="E44" s="7">
        <v>56</v>
      </c>
      <c r="F44" s="6" t="s">
        <v>1</v>
      </c>
      <c r="G44" s="15">
        <v>300</v>
      </c>
      <c r="H44" s="26">
        <f t="shared" si="8"/>
        <v>167.70000000000002</v>
      </c>
      <c r="I44" s="15">
        <v>400</v>
      </c>
      <c r="J44" s="26">
        <f t="shared" si="5"/>
        <v>223.60000000000002</v>
      </c>
      <c r="K44" s="15">
        <v>300</v>
      </c>
      <c r="L44" s="26">
        <f t="shared" si="6"/>
        <v>167.70000000000002</v>
      </c>
      <c r="M44" s="15">
        <v>300</v>
      </c>
      <c r="N44" s="26">
        <f t="shared" si="7"/>
        <v>167.70000000000002</v>
      </c>
      <c r="O44" s="2"/>
      <c r="P44" s="2"/>
    </row>
    <row r="45" spans="1:22" ht="49.8" customHeight="1" x14ac:dyDescent="0.3">
      <c r="A45" s="5" t="s">
        <v>67</v>
      </c>
      <c r="B45" s="14" t="s">
        <v>68</v>
      </c>
      <c r="C45" s="16"/>
      <c r="D45" s="16">
        <v>1.1539999999999999</v>
      </c>
      <c r="E45" s="16">
        <v>72</v>
      </c>
      <c r="F45" s="31" t="s">
        <v>1</v>
      </c>
      <c r="G45" s="15">
        <v>300</v>
      </c>
      <c r="H45" s="26">
        <f t="shared" si="8"/>
        <v>346.2</v>
      </c>
      <c r="I45" s="15">
        <v>400</v>
      </c>
      <c r="J45" s="26">
        <f t="shared" si="5"/>
        <v>461.59999999999997</v>
      </c>
      <c r="K45" s="15">
        <v>300</v>
      </c>
      <c r="L45" s="26">
        <f t="shared" si="6"/>
        <v>346.2</v>
      </c>
      <c r="M45" s="15">
        <v>300</v>
      </c>
      <c r="N45" s="26">
        <f t="shared" si="7"/>
        <v>346.2</v>
      </c>
      <c r="O45" s="2"/>
      <c r="P45" s="2"/>
    </row>
    <row r="46" spans="1:22" ht="33" customHeight="1" x14ac:dyDescent="0.3">
      <c r="A46" s="5" t="s">
        <v>69</v>
      </c>
      <c r="B46" s="14" t="s">
        <v>70</v>
      </c>
      <c r="C46" s="16"/>
      <c r="D46" s="16">
        <v>1.6060000000000001</v>
      </c>
      <c r="E46" s="20" t="s">
        <v>108</v>
      </c>
      <c r="F46" s="31" t="s">
        <v>1</v>
      </c>
      <c r="G46" s="15">
        <v>300</v>
      </c>
      <c r="H46" s="26">
        <f t="shared" si="8"/>
        <v>481.8</v>
      </c>
      <c r="I46" s="15">
        <v>400</v>
      </c>
      <c r="J46" s="26">
        <f t="shared" si="5"/>
        <v>642.40000000000009</v>
      </c>
      <c r="K46" s="15">
        <v>300</v>
      </c>
      <c r="L46" s="26">
        <f t="shared" si="6"/>
        <v>481.8</v>
      </c>
      <c r="M46" s="15">
        <v>300</v>
      </c>
      <c r="N46" s="26">
        <f t="shared" si="7"/>
        <v>481.8</v>
      </c>
      <c r="O46" s="2"/>
      <c r="P46" s="2"/>
    </row>
    <row r="47" spans="1:22" s="9" customFormat="1" ht="46.8" x14ac:dyDescent="0.3">
      <c r="A47" s="5" t="s">
        <v>19</v>
      </c>
      <c r="B47" s="14" t="s">
        <v>20</v>
      </c>
      <c r="C47" s="14"/>
      <c r="D47" s="7">
        <v>0.19</v>
      </c>
      <c r="E47" s="7">
        <v>36</v>
      </c>
      <c r="F47" s="6" t="s">
        <v>1</v>
      </c>
      <c r="G47" s="15">
        <v>300</v>
      </c>
      <c r="H47" s="26">
        <f t="shared" si="8"/>
        <v>57</v>
      </c>
      <c r="I47" s="15">
        <v>400</v>
      </c>
      <c r="J47" s="26">
        <f t="shared" si="5"/>
        <v>76</v>
      </c>
      <c r="K47" s="15">
        <v>300</v>
      </c>
      <c r="L47" s="26">
        <f t="shared" si="6"/>
        <v>57</v>
      </c>
      <c r="M47" s="15">
        <v>300</v>
      </c>
      <c r="N47" s="26">
        <f t="shared" si="7"/>
        <v>57</v>
      </c>
      <c r="O47" s="11"/>
      <c r="P47" s="11"/>
    </row>
    <row r="48" spans="1:22" s="9" customFormat="1" ht="46.8" x14ac:dyDescent="0.3">
      <c r="A48" s="5" t="s">
        <v>21</v>
      </c>
      <c r="B48" s="14" t="s">
        <v>22</v>
      </c>
      <c r="C48" s="14"/>
      <c r="D48" s="7">
        <v>0.36799999999999999</v>
      </c>
      <c r="E48" s="7">
        <v>48</v>
      </c>
      <c r="F48" s="6" t="s">
        <v>1</v>
      </c>
      <c r="G48" s="15">
        <v>300</v>
      </c>
      <c r="H48" s="26">
        <f t="shared" si="8"/>
        <v>110.39999999999999</v>
      </c>
      <c r="I48" s="15">
        <v>400</v>
      </c>
      <c r="J48" s="26">
        <f t="shared" si="5"/>
        <v>147.19999999999999</v>
      </c>
      <c r="K48" s="15">
        <v>250</v>
      </c>
      <c r="L48" s="26">
        <f t="shared" si="6"/>
        <v>92</v>
      </c>
      <c r="M48" s="15">
        <v>250</v>
      </c>
      <c r="N48" s="26">
        <f t="shared" si="7"/>
        <v>92</v>
      </c>
      <c r="O48" s="11"/>
      <c r="P48" s="11"/>
    </row>
    <row r="49" spans="1:16" s="9" customFormat="1" ht="46.8" x14ac:dyDescent="0.3">
      <c r="A49" s="5" t="s">
        <v>23</v>
      </c>
      <c r="B49" s="14" t="s">
        <v>24</v>
      </c>
      <c r="C49" s="14"/>
      <c r="D49" s="7">
        <v>0.55900000000000005</v>
      </c>
      <c r="E49" s="7">
        <v>56</v>
      </c>
      <c r="F49" s="6" t="s">
        <v>1</v>
      </c>
      <c r="G49" s="15">
        <v>300</v>
      </c>
      <c r="H49" s="26">
        <f t="shared" si="8"/>
        <v>167.70000000000002</v>
      </c>
      <c r="I49" s="15">
        <v>400</v>
      </c>
      <c r="J49" s="26">
        <f t="shared" si="5"/>
        <v>223.60000000000002</v>
      </c>
      <c r="K49" s="15">
        <v>250</v>
      </c>
      <c r="L49" s="26">
        <f t="shared" si="6"/>
        <v>139.75</v>
      </c>
      <c r="M49" s="15">
        <v>250</v>
      </c>
      <c r="N49" s="26">
        <f t="shared" si="7"/>
        <v>139.75</v>
      </c>
      <c r="O49" s="11"/>
      <c r="P49" s="11"/>
    </row>
    <row r="50" spans="1:16" ht="46.8" x14ac:dyDescent="0.3">
      <c r="A50" s="5" t="s">
        <v>71</v>
      </c>
      <c r="B50" s="14" t="s">
        <v>72</v>
      </c>
      <c r="C50" s="16"/>
      <c r="D50" s="16">
        <v>1.1539999999999999</v>
      </c>
      <c r="E50" s="16">
        <v>72</v>
      </c>
      <c r="F50" s="31" t="s">
        <v>1</v>
      </c>
      <c r="G50" s="15">
        <v>200</v>
      </c>
      <c r="H50" s="26">
        <f t="shared" si="8"/>
        <v>230.79999999999998</v>
      </c>
      <c r="I50" s="15">
        <v>400</v>
      </c>
      <c r="J50" s="26">
        <f t="shared" si="5"/>
        <v>461.59999999999997</v>
      </c>
      <c r="K50" s="15">
        <v>250</v>
      </c>
      <c r="L50" s="26">
        <f t="shared" si="6"/>
        <v>288.5</v>
      </c>
      <c r="M50" s="15">
        <v>250</v>
      </c>
      <c r="N50" s="26">
        <f t="shared" si="7"/>
        <v>288.5</v>
      </c>
      <c r="O50" s="2"/>
      <c r="P50" s="2"/>
    </row>
    <row r="51" spans="1:16" ht="46.8" x14ac:dyDescent="0.3">
      <c r="A51" s="5" t="s">
        <v>73</v>
      </c>
      <c r="B51" s="14" t="s">
        <v>74</v>
      </c>
      <c r="C51" s="16"/>
      <c r="D51" s="16">
        <v>1.6060000000000001</v>
      </c>
      <c r="E51" s="20" t="s">
        <v>108</v>
      </c>
      <c r="F51" s="31" t="s">
        <v>1</v>
      </c>
      <c r="G51" s="15">
        <v>200</v>
      </c>
      <c r="H51" s="26">
        <f t="shared" si="8"/>
        <v>321.20000000000005</v>
      </c>
      <c r="I51" s="15">
        <v>400</v>
      </c>
      <c r="J51" s="26">
        <f t="shared" si="5"/>
        <v>642.40000000000009</v>
      </c>
      <c r="K51" s="15">
        <v>250</v>
      </c>
      <c r="L51" s="26">
        <f t="shared" si="6"/>
        <v>401.5</v>
      </c>
      <c r="M51" s="15">
        <v>250</v>
      </c>
      <c r="N51" s="26">
        <f t="shared" si="7"/>
        <v>401.5</v>
      </c>
      <c r="O51" s="2"/>
      <c r="P51" s="2"/>
    </row>
    <row r="52" spans="1:16" ht="15.6" x14ac:dyDescent="0.3">
      <c r="A52" s="8"/>
      <c r="B52" s="4"/>
      <c r="C52" s="4"/>
      <c r="D52" s="4"/>
      <c r="E52" s="4"/>
      <c r="F52" s="39"/>
      <c r="G52" s="15"/>
      <c r="H52" s="26">
        <f t="shared" si="8"/>
        <v>0</v>
      </c>
      <c r="I52" s="15"/>
      <c r="J52" s="26">
        <f t="shared" si="5"/>
        <v>0</v>
      </c>
      <c r="K52" s="15"/>
      <c r="L52" s="26">
        <f t="shared" si="6"/>
        <v>0</v>
      </c>
      <c r="M52" s="15"/>
      <c r="N52" s="26">
        <f t="shared" si="7"/>
        <v>0</v>
      </c>
      <c r="O52" s="2"/>
      <c r="P52" s="2"/>
    </row>
    <row r="53" spans="1:16" ht="31.2" x14ac:dyDescent="0.3">
      <c r="A53" s="5" t="s">
        <v>25</v>
      </c>
      <c r="B53" s="14" t="s">
        <v>26</v>
      </c>
      <c r="C53" s="14"/>
      <c r="D53" s="14">
        <v>4.0000000000000001E-3</v>
      </c>
      <c r="E53" s="14">
        <v>8</v>
      </c>
      <c r="F53" s="6" t="s">
        <v>1</v>
      </c>
      <c r="G53" s="15">
        <v>10</v>
      </c>
      <c r="H53" s="26">
        <f t="shared" si="8"/>
        <v>0.04</v>
      </c>
      <c r="I53" s="15">
        <v>20</v>
      </c>
      <c r="J53" s="26">
        <f t="shared" si="5"/>
        <v>0.08</v>
      </c>
      <c r="K53" s="15">
        <v>30</v>
      </c>
      <c r="L53" s="26">
        <f t="shared" si="6"/>
        <v>0.12</v>
      </c>
      <c r="M53" s="15">
        <v>20</v>
      </c>
      <c r="N53" s="26">
        <f t="shared" si="7"/>
        <v>0.08</v>
      </c>
      <c r="O53" s="2"/>
      <c r="P53" s="2"/>
    </row>
    <row r="54" spans="1:16" ht="46.8" x14ac:dyDescent="0.3">
      <c r="A54" s="5" t="s">
        <v>27</v>
      </c>
      <c r="B54" s="14" t="s">
        <v>28</v>
      </c>
      <c r="C54" s="14"/>
      <c r="D54" s="14">
        <v>5.8000000000000003E-2</v>
      </c>
      <c r="E54" s="14">
        <v>24</v>
      </c>
      <c r="F54" s="6" t="s">
        <v>1</v>
      </c>
      <c r="G54" s="15">
        <v>10</v>
      </c>
      <c r="H54" s="26">
        <f t="shared" si="8"/>
        <v>0.58000000000000007</v>
      </c>
      <c r="I54" s="15">
        <v>20</v>
      </c>
      <c r="J54" s="26">
        <f t="shared" si="5"/>
        <v>1.1600000000000001</v>
      </c>
      <c r="K54" s="15">
        <v>30</v>
      </c>
      <c r="L54" s="26">
        <f t="shared" si="6"/>
        <v>1.74</v>
      </c>
      <c r="M54" s="15">
        <v>20</v>
      </c>
      <c r="N54" s="26">
        <f t="shared" si="7"/>
        <v>1.1600000000000001</v>
      </c>
      <c r="O54" s="2"/>
      <c r="P54" s="2"/>
    </row>
    <row r="55" spans="1:16" ht="46.8" x14ac:dyDescent="0.3">
      <c r="A55" s="5" t="s">
        <v>29</v>
      </c>
      <c r="B55" s="14" t="s">
        <v>30</v>
      </c>
      <c r="C55" s="14"/>
      <c r="D55" s="16">
        <v>0.14000000000000001</v>
      </c>
      <c r="E55" s="16">
        <v>32</v>
      </c>
      <c r="F55" s="6" t="s">
        <v>1</v>
      </c>
      <c r="G55" s="15">
        <v>10</v>
      </c>
      <c r="H55" s="26">
        <f t="shared" si="8"/>
        <v>1.4000000000000001</v>
      </c>
      <c r="I55" s="15">
        <v>20</v>
      </c>
      <c r="J55" s="26">
        <f t="shared" si="5"/>
        <v>2.8000000000000003</v>
      </c>
      <c r="K55" s="15">
        <v>30</v>
      </c>
      <c r="L55" s="26">
        <f t="shared" si="6"/>
        <v>4.2</v>
      </c>
      <c r="M55" s="15">
        <v>20</v>
      </c>
      <c r="N55" s="26">
        <f t="shared" si="7"/>
        <v>2.8000000000000003</v>
      </c>
      <c r="O55" s="2"/>
      <c r="P55" s="2"/>
    </row>
    <row r="56" spans="1:16" ht="46.8" x14ac:dyDescent="0.3">
      <c r="A56" s="5" t="s">
        <v>31</v>
      </c>
      <c r="B56" s="14" t="s">
        <v>32</v>
      </c>
      <c r="C56" s="14"/>
      <c r="D56" s="16">
        <v>0.45500000000000002</v>
      </c>
      <c r="E56" s="16">
        <v>52</v>
      </c>
      <c r="F56" s="6" t="s">
        <v>1</v>
      </c>
      <c r="G56" s="15">
        <v>10</v>
      </c>
      <c r="H56" s="26">
        <f t="shared" si="8"/>
        <v>4.55</v>
      </c>
      <c r="I56" s="15">
        <v>20</v>
      </c>
      <c r="J56" s="26">
        <f t="shared" si="5"/>
        <v>9.1</v>
      </c>
      <c r="K56" s="15">
        <v>30</v>
      </c>
      <c r="L56" s="26">
        <f t="shared" si="6"/>
        <v>13.65</v>
      </c>
      <c r="M56" s="15">
        <v>20</v>
      </c>
      <c r="N56" s="26">
        <f t="shared" si="7"/>
        <v>9.1</v>
      </c>
      <c r="O56" s="2"/>
      <c r="P56" s="2"/>
    </row>
    <row r="57" spans="1:16" ht="31.2" x14ac:dyDescent="0.3">
      <c r="A57" s="5" t="s">
        <v>75</v>
      </c>
      <c r="B57" s="14" t="s">
        <v>76</v>
      </c>
      <c r="C57" s="16"/>
      <c r="D57" s="16">
        <v>1</v>
      </c>
      <c r="E57" s="16"/>
      <c r="F57" s="31" t="s">
        <v>77</v>
      </c>
      <c r="G57" s="15">
        <v>150</v>
      </c>
      <c r="H57" s="26">
        <f t="shared" si="8"/>
        <v>150</v>
      </c>
      <c r="I57" s="15">
        <v>250</v>
      </c>
      <c r="J57" s="26">
        <f t="shared" si="5"/>
        <v>250</v>
      </c>
      <c r="K57" s="15">
        <v>400</v>
      </c>
      <c r="L57" s="26">
        <f t="shared" si="6"/>
        <v>400</v>
      </c>
      <c r="M57" s="15">
        <v>250</v>
      </c>
      <c r="N57" s="26">
        <f t="shared" si="7"/>
        <v>250</v>
      </c>
      <c r="O57" s="2"/>
      <c r="P57" s="2"/>
    </row>
    <row r="58" spans="1:16" ht="21" x14ac:dyDescent="0.4">
      <c r="A58" s="2"/>
      <c r="B58" s="23" t="s">
        <v>36</v>
      </c>
      <c r="C58" s="36"/>
      <c r="D58" s="36"/>
      <c r="E58" s="36"/>
      <c r="F58" s="37"/>
      <c r="G58" s="37"/>
      <c r="H58" s="38">
        <f>+SUM(H37:H57)</f>
        <v>2415.77</v>
      </c>
      <c r="I58" s="38"/>
      <c r="J58" s="38">
        <f>+SUM(J37:J57)</f>
        <v>3644.4399999999996</v>
      </c>
      <c r="K58" s="38"/>
      <c r="L58" s="38">
        <f>+SUM(L37:L57)</f>
        <v>2773.6599999999994</v>
      </c>
      <c r="M58" s="38"/>
      <c r="N58" s="38">
        <f>+SUM(N37:N57)</f>
        <v>2617.0899999999997</v>
      </c>
      <c r="O58" s="2"/>
      <c r="P58" s="2"/>
    </row>
    <row r="59" spans="1:16" x14ac:dyDescent="0.3">
      <c r="A59" s="2"/>
      <c r="B59" s="2"/>
      <c r="C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25.8" x14ac:dyDescent="0.5">
      <c r="A60" s="2"/>
      <c r="B60" s="21" t="s">
        <v>137</v>
      </c>
      <c r="C60" s="2"/>
      <c r="E60" s="2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24.8" x14ac:dyDescent="0.3">
      <c r="A61" s="2"/>
      <c r="B61" s="3"/>
      <c r="C61" s="25" t="s">
        <v>117</v>
      </c>
      <c r="D61" s="25" t="s">
        <v>113</v>
      </c>
      <c r="E61" s="25" t="s">
        <v>129</v>
      </c>
      <c r="F61" s="3" t="s">
        <v>3</v>
      </c>
      <c r="G61" s="25" t="s">
        <v>4</v>
      </c>
      <c r="H61" s="22" t="s">
        <v>89</v>
      </c>
      <c r="I61" s="25" t="s">
        <v>33</v>
      </c>
      <c r="J61" s="22" t="s">
        <v>89</v>
      </c>
      <c r="K61" s="25" t="s">
        <v>34</v>
      </c>
      <c r="L61" s="22" t="s">
        <v>89</v>
      </c>
      <c r="M61" s="25" t="s">
        <v>35</v>
      </c>
      <c r="N61" s="22" t="s">
        <v>89</v>
      </c>
      <c r="O61" s="2"/>
      <c r="P61" s="2"/>
    </row>
    <row r="62" spans="1:16" x14ac:dyDescent="0.3">
      <c r="A62" s="2">
        <v>1</v>
      </c>
      <c r="B62" s="3">
        <v>2</v>
      </c>
      <c r="C62" s="2">
        <v>3</v>
      </c>
      <c r="D62" s="3">
        <v>4</v>
      </c>
      <c r="E62" s="2">
        <v>5</v>
      </c>
      <c r="F62" s="3">
        <v>6</v>
      </c>
      <c r="G62" s="2">
        <v>7</v>
      </c>
      <c r="H62" s="3">
        <v>8</v>
      </c>
      <c r="I62" s="2">
        <v>9</v>
      </c>
      <c r="J62" s="3">
        <v>10</v>
      </c>
      <c r="K62" s="2">
        <v>11</v>
      </c>
      <c r="L62" s="3">
        <v>12</v>
      </c>
      <c r="M62" s="2">
        <v>13</v>
      </c>
      <c r="N62" s="3">
        <v>14</v>
      </c>
      <c r="O62" s="2"/>
      <c r="P62" s="2"/>
    </row>
    <row r="63" spans="1:16" ht="15.6" x14ac:dyDescent="0.3">
      <c r="A63" s="2"/>
      <c r="B63" s="3"/>
      <c r="C63" s="25"/>
      <c r="D63" s="25"/>
      <c r="E63" s="25"/>
      <c r="F63" s="3"/>
      <c r="G63" s="25"/>
      <c r="H63" s="22" t="s">
        <v>130</v>
      </c>
      <c r="I63" s="25"/>
      <c r="J63" s="22" t="s">
        <v>131</v>
      </c>
      <c r="K63" s="25"/>
      <c r="L63" s="22" t="s">
        <v>132</v>
      </c>
      <c r="M63" s="25"/>
      <c r="N63" s="22" t="s">
        <v>133</v>
      </c>
      <c r="O63" s="2"/>
      <c r="P63" s="2"/>
    </row>
    <row r="64" spans="1:16" ht="15.6" x14ac:dyDescent="0.3">
      <c r="A64" s="46" t="s">
        <v>78</v>
      </c>
      <c r="B64" s="14" t="s">
        <v>79</v>
      </c>
      <c r="C64" s="14">
        <v>2E-3</v>
      </c>
      <c r="D64" s="14"/>
      <c r="E64" s="14"/>
      <c r="F64" s="6" t="s">
        <v>80</v>
      </c>
      <c r="G64" s="15">
        <v>300</v>
      </c>
      <c r="H64" s="26">
        <f>+G64*C64</f>
        <v>0.6</v>
      </c>
      <c r="I64" s="15">
        <v>400</v>
      </c>
      <c r="J64" s="26">
        <f>+I64*C64</f>
        <v>0.8</v>
      </c>
      <c r="K64" s="15">
        <v>400</v>
      </c>
      <c r="L64" s="26">
        <f>+K64*C64</f>
        <v>0.8</v>
      </c>
      <c r="M64" s="15">
        <v>400</v>
      </c>
      <c r="N64" s="26">
        <f>+M64*C64</f>
        <v>0.8</v>
      </c>
      <c r="O64" s="2"/>
      <c r="P64" s="2"/>
    </row>
    <row r="65" spans="1:16" ht="31.2" x14ac:dyDescent="0.3">
      <c r="A65" s="46" t="s">
        <v>81</v>
      </c>
      <c r="B65" s="14" t="s">
        <v>82</v>
      </c>
      <c r="C65" s="14"/>
      <c r="D65" s="14">
        <v>4.0000000000000001E-3</v>
      </c>
      <c r="E65" s="14">
        <v>8</v>
      </c>
      <c r="F65" s="6" t="s">
        <v>1</v>
      </c>
      <c r="G65" s="15">
        <v>300</v>
      </c>
      <c r="H65" s="26">
        <f>+G65*D65</f>
        <v>1.2</v>
      </c>
      <c r="I65" s="15">
        <v>400</v>
      </c>
      <c r="J65" s="26">
        <f>+I65*D65</f>
        <v>1.6</v>
      </c>
      <c r="K65" s="15">
        <v>400</v>
      </c>
      <c r="L65" s="26">
        <f>+K65*D65</f>
        <v>1.6</v>
      </c>
      <c r="M65" s="15">
        <v>400</v>
      </c>
      <c r="N65" s="26">
        <f>+M65*D65</f>
        <v>1.6</v>
      </c>
      <c r="O65" s="2"/>
      <c r="P65" s="2"/>
    </row>
    <row r="66" spans="1:16" ht="15.6" x14ac:dyDescent="0.3">
      <c r="A66" s="46" t="s">
        <v>83</v>
      </c>
      <c r="B66" s="14" t="s">
        <v>84</v>
      </c>
      <c r="C66" s="14">
        <v>2E-3</v>
      </c>
      <c r="D66" s="14"/>
      <c r="E66" s="14"/>
      <c r="F66" s="6" t="s">
        <v>80</v>
      </c>
      <c r="G66" s="15">
        <v>300</v>
      </c>
      <c r="H66" s="26">
        <f>+G66*C66</f>
        <v>0.6</v>
      </c>
      <c r="I66" s="15">
        <v>400</v>
      </c>
      <c r="J66" s="26">
        <f>+I66*C66</f>
        <v>0.8</v>
      </c>
      <c r="K66" s="15">
        <v>400</v>
      </c>
      <c r="L66" s="26">
        <f>+K66*C66</f>
        <v>0.8</v>
      </c>
      <c r="M66" s="15">
        <v>400</v>
      </c>
      <c r="N66" s="26">
        <f>+M66*C66</f>
        <v>0.8</v>
      </c>
      <c r="O66" s="2"/>
      <c r="P66" s="2"/>
    </row>
    <row r="67" spans="1:16" ht="31.2" x14ac:dyDescent="0.3">
      <c r="A67" s="46" t="s">
        <v>85</v>
      </c>
      <c r="B67" s="14" t="s">
        <v>86</v>
      </c>
      <c r="C67" s="14">
        <v>2E-3</v>
      </c>
      <c r="D67" s="14"/>
      <c r="E67" s="14"/>
      <c r="F67" s="6" t="s">
        <v>80</v>
      </c>
      <c r="G67" s="15">
        <v>300</v>
      </c>
      <c r="H67" s="26">
        <f t="shared" ref="H67:H68" si="9">+G67*C67</f>
        <v>0.6</v>
      </c>
      <c r="I67" s="15">
        <v>400</v>
      </c>
      <c r="J67" s="26">
        <f>+I67*C67</f>
        <v>0.8</v>
      </c>
      <c r="K67" s="15">
        <v>400</v>
      </c>
      <c r="L67" s="26">
        <f>+K67*C67</f>
        <v>0.8</v>
      </c>
      <c r="M67" s="15">
        <v>400</v>
      </c>
      <c r="N67" s="26">
        <f>+M67*C67</f>
        <v>0.8</v>
      </c>
      <c r="O67" s="2"/>
      <c r="P67" s="2"/>
    </row>
    <row r="68" spans="1:16" ht="15.6" x14ac:dyDescent="0.3">
      <c r="A68" s="46" t="s">
        <v>87</v>
      </c>
      <c r="B68" s="14" t="s">
        <v>88</v>
      </c>
      <c r="C68" s="14">
        <v>2E-3</v>
      </c>
      <c r="D68" s="14"/>
      <c r="E68" s="14"/>
      <c r="F68" s="6" t="s">
        <v>80</v>
      </c>
      <c r="G68" s="15">
        <v>300</v>
      </c>
      <c r="H68" s="26">
        <f t="shared" si="9"/>
        <v>0.6</v>
      </c>
      <c r="I68" s="15">
        <v>400</v>
      </c>
      <c r="J68" s="26">
        <f>+I68*C68</f>
        <v>0.8</v>
      </c>
      <c r="K68" s="15">
        <v>400</v>
      </c>
      <c r="L68" s="26">
        <f>+K68*C68</f>
        <v>0.8</v>
      </c>
      <c r="M68" s="15">
        <v>400</v>
      </c>
      <c r="N68" s="26">
        <f>+M68*C68</f>
        <v>0.8</v>
      </c>
      <c r="O68" s="2"/>
      <c r="P68" s="2"/>
    </row>
    <row r="69" spans="1:16" ht="21" x14ac:dyDescent="0.4">
      <c r="A69" s="2"/>
      <c r="B69" s="23" t="s">
        <v>36</v>
      </c>
      <c r="C69" s="36"/>
      <c r="D69" s="36"/>
      <c r="E69" s="36"/>
      <c r="F69" s="37"/>
      <c r="G69" s="37"/>
      <c r="H69" s="38">
        <f>+H64+H65+H66+H67+H68</f>
        <v>3.6</v>
      </c>
      <c r="I69" s="38"/>
      <c r="J69" s="38">
        <f>+J64+J65+J66+J67+J68</f>
        <v>4.8</v>
      </c>
      <c r="K69" s="38"/>
      <c r="L69" s="38">
        <f>+L64+L65+L66+L67+L68</f>
        <v>4.8</v>
      </c>
      <c r="M69" s="38"/>
      <c r="N69" s="38">
        <f>+N64+N65+N66+N67+N68</f>
        <v>4.8</v>
      </c>
      <c r="O69" s="2"/>
      <c r="P69" s="2"/>
    </row>
    <row r="70" spans="1:16" x14ac:dyDescent="0.3">
      <c r="A70" s="2"/>
      <c r="B70" s="2"/>
      <c r="C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73.2" customHeight="1" x14ac:dyDescent="0.3">
      <c r="A71" s="2"/>
      <c r="B71" s="56" t="s">
        <v>118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2"/>
      <c r="P71" s="2"/>
    </row>
    <row r="72" spans="1:16" ht="15.6" x14ac:dyDescent="0.3">
      <c r="A72" s="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2"/>
      <c r="P72" s="2"/>
    </row>
    <row r="73" spans="1:16" ht="15.6" x14ac:dyDescent="0.3">
      <c r="A73" s="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2"/>
      <c r="P73" s="2"/>
    </row>
    <row r="74" spans="1:16" x14ac:dyDescent="0.3">
      <c r="A74" s="2"/>
      <c r="B74" s="2"/>
      <c r="C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25.8" x14ac:dyDescent="0.5">
      <c r="A75" s="54"/>
      <c r="B75" s="55" t="s">
        <v>115</v>
      </c>
      <c r="C75" s="36"/>
      <c r="D75" s="40"/>
      <c r="E75" s="40"/>
      <c r="F75" s="21"/>
      <c r="G75" s="21"/>
      <c r="H75" s="38">
        <f>+H69+H58+H32</f>
        <v>3710.5774999999999</v>
      </c>
      <c r="I75" s="38"/>
      <c r="J75" s="38">
        <f>+J69+J58+J32</f>
        <v>5370.9400000000005</v>
      </c>
      <c r="K75" s="38"/>
      <c r="L75" s="38">
        <f>+L69+L58+L32</f>
        <v>4697.1025</v>
      </c>
      <c r="M75" s="38"/>
      <c r="N75" s="38">
        <f>+N69+N58+N32</f>
        <v>4531.2325000000001</v>
      </c>
      <c r="O75" s="2"/>
      <c r="P75" s="2"/>
    </row>
    <row r="76" spans="1:16" x14ac:dyDescent="0.3">
      <c r="A76" s="2"/>
      <c r="B76" s="2"/>
      <c r="C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3">
      <c r="A77" s="2"/>
      <c r="B77" s="2"/>
      <c r="C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3">
      <c r="A78" s="2"/>
      <c r="B78" s="2"/>
      <c r="C78" s="2"/>
      <c r="F78" s="29"/>
      <c r="G78" s="29"/>
      <c r="H78" s="29"/>
      <c r="I78" s="29"/>
      <c r="J78" s="29"/>
      <c r="K78" s="29"/>
      <c r="L78" s="2"/>
      <c r="M78" s="2"/>
      <c r="N78" s="2"/>
      <c r="O78" s="2"/>
      <c r="P78" s="2"/>
    </row>
    <row r="79" spans="1:16" x14ac:dyDescent="0.3">
      <c r="A79" s="2"/>
      <c r="B79" s="2"/>
      <c r="C79" s="2"/>
      <c r="F79" s="29"/>
      <c r="G79" s="29"/>
      <c r="H79" s="29"/>
      <c r="I79" s="29"/>
      <c r="J79" s="29"/>
      <c r="K79" s="29"/>
      <c r="L79" s="2"/>
      <c r="M79" s="2"/>
      <c r="N79" s="2"/>
      <c r="O79" s="2"/>
      <c r="P79" s="2"/>
    </row>
    <row r="80" spans="1:16" x14ac:dyDescent="0.3">
      <c r="A80" s="2"/>
      <c r="B80" s="2"/>
      <c r="C80" s="2"/>
      <c r="F80" s="29"/>
      <c r="G80" s="29"/>
      <c r="H80" s="29"/>
      <c r="I80" s="29"/>
      <c r="J80" s="29"/>
      <c r="K80" s="29"/>
      <c r="L80" s="2"/>
      <c r="M80" s="2"/>
      <c r="N80" s="2"/>
      <c r="O80" s="2"/>
      <c r="P80" s="2"/>
    </row>
    <row r="81" spans="1:16" ht="31.2" x14ac:dyDescent="0.6">
      <c r="A81" s="2"/>
      <c r="B81" s="2"/>
      <c r="C81" s="2"/>
      <c r="F81" s="29"/>
      <c r="G81" s="24" t="s">
        <v>109</v>
      </c>
      <c r="H81" s="28" t="s">
        <v>110</v>
      </c>
      <c r="I81" s="28"/>
      <c r="J81" s="28"/>
      <c r="K81" s="29"/>
      <c r="L81" s="2"/>
      <c r="M81" s="2"/>
      <c r="N81" s="2"/>
      <c r="O81" s="2"/>
      <c r="P81" s="2"/>
    </row>
    <row r="82" spans="1:16" ht="31.2" x14ac:dyDescent="0.6">
      <c r="A82" s="2"/>
      <c r="B82" s="2"/>
      <c r="C82" s="2"/>
      <c r="F82" s="29"/>
      <c r="G82" s="24" t="s">
        <v>116</v>
      </c>
      <c r="H82" s="24"/>
      <c r="I82" s="24"/>
      <c r="J82" s="57">
        <f>+H75+J75+L75+N75</f>
        <v>18309.852500000001</v>
      </c>
      <c r="K82" s="57"/>
      <c r="L82" s="24" t="s">
        <v>111</v>
      </c>
      <c r="M82" s="2"/>
      <c r="N82" s="2"/>
      <c r="O82" s="2"/>
      <c r="P82" s="2"/>
    </row>
    <row r="83" spans="1:16" ht="31.2" x14ac:dyDescent="0.6">
      <c r="A83" s="2"/>
      <c r="B83" s="2"/>
      <c r="C83" s="2"/>
      <c r="F83" s="29"/>
      <c r="G83" s="24"/>
      <c r="H83" s="24"/>
      <c r="I83" s="41"/>
      <c r="J83" s="28"/>
      <c r="K83" s="29"/>
      <c r="L83" s="2"/>
      <c r="M83" s="2"/>
      <c r="N83" s="2"/>
      <c r="O83" s="2"/>
      <c r="P83" s="2"/>
    </row>
    <row r="84" spans="1:16" x14ac:dyDescent="0.3">
      <c r="F84" s="10"/>
      <c r="G84" s="10"/>
      <c r="H84" s="10"/>
      <c r="I84" s="10"/>
      <c r="J84" s="10"/>
      <c r="K84" s="10"/>
    </row>
    <row r="85" spans="1:16" x14ac:dyDescent="0.3">
      <c r="F85" s="10"/>
      <c r="G85" s="10"/>
      <c r="H85" s="10"/>
      <c r="I85" s="10"/>
      <c r="J85" s="10"/>
      <c r="K85" s="10"/>
    </row>
    <row r="86" spans="1:16" x14ac:dyDescent="0.3">
      <c r="F86" s="10"/>
      <c r="G86" s="10"/>
      <c r="H86" s="10"/>
      <c r="I86" s="10"/>
      <c r="J86" s="10"/>
      <c r="K86" s="10"/>
    </row>
  </sheetData>
  <mergeCells count="3">
    <mergeCell ref="B71:N71"/>
    <mergeCell ref="J82:K82"/>
    <mergeCell ref="A1:N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šakos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Sigitas</dc:creator>
  <cp:lastModifiedBy>L. A.</cp:lastModifiedBy>
  <cp:lastPrinted>2022-04-04T14:12:01Z</cp:lastPrinted>
  <dcterms:created xsi:type="dcterms:W3CDTF">2022-03-02T10:54:20Z</dcterms:created>
  <dcterms:modified xsi:type="dcterms:W3CDTF">2022-04-12T12:37:06Z</dcterms:modified>
</cp:coreProperties>
</file>