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28"/>
  <workbookPr filterPrivacy="1" defaultThemeVersion="124226"/>
  <xr:revisionPtr revIDLastSave="821" documentId="8_{BB3739E7-053A-4833-BE5B-FE8349ACC84A}" xr6:coauthVersionLast="47" xr6:coauthVersionMax="47" xr10:uidLastSave="{C4BF7E0E-54E7-4326-A8A7-5560B3F23FBA}"/>
  <bookViews>
    <workbookView xWindow="28680" yWindow="-120" windowWidth="29040" windowHeight="15840" xr2:uid="{00000000-000D-0000-FFFF-FFFF00000000}"/>
  </bookViews>
  <sheets>
    <sheet name="Lapas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O128" i="1" l="1"/>
  <c r="P127" i="1"/>
  <c r="P125" i="1"/>
  <c r="O127" i="1"/>
  <c r="O126" i="1"/>
  <c r="O125" i="1"/>
  <c r="N127" i="1"/>
  <c r="N126" i="1"/>
  <c r="P126" i="1" s="1"/>
  <c r="P128" i="1" s="1"/>
  <c r="N125" i="1"/>
  <c r="O87" i="1" l="1"/>
  <c r="O86" i="1"/>
  <c r="J86" i="1" s="1"/>
  <c r="O85" i="1"/>
  <c r="J85" i="1" s="1"/>
  <c r="N87" i="1"/>
  <c r="P87" i="1" s="1"/>
  <c r="K87" i="1" s="1"/>
  <c r="N86" i="1"/>
  <c r="P86" i="1" s="1"/>
  <c r="K86" i="1" s="1"/>
  <c r="N85" i="1"/>
  <c r="P85" i="1" s="1"/>
  <c r="K85" i="1" s="1"/>
  <c r="P82" i="1"/>
  <c r="K82" i="1" s="1"/>
  <c r="O83" i="1"/>
  <c r="O82" i="1"/>
  <c r="O81" i="1"/>
  <c r="J81" i="1" s="1"/>
  <c r="N83" i="1"/>
  <c r="P83" i="1" s="1"/>
  <c r="K83" i="1" s="1"/>
  <c r="N82" i="1"/>
  <c r="N81" i="1"/>
  <c r="P81" i="1" s="1"/>
  <c r="K81" i="1" s="1"/>
  <c r="O79" i="1"/>
  <c r="J79" i="1" s="1"/>
  <c r="O78" i="1"/>
  <c r="J78" i="1" s="1"/>
  <c r="O77" i="1"/>
  <c r="J77" i="1" s="1"/>
  <c r="N79" i="1"/>
  <c r="P79" i="1" s="1"/>
  <c r="K79" i="1" s="1"/>
  <c r="N78" i="1"/>
  <c r="P78" i="1" s="1"/>
  <c r="K78" i="1" s="1"/>
  <c r="N77" i="1"/>
  <c r="P77" i="1" s="1"/>
  <c r="K77" i="1" s="1"/>
  <c r="P75" i="1"/>
  <c r="K75" i="1" s="1"/>
  <c r="O75" i="1"/>
  <c r="J75" i="1" s="1"/>
  <c r="O74" i="1"/>
  <c r="J74" i="1" s="1"/>
  <c r="O73" i="1"/>
  <c r="N75" i="1"/>
  <c r="N74" i="1"/>
  <c r="P74" i="1" s="1"/>
  <c r="K74" i="1" s="1"/>
  <c r="N73" i="1"/>
  <c r="P73" i="1" s="1"/>
  <c r="K73" i="1" s="1"/>
  <c r="O71" i="1"/>
  <c r="J71" i="1" s="1"/>
  <c r="O70" i="1"/>
  <c r="O69" i="1"/>
  <c r="N71" i="1"/>
  <c r="P71" i="1" s="1"/>
  <c r="K71" i="1" s="1"/>
  <c r="N70" i="1"/>
  <c r="P70" i="1" s="1"/>
  <c r="N69" i="1"/>
  <c r="P69" i="1" s="1"/>
  <c r="P23" i="1"/>
  <c r="O24" i="1"/>
  <c r="J24" i="1" s="1"/>
  <c r="O23" i="1"/>
  <c r="J23" i="1" s="1"/>
  <c r="N23" i="1"/>
  <c r="J70" i="1"/>
  <c r="J73" i="1"/>
  <c r="J82" i="1"/>
  <c r="J83" i="1"/>
  <c r="J87" i="1"/>
  <c r="O89" i="1"/>
  <c r="J89" i="1" s="1"/>
  <c r="O90" i="1"/>
  <c r="J90" i="1" s="1"/>
  <c r="O91" i="1"/>
  <c r="J91" i="1" s="1"/>
  <c r="O93" i="1"/>
  <c r="J93" i="1" s="1"/>
  <c r="O94" i="1"/>
  <c r="J94" i="1" s="1"/>
  <c r="O95" i="1"/>
  <c r="J95" i="1" s="1"/>
  <c r="J69" i="1"/>
  <c r="N89" i="1"/>
  <c r="P89" i="1" s="1"/>
  <c r="K89" i="1" s="1"/>
  <c r="N90" i="1"/>
  <c r="P90" i="1" s="1"/>
  <c r="K90" i="1" s="1"/>
  <c r="N91" i="1"/>
  <c r="P91" i="1" s="1"/>
  <c r="K91" i="1" s="1"/>
  <c r="N93" i="1"/>
  <c r="P93" i="1" s="1"/>
  <c r="K93" i="1" s="1"/>
  <c r="N94" i="1"/>
  <c r="P94" i="1" s="1"/>
  <c r="K94" i="1" s="1"/>
  <c r="N95" i="1"/>
  <c r="P95" i="1" s="1"/>
  <c r="K95" i="1" s="1"/>
  <c r="J127" i="1"/>
  <c r="K127" i="1"/>
  <c r="J126" i="1"/>
  <c r="K126" i="1"/>
  <c r="J125" i="1"/>
  <c r="K125" i="1"/>
  <c r="O32" i="1"/>
  <c r="J32" i="1" s="1"/>
  <c r="N32" i="1"/>
  <c r="P32" i="1" s="1"/>
  <c r="K32" i="1" s="1"/>
  <c r="O31" i="1"/>
  <c r="J31" i="1" s="1"/>
  <c r="N31" i="1"/>
  <c r="P31" i="1" s="1"/>
  <c r="K31" i="1" s="1"/>
  <c r="O30" i="1"/>
  <c r="J30" i="1" s="1"/>
  <c r="N30" i="1"/>
  <c r="P30" i="1" s="1"/>
  <c r="K30" i="1" s="1"/>
  <c r="O29" i="1"/>
  <c r="J29" i="1" s="1"/>
  <c r="N29" i="1"/>
  <c r="P29" i="1" s="1"/>
  <c r="K29" i="1" s="1"/>
  <c r="O28" i="1"/>
  <c r="J28" i="1" s="1"/>
  <c r="N28" i="1"/>
  <c r="P28" i="1" s="1"/>
  <c r="K28" i="1" s="1"/>
  <c r="O27" i="1"/>
  <c r="J27" i="1" s="1"/>
  <c r="N27" i="1"/>
  <c r="P27" i="1" s="1"/>
  <c r="K27" i="1" s="1"/>
  <c r="O26" i="1"/>
  <c r="J26" i="1" s="1"/>
  <c r="N26" i="1"/>
  <c r="P26" i="1" s="1"/>
  <c r="K26" i="1" s="1"/>
  <c r="O25" i="1"/>
  <c r="J25" i="1" s="1"/>
  <c r="N25" i="1"/>
  <c r="P25" i="1" s="1"/>
  <c r="K25" i="1" s="1"/>
  <c r="N24" i="1"/>
  <c r="P24" i="1" s="1"/>
  <c r="K24" i="1" s="1"/>
  <c r="K69" i="1" l="1"/>
  <c r="P96" i="1"/>
  <c r="K70" i="1"/>
  <c r="O96" i="1"/>
  <c r="P33" i="1"/>
  <c r="K23" i="1"/>
  <c r="O33" i="1"/>
</calcChain>
</file>

<file path=xl/sharedStrings.xml><?xml version="1.0" encoding="utf-8"?>
<sst xmlns="http://schemas.openxmlformats.org/spreadsheetml/2006/main" count="532" uniqueCount="253">
  <si>
    <t>BENDRIEJI REIKALAVIMAI REAGENTAMS IR PRIEMONĖMS:</t>
  </si>
  <si>
    <t>BENDRIEJI REIKALAVIMAI ĮRANGAI:</t>
  </si>
  <si>
    <t>4. Pasiūlyta įranga turi būti ženklinta CE ženklu. Tiekėjas turi pateikti tai įrodančius dokumentus (CE sertifikatus).</t>
  </si>
  <si>
    <t>Siūlomos pakuotės kaina, EUR be PVM</t>
  </si>
  <si>
    <t>Siūlomos pakuotės kaina, EUR su PVM</t>
  </si>
  <si>
    <t>Tyrimo kaina, EUR be PVM</t>
  </si>
  <si>
    <t>Tyrimo kaina, EUR su PVM</t>
  </si>
  <si>
    <t>Eil. Nr.</t>
  </si>
  <si>
    <t>Prekės pavadinimas</t>
  </si>
  <si>
    <t>Techninės charakteristikos, reikalavimai, metodas</t>
  </si>
  <si>
    <t>Atitikimas technibėms charakteristikoms (būtina nurodyti tikslią nuorodą dokumentacijoje)</t>
  </si>
  <si>
    <t>Maksimalus tyrimų skaičius per 24 mėn./reagentų ir priemonių kiekis (ml./vnt.) nurodytam tyrimų skaičiui</t>
  </si>
  <si>
    <t>Reagentų, priemonių siūloma pakuotė</t>
  </si>
  <si>
    <t>Siūlomų pakuočių kiekis bendram tyrimų skaičiui per 24 mėn. (sumuojant 5, 6, 7 techninės specifikacijos stulpelius)</t>
  </si>
  <si>
    <t>Reagentų/priemonių pakuočių galiojimo laikas/stabilumas po pakuotės atidarymo pagal gamintojo dokumentaciją (kur tinka)</t>
  </si>
  <si>
    <t>Automatizuotas hematologinis (kraujo) tyrimas</t>
  </si>
  <si>
    <t>2.1.1</t>
  </si>
  <si>
    <t>-</t>
  </si>
  <si>
    <t>įrašo tiekėjas</t>
  </si>
  <si>
    <t>PASTABOS:</t>
  </si>
  <si>
    <t>3. Reagentai, eksploatacinės medžiagos, papildomos priemonės turi būti paženklinti CE bei atitikti techninius ir kokybinius reikalavimus (pateikti tai įrodančius sertifikatus).</t>
  </si>
  <si>
    <t>4. Visi siūlomi reagentai, eksploatacinės medžiagos turi būti originalūs, vieno gamintojo, tinkami darbui su siūloma įranga (pateikti nuorodą dokumentacijoje ir gamintojo patvirtinimą) arba įrangos gamintojo adaptuoti, tinkami darbui su siūloma įranga, pateikiant įrangos gamintojo oficialias standartizuotas operacines procedūras siūlomam metodui bei diagnostinius analitinius validacijos ir adaptacijos protokolus (pateikti nuorodą dokumentacijoje ir gamintojo patvirtinimą).</t>
  </si>
  <si>
    <r>
      <t xml:space="preserve">5. </t>
    </r>
    <r>
      <rPr>
        <sz val="10"/>
        <color rgb="FF000000"/>
        <rFont val="Times New Roman"/>
        <family val="1"/>
      </rPr>
      <t>Reagentų galiojimo terminas ne trumpesnis kaip 6 mėnesiai nuo pristatymo dienos.</t>
    </r>
  </si>
  <si>
    <t>6. Skaičiuojant tyrimo kainą, būtina atsižvelgti į reagentų galiojimo laiką po atidarymo ir vidutinį atitinkamo tyrimo skaičių per mėnesį.</t>
  </si>
  <si>
    <t>1. Jeigu tyrimai, reikalingi vidinei kokybės kontrolei, kalibracijai nenurodyti, įrašo pats tiekėjas pagal gamintojo dokumentaciją.</t>
  </si>
  <si>
    <r>
      <t xml:space="preserve">2. Tiekėjas privalo įvertinti ir nurodyti (įrašyti) visas reikiamas sudedamąsias dalis tyrimui atlikti, </t>
    </r>
    <r>
      <rPr>
        <sz val="10"/>
        <color rgb="FF000000"/>
        <rFont val="Times New Roman"/>
        <family val="1"/>
      </rPr>
      <t xml:space="preserve">pateikiant reikalingą reagentų, eksploatacinių medžiagų, kitų priemonių, kalibratorių ir kontrolinių medžiagų </t>
    </r>
    <r>
      <rPr>
        <sz val="10"/>
        <color theme="1"/>
        <rFont val="Times New Roman"/>
        <family val="1"/>
      </rPr>
      <t>kiekį (atliekant kasdieninę ne mažiau kaip 2-jų lygių vidinę kokybės kontrolę), numatomam nurodytam tyrimų skaičiui (sumuojant 5, 6, 7 techninės specifikacijos stulpelius). Tyrimo kontrolei turi būti naudojamos "trečios šalies ar lygiavertės" kontrolinės medžiagos su tyrimo reikšmėmis siūlomai įrangai. Būtina pateikti pasiūlymą visoms pirkimo dalies pozicijoms, visam nurodytam tyrimų skaičiui užtikrinti.</t>
    </r>
  </si>
  <si>
    <r>
      <t xml:space="preserve">2.2 REIKALAVIMAI </t>
    </r>
    <r>
      <rPr>
        <b/>
        <sz val="10"/>
        <color rgb="FF000000"/>
        <rFont val="Times New Roman"/>
        <family val="1"/>
      </rPr>
      <t xml:space="preserve">5 DALIŲ (WBC) AUTOMATINIAM HEMATOLOGINIAM ANALIZATORIUI – 1 VNT. </t>
    </r>
    <r>
      <rPr>
        <sz val="10"/>
        <color rgb="FF000000"/>
        <rFont val="Times New Roman"/>
        <family val="1"/>
      </rPr>
      <t>(vertinama tik pilna pirkimo dalis, atitinkanti bendruosius, kokybinius bei techninius reikalavimus)</t>
    </r>
  </si>
  <si>
    <t>Techniniai parametrai</t>
  </si>
  <si>
    <t>Reikalaujami techniniai parametrai</t>
  </si>
  <si>
    <t>Reikalavimų atitikimas (tiksliai pažymimas techninis parametras (būtina nurodyti tikslią nuorodą analizatoriaus dokumentacijoje))</t>
  </si>
  <si>
    <t>Prietaiso pavadinimas, tipas/modelis, gamintojas:</t>
  </si>
  <si>
    <t xml:space="preserve">WBC matavimo principai </t>
  </si>
  <si>
    <t>Tėkmės citometrija</t>
  </si>
  <si>
    <t>Analizuojami parametrai</t>
  </si>
  <si>
    <t>Analizatoriaus matavimo režimai</t>
  </si>
  <si>
    <t>CBC, CBC+ DIFF</t>
  </si>
  <si>
    <t>Analizatoriuje integruota vakuuminio mėgintuvėlio kamštelio pradūrimo funkcija</t>
  </si>
  <si>
    <t>Būtina</t>
  </si>
  <si>
    <t>Bandinio tūris</t>
  </si>
  <si>
    <t>Ne daugiau 60µl</t>
  </si>
  <si>
    <t>Galimybė tirti kapiliarinį kraują</t>
  </si>
  <si>
    <t>Analizatoriaus sparta</t>
  </si>
  <si>
    <t>Ne mažiau 40 tyrimų per valandą</t>
  </si>
  <si>
    <t>Kokybės kontrolės metodai: - L-J</t>
  </si>
  <si>
    <t>Analizatorius automatiškai braižo kokybės kontrolės kreives kiekvienam parametrui, su galimybe stebėti ekrane ir atsispausdinti</t>
  </si>
  <si>
    <t xml:space="preserve">Vidinė analizatoriaus atmintis </t>
  </si>
  <si>
    <t>Ne mažiau 300 pacientų skaitmeninių duomenų</t>
  </si>
  <si>
    <t>Analizatoriuje integruota kompiuterio jungtis prietaiso pajungimui į LIS</t>
  </si>
  <si>
    <t>Maksimalios leistinos parametrų paklaidos CV</t>
  </si>
  <si>
    <t>Analizatorius nedidelis, statomas ant stalo</t>
  </si>
  <si>
    <t>Nepertraukiamo maitinimo šaltinis</t>
  </si>
  <si>
    <t xml:space="preserve">Garantija </t>
  </si>
  <si>
    <t>Ne mažiau kaip: WBC, RBC, HGB, HCT, MCV, MCH, MCHC, PLT, NE%, LY%, MO%, EO%, BA%, NE#, LY#, MO#, EO#, BA#, RDW-CV, RDW-SD, MPV, PDW, PCT, IG#, IG% (WBC, RBC ir PLT histogramos, WBC skaterograma )</t>
  </si>
  <si>
    <t>2.2.1</t>
  </si>
  <si>
    <t>2.2.2</t>
  </si>
  <si>
    <t>2.2.3</t>
  </si>
  <si>
    <t>WBC iki 3.0 %, RBC iki 1.5 %, Hgb iki 1.5 %, MCV iki 1,5%, Plt iki 4 %</t>
  </si>
  <si>
    <t>Ne mažiau kaip 24 mėn.</t>
  </si>
  <si>
    <t>2.2.4</t>
  </si>
  <si>
    <t>2.2.5</t>
  </si>
  <si>
    <t>2.2.6</t>
  </si>
  <si>
    <t>2.2.7</t>
  </si>
  <si>
    <t>2.2.8</t>
  </si>
  <si>
    <t>2.2.9</t>
  </si>
  <si>
    <t>2.2.10</t>
  </si>
  <si>
    <t>2.2.11</t>
  </si>
  <si>
    <t>2.2.12</t>
  </si>
  <si>
    <t>2.2.13</t>
  </si>
  <si>
    <t>2.2.14</t>
  </si>
  <si>
    <t>2.2.15</t>
  </si>
  <si>
    <t>Chorioninis gonadotropinas (HCG)</t>
  </si>
  <si>
    <t>3.1.1</t>
  </si>
  <si>
    <t>3.1.2</t>
  </si>
  <si>
    <t>Feritinas</t>
  </si>
  <si>
    <t>D-dimerai</t>
  </si>
  <si>
    <t>Hepatito B viruso antigenas</t>
  </si>
  <si>
    <t>ŽIV I ir II tipo antikūnai, ŽIV p24 antigenas</t>
  </si>
  <si>
    <t>3.1.3</t>
  </si>
  <si>
    <t>3.1.4</t>
  </si>
  <si>
    <t>3.1.5</t>
  </si>
  <si>
    <t>3.1.6</t>
  </si>
  <si>
    <t>3.1.7</t>
  </si>
  <si>
    <t>Kombinuotas, atrankinis, imunofermentinis metodas</t>
  </si>
  <si>
    <t>Kiekybinis nustatymas</t>
  </si>
  <si>
    <t>Imunofermentinis metodas</t>
  </si>
  <si>
    <t>Kiekybinis nustatymas, imunofermentinis metodas</t>
  </si>
  <si>
    <r>
      <t xml:space="preserve">Maksimalus kokybės kontrolei (vidinei ir išorinei) skirtas tyrimų skaičius per 24 mėn./reagentų ir priemonių kiekis (ml./vnt.) nurodytam tyrimų skaičiui </t>
    </r>
    <r>
      <rPr>
        <b/>
        <vertAlign val="superscript"/>
        <sz val="10"/>
        <color theme="1"/>
        <rFont val="Times New Roman"/>
        <family val="1"/>
      </rPr>
      <t>1</t>
    </r>
  </si>
  <si>
    <r>
      <t xml:space="preserve">Maksimalus kalibracijos procedūrai skirtas tyrimų skaičius per 24 mėn./reagentų ir priemonių kiekis (ml./vnt.) nurodytam tyrimų skaičiui </t>
    </r>
    <r>
      <rPr>
        <b/>
        <vertAlign val="superscript"/>
        <sz val="10"/>
        <color theme="1"/>
        <rFont val="Times New Roman"/>
        <family val="1"/>
      </rPr>
      <t>1</t>
    </r>
  </si>
  <si>
    <t>7. Reagentų pakuotės ne didesnės kaip 60 tyrimų pakuotėje, reagentai paruošti konkrečiam tyrimui, pakuotėje visos reikalingos kontrolės ir kalibratoriai tyrimui atlikti.</t>
  </si>
  <si>
    <t>2. Tiekėjas privalo įvertinti ir nurodyti (įrašyti) visas reikiamas sudedamąsias dalis tyrimui atlikti, pateikiant reikalingą reagentų, eksploatacinių medžiagų, kitų priemonių kiekį numatomam nurodytam tyrimų skaičiui (sumuojant 5, 6, 7 techninės specifikacijos stulpelius). Būtina pateikti pasiūlymą visoms pirkimo dalies pozicijoms, visam nurodytam tyrimų skaičiui užtikrinti.</t>
  </si>
  <si>
    <r>
      <t xml:space="preserve">Maksimalus vidinei kokybės kontrolei skirtas tyrimų skaičius per 24 mėn./reagentų ir priemonių kiekis (ml./vnt.) nurodytam tyrimų skaičiui </t>
    </r>
    <r>
      <rPr>
        <b/>
        <vertAlign val="superscript"/>
        <sz val="10"/>
        <color theme="1"/>
        <rFont val="Times New Roman"/>
        <family val="1"/>
      </rPr>
      <t>1</t>
    </r>
  </si>
  <si>
    <r>
      <t xml:space="preserve">3.2 REIKALAVIMAI </t>
    </r>
    <r>
      <rPr>
        <b/>
        <sz val="10"/>
        <color rgb="FF000000"/>
        <rFont val="Times New Roman"/>
        <family val="1"/>
      </rPr>
      <t xml:space="preserve">AUTOMATINIAM IMUNOLOGINIAM ANALIZATORIUI – 1 VNT. </t>
    </r>
    <r>
      <rPr>
        <sz val="10"/>
        <color rgb="FF000000"/>
        <rFont val="Times New Roman"/>
        <family val="1"/>
      </rPr>
      <t>(vertinama tik pilna pirkimo dalis, atitinkanti bendruosius, kokybinius bei techninius reikalavimus)</t>
    </r>
  </si>
  <si>
    <t>3.2.1</t>
  </si>
  <si>
    <t>3.2.2</t>
  </si>
  <si>
    <t>3.2.3</t>
  </si>
  <si>
    <t>3.2.4</t>
  </si>
  <si>
    <t>3.2.5</t>
  </si>
  <si>
    <t>3.2.6</t>
  </si>
  <si>
    <t>3.2.7</t>
  </si>
  <si>
    <t>3.2.8</t>
  </si>
  <si>
    <t>Vienu metu galima tirti ne mažiau 5 ir daugiau 15 mėginių</t>
  </si>
  <si>
    <t>Analizatorius turi turėti išorinį brūkšninio kodo skaitytuvą</t>
  </si>
  <si>
    <t>Nėra skystų atliekų</t>
  </si>
  <si>
    <t>Nereikalingas laboratorinis vanduo</t>
  </si>
  <si>
    <t>Analizatoriuje integruota kompiuterio jungtis prietaiso pajungimui į LIS sistemą</t>
  </si>
  <si>
    <t>Garantija</t>
  </si>
  <si>
    <t>Automatizuotas juostelinis šlapimo tyrimas</t>
  </si>
  <si>
    <r>
      <t xml:space="preserve">4.2 REIKALAVIMAI </t>
    </r>
    <r>
      <rPr>
        <b/>
        <sz val="10"/>
        <color rgb="FF000000"/>
        <rFont val="Times New Roman"/>
        <family val="1"/>
      </rPr>
      <t xml:space="preserve">PUSIAU AUTOMATINIAM ŠLAPIMO ANALIZATORIUI  – 1 VNT. </t>
    </r>
    <r>
      <rPr>
        <sz val="10"/>
        <color rgb="FF000000"/>
        <rFont val="Times New Roman"/>
        <family val="1"/>
      </rPr>
      <t>(vertinama tik pilna pirkimo dalis, atitinkanti bendruosius, kokybinius bei techninius reikalavimus)</t>
    </r>
  </si>
  <si>
    <t>4.2.1</t>
  </si>
  <si>
    <t>4.2.2</t>
  </si>
  <si>
    <t>4.2.3</t>
  </si>
  <si>
    <t>4.2.4</t>
  </si>
  <si>
    <t>4.2.5</t>
  </si>
  <si>
    <t>4.2.6</t>
  </si>
  <si>
    <t>4.2.7</t>
  </si>
  <si>
    <t>4.2.8</t>
  </si>
  <si>
    <t>4.2.9</t>
  </si>
  <si>
    <t>4.2.10</t>
  </si>
  <si>
    <t>4.2.11</t>
  </si>
  <si>
    <t>4.2.12</t>
  </si>
  <si>
    <t>4.2.13</t>
  </si>
  <si>
    <t>4.2.14</t>
  </si>
  <si>
    <t>4.2.15</t>
  </si>
  <si>
    <t>4.2.16</t>
  </si>
  <si>
    <t xml:space="preserve">Matavimo metodas </t>
  </si>
  <si>
    <t>Mėginių identifikacijos įvedimas</t>
  </si>
  <si>
    <t>Tiriamų parametrų skaičius</t>
  </si>
  <si>
    <t>Galimybė tirti šiuos parametrus</t>
  </si>
  <si>
    <t xml:space="preserve">Galimybė papildomai įvesti šiuos parametrus </t>
  </si>
  <si>
    <t>Automatinis tyrimui paruoštos juostelės aptikimas</t>
  </si>
  <si>
    <t>Displėjus</t>
  </si>
  <si>
    <t>Sparta</t>
  </si>
  <si>
    <t xml:space="preserve">Analizatoriuje integruotas atliekų konteineris panaudotoms šlapimo juostelėms </t>
  </si>
  <si>
    <t xml:space="preserve">Atmintis </t>
  </si>
  <si>
    <t>Spausdintuvas</t>
  </si>
  <si>
    <t xml:space="preserve">Jungtys </t>
  </si>
  <si>
    <t>Brūkšninių kodų skaitytuvas</t>
  </si>
  <si>
    <t>4.2.17</t>
  </si>
  <si>
    <t>Fotoelektrinis kolorimetrinis arba lygiavertis</t>
  </si>
  <si>
    <t>Rankinis ir nuskaitant brūkšninius kodus</t>
  </si>
  <si>
    <t>Galimybė tirti ne mažiau 13 parametrų</t>
  </si>
  <si>
    <t>Šlapimo spalvą ir skaidrumą</t>
  </si>
  <si>
    <t>Integruotas LCD, lietimui jautrus</t>
  </si>
  <si>
    <t>Ne mažiau 350 testų per val.</t>
  </si>
  <si>
    <t>ne mažiau 1000 paskutinių pacientų rezultatų, 100 kokybės kontrolės įrašų</t>
  </si>
  <si>
    <t>Integruotas analizatoriuje</t>
  </si>
  <si>
    <t>Rankinė ar automatinė, atliekama daugkartinėmis kalibracinėmis juostelėmis</t>
  </si>
  <si>
    <t>RS232 arba lygiavertė</t>
  </si>
  <si>
    <t>4.1.1</t>
  </si>
  <si>
    <t>Suma (pakuotės), EUR be PVM 24 mėn.</t>
  </si>
  <si>
    <t>Suma (pakuotės), EUR su PVM 24 mėn.</t>
  </si>
  <si>
    <t>2.1 Reagentai, eksploatacinės medžiagos ir papildomos priemonės hematologiniams tyrimams (vertinama tik pilna pirkimo dalis, atitinkanti bendruosius, kokybinius bei techninius reikalavimus)</t>
  </si>
  <si>
    <r>
      <t xml:space="preserve">7. Tiekėjas privalo </t>
    </r>
    <r>
      <rPr>
        <u/>
        <sz val="10"/>
        <color theme="1"/>
        <rFont val="Times New Roman"/>
        <family val="1"/>
      </rPr>
      <t>TIKSLIAI įvertinti</t>
    </r>
    <r>
      <rPr>
        <sz val="10"/>
        <color theme="1"/>
        <rFont val="Times New Roman"/>
        <family val="1"/>
      </rPr>
      <t xml:space="preserve"> ir nurodyti (įrašyti) visas reikiamas sudedamąsias dalis tyrimams atlikti, tame tarpe ir kontrolines bei kitas pagalbines/papildomas medžiagas ir priemones, atsižvelgiant į visų priemonių galiojimo laiką/stabilumą po atidarymo, kuris nurodytas 16 techninės specifikacijos stulpelyje, bei pateikti gamintojo patvirtintus dokumentus įrodančius tokių priemonių galiojimo laiką/ stabilumą po jų pakuočių atidarymo. Už  laboratorinių reagentų ir/ar eksploatacinių medžiagų ir/ar papildomų priemonių kiekio, reikalingo perkančiosios organizacijos nurodytam tyrimų skaičiui atlikti, apskaičiavimą – atsakingas tiekėjas. Jeigu tiekėjo apskaičiuotų laboratorinių reagentų ir/ar eksploatacinių medžiagų ir/ar papildomų priemonių sutarties galiojimo metu neužteks nurodytam tyrimų skaičiui atlikti, tiekėjas įsipareigoja savo lėšomis tiekti trūkstamus laboratorinius reagentus ir/ar eksploatacines medžiagas ir/ar papildomas priemones. </t>
    </r>
  </si>
  <si>
    <t>3.1 Reagentai, eksploatacinės medžiagos ir papildomos priemonės imunologiniams tyrimams (vertinama tik pilna pirkimo dalis, atitinkanti bendruosius, kokybinius bei techninius reikalavimus)</t>
  </si>
  <si>
    <r>
      <t xml:space="preserve">8. Tiekėjas privalo </t>
    </r>
    <r>
      <rPr>
        <u/>
        <sz val="10"/>
        <color theme="1"/>
        <rFont val="Times New Roman"/>
        <family val="1"/>
      </rPr>
      <t>TIKSLIAI įvertinti</t>
    </r>
    <r>
      <rPr>
        <sz val="10"/>
        <color theme="1"/>
        <rFont val="Times New Roman"/>
        <family val="1"/>
      </rPr>
      <t xml:space="preserve"> ir nurodyti (įrašyti) visas reikiamas sudedamąsias dalis tyrimams atlikti, tame tarpe ir kontrolines bei kitas pagalbines/papildomas medžiagas ir priemones, atsižvelgiant į visų priemonių galiojimo laiką/stabilumą po atidarymo, kuris nurodytas 16 techninės specifikacijos stulpelyje, bei pateikti gamintojo patvirtintus dokumentus įrodančius tokių priemonių galiojimo laiką/ stabilumą po jų pakuočių atidarymo. Už  laboratorinių reagentų ir/ar eksploatacinių medžiagų ir/ar papildomų priemonių kiekio, reikalingo perkančiosios organizacijos nurodytam tyrimų skaičiui atlikti, apskaičiavimą – atsakingas tiekėjas. Jeigu tiekėjo apskaičiuotų laboratorinių reagentų ir/ar eksploatacinių medžiagų ir/ar papildomų priemonių sutarties galiojimo metu neužteks nurodytam tyrimų skaičiui atlikti, tiekėjas įsipareigoja savo lėšomis tiekti trūkstamus laboratorinius reagentus ir/ar eksploatacines medžiagas ir/ar papildomas priemones. </t>
    </r>
  </si>
  <si>
    <t>4.1 Reagentai, eksploatacinės medžiagos ir papildomos priemonės šlapimo tyrimams (vertinama tik pilna pirkimo dalis, atitinkanti bendruosius, kokybinius bei techninius reikalavimus)</t>
  </si>
  <si>
    <t>kraujas, gliukozė, pH, santykinis tankis, bilirubinas, urobilinogenas, ketonai, baltymai, nitritai, leukocitai, askorbininė rūgštis (jeigu turi įtakos tyrimo rezultatams), mikroalbuminas, kreatininas</t>
  </si>
  <si>
    <t xml:space="preserve">Analizatoriaus kalibracija </t>
  </si>
  <si>
    <t>Prekės (reagentų, eksplotacinių medž. Ir papil. priemonių) gamintojas, pavadinimas, katologo Nr., nuoroda į gamintojo katalogo puslapį</t>
  </si>
  <si>
    <t>REAGENTŲ, EKSPLOATACINIŲ MEDŽIAGŲ, PAPILDOMŲ PRIEMONIŲ PIRKIMO TECHNINĖ SPECIFIKACIJA (2 skyrius)</t>
  </si>
  <si>
    <t>1 ltr</t>
  </si>
  <si>
    <t>Nihon Kohden Firenze, Hemolynac 3N 1l, MEK-680I</t>
  </si>
  <si>
    <t>Nihon Kohden Firenze, Hemolynac 5 1l, MEK-910I</t>
  </si>
  <si>
    <t>5 ltr</t>
  </si>
  <si>
    <t>Nihon Kohden Firenze, Cleanac 5l, MEK-520I</t>
  </si>
  <si>
    <t>Nihon Kohden Firenze, Cleanac 3 1l, MEK-620I</t>
  </si>
  <si>
    <t>20 ltr</t>
  </si>
  <si>
    <t>Nihon Kohden Firenze, Isotonac 4 20l, MEK-641I</t>
  </si>
  <si>
    <t>3 ml</t>
  </si>
  <si>
    <t>Nihon Kohden, Kontrolinis kraujas aukštas 3 ml, MEK-5D-H; Kontrolinis kraujas žemas 3 ml, MEK-5D-L; Kontrolinis kraujas normalus 3 ml, MEK-5D-N</t>
  </si>
  <si>
    <t>3ml</t>
  </si>
  <si>
    <t>vnt.</t>
  </si>
  <si>
    <t>Nihon Kohden, HGB Filtras, T802</t>
  </si>
  <si>
    <t>pak. /500 lapų</t>
  </si>
  <si>
    <t>Siūlomi reagentai ir priemonės hematologiniams tyrimams atlikti hematologiniu analizatoriumi MEK-7300K</t>
  </si>
  <si>
    <t>2.1.1.1</t>
  </si>
  <si>
    <t>2.1.1.2</t>
  </si>
  <si>
    <t>2.1.1.3</t>
  </si>
  <si>
    <t>2.1.1.4</t>
  </si>
  <si>
    <t>2.1.1.5</t>
  </si>
  <si>
    <t>2.1.1.6</t>
  </si>
  <si>
    <t>2.1.1.7</t>
  </si>
  <si>
    <t>2.1.1.8</t>
  </si>
  <si>
    <t>2.1.1.9</t>
  </si>
  <si>
    <t>2.1.1.10</t>
  </si>
  <si>
    <t>Hemolynac 3N 1l</t>
  </si>
  <si>
    <t>Hemolynac 5 1l</t>
  </si>
  <si>
    <t>Cleanac 5l</t>
  </si>
  <si>
    <t>Cleanac 3 1l</t>
  </si>
  <si>
    <t>Isotonac 4  20l</t>
  </si>
  <si>
    <t xml:space="preserve">Kontrolinis kraujas </t>
  </si>
  <si>
    <t>Kalibratorius</t>
  </si>
  <si>
    <t>HGB Filtras</t>
  </si>
  <si>
    <t>Peristaltinės pompos žarnelė</t>
  </si>
  <si>
    <t>Nihon Kohden, Peristaltinės pompos žarnelė, 2114080599B</t>
  </si>
  <si>
    <t>Šlapimo juostelės H13-Cr (100 testų),(H-50/100/300/500</t>
  </si>
  <si>
    <t>0 (kalibracija atliekama su prietaiso komplektacijoje esančia daugkartine kalibracine juostele)</t>
  </si>
  <si>
    <t>100 juostelių</t>
  </si>
  <si>
    <t>iki galiojimo pabaigos</t>
  </si>
  <si>
    <t>Dirui Industrial, Šlapimo juostelės H13-Cr (100 testų), H-50/100/300/500), kodas H13-Cr-M (231010101001)</t>
  </si>
  <si>
    <t>Kontrolės</t>
  </si>
  <si>
    <t>8 ml</t>
  </si>
  <si>
    <t>30 d.</t>
  </si>
  <si>
    <t>Dirui Industrial, Teigiama QC H-800 (8 ml), 2320701001 (232030303201); Neigiama QC H-800 (8 ml), 2320702001(232030301201)</t>
  </si>
  <si>
    <t>Termo popierius (57x12x45)</t>
  </si>
  <si>
    <t>Termo popierius (57x12x45), 57 mm</t>
  </si>
  <si>
    <t>Siūlomi reagentai ir priemonės automatiniam šlapimo analizatoriui DIRUI H-500</t>
  </si>
  <si>
    <t>4.1.1.1</t>
  </si>
  <si>
    <t>4.1.1.2</t>
  </si>
  <si>
    <t>4.1.1.3</t>
  </si>
  <si>
    <t>PVM, %</t>
  </si>
  <si>
    <t>VIDAS HCG</t>
  </si>
  <si>
    <t>VIDAS Ferritin</t>
  </si>
  <si>
    <t>VIDAS D-Dimer Exclusion II</t>
  </si>
  <si>
    <t>VIDAS TOXO IgM</t>
  </si>
  <si>
    <t>VIDAS TOXO IgG</t>
  </si>
  <si>
    <t>VIDAS HBsAg</t>
  </si>
  <si>
    <t>VIDAS HIV DUO Quick</t>
  </si>
  <si>
    <t>VIDAS QCV</t>
  </si>
  <si>
    <t>Termo popierius</t>
  </si>
  <si>
    <t>60 testų</t>
  </si>
  <si>
    <t>Iki galiojimo pabaigos nurodytos ant pakuotės</t>
  </si>
  <si>
    <t>bioMerieux, VIDAS HCG, 30405</t>
  </si>
  <si>
    <t>bioMerieux, VIDAS QCV, 30706</t>
  </si>
  <si>
    <t>Termo popierius, 110 mm</t>
  </si>
  <si>
    <t>bioMerieux, VIDAS Ferritin, 30411</t>
  </si>
  <si>
    <t>bioMerieux, VIDAS D-Dimer Exclusion II, 30455</t>
  </si>
  <si>
    <t>bioMerieux, VIDAS TOXO IgM, 30202</t>
  </si>
  <si>
    <t>bioMerieux, VIDAS TOXO IgG, 30210</t>
  </si>
  <si>
    <t>bioMerieux, VIDAS HBsAg, 30315</t>
  </si>
  <si>
    <t>bioMerieux, VIDAS HIV DUO Quick, 30447</t>
  </si>
  <si>
    <t>1. Turima įranga priklauso VšĮ „Vilniaus gimdymo namai“. Galima siūlyti gamintojo originalias ar lygiavertes priemones, pilnai atitinkančias kokybinius ir techninius reikalavimus. Reagentai, eksploatacinės medžiagos, papildomos priemonės turi būti vieno gamintojo. Tiekėjas privalo pateikti atstovavimo dokumentą siūlomoms prekėms tiekti. Visa pirkimo dalis perkama iš vieno tiekėjo. Nagrinėjamas tik pilnas pasiūlymas, atitinkantis kokybinius ir techninius reikalavimus.</t>
  </si>
  <si>
    <t>2. Tiekėjas turi pateikti gamintojo parengtus katalogus ir siūlomų prekių techninių charakteristikų aprašymus (jei gamintojo kataloge neišsamiai atsispindi siūlomos prekės atitikimas techninės specifikacijos reikalavimams) (pdf formatu) su vertimu į lietuvių kalbą. Šiuose dokumentuose tiekėjas turi nurodyti (t. y. pastebimai pažymėti – spalvotai pažymėti, ir/ar nurodyti rodyklėmis, ir/ar pabraukti) konkrečias teikiamų dokumentų vietas, kur aprašomos reikalaujamų techninių charakteristikų reikšmės bei įrašyti, kurį techninių reikalavimų punktą jos atitinka ir nurodyti puslapį. Kiti dokumentai, nenurodyti šiame punkte, nebus laikomi pakankama ir patikima informacija vertinimui atlikti. Perkančioji organizacija turi teisę reikalauti pateikti katalogų ir techninių aprašų originalus. Tiekėjui pateikus klaidingą informaciją pasiūlymas gali būti atmestas.</t>
  </si>
  <si>
    <t>3. Tiekėjas turi pateikti reagentų, eksplotacinių medžiagų ir kitų papildomų priemonių aprašymus, darbo instrukcijas, saugos duomenų lapus bei atitikties dokumentus (dokumentų originalų kopijas ir tinkamai patvirtintus vertimus į lietuvių kalbą) (kur tinka). Tinkamu laikomas vertimo patvirtinimas tiekėjo arba jo įgalioto atstovo parašu ir tiekėjo antspaudu (jei turi). Už tinkamą vertimą į lietuvių kalbą – atsakingas tiekėjas. Tiekėjas įsipareigoja visą pateiktą informaciją, susijusią su tyrimo procesu, esant reikalui, pirkimo-pardavimo sutarties galiojimo metu nedelsiant atnaujinti.</t>
  </si>
  <si>
    <t>4. Tiekėjas turi tiekti prekes, atitinkančias Europos direktyvų nuostatas. Siūlantiems reagentus, pateikti atitikties dokumentą pagal Europos direktyvų nuostatas, kuris atitinka Tarybos direktyvos 98/79/EC sąlygas in vitro diagnostiniams medicinos prietaisams. Siūlantiems papildomas priemones, pateikti atitikties dokumentus pagal Europos direktyvų nuostatas medicinos priemonėms (CE sertifikatas arba lygiavertis dokumentas).</t>
  </si>
  <si>
    <t>5. Perkančioji organizacija, siekdama patikrinti konkretaus tiekėjo prekių atitikimą reikalavimams, gali prašyti Tiekėjo per nustatytą terminą visoms pirkimo dalims pateikti prekių, kurios bus tiekiamos laimėjus konkursą, pavyzdžius. Nepateikus prekių pavyzdžių, pasiūlymas bus atmetamas. Pavyzdžiai grąžinami nebus.</t>
  </si>
  <si>
    <t>1. Sudaroma galimybė tiekėjams, neatstovaujantiems perkančiosios organizacijos turimos įrangos gamintojo, siūlyti kitą, perkančiosios organizacijos poreikius atitinkančią įrangą (pagal panaudą) kartu su reagentais, eksploatacinėmis medžiagomis, papildomomis priemonėmis tam pačiam tyrimų skaičiui atlikti. Galima siūlyti gamintojo originalias ar lygiavertes priemones, pilnai atitinkančias kokybinius ir techninius reikalavimus. Siūloma įranga panaudai privalo būti ne senesnė nei 5 metai.</t>
  </si>
  <si>
    <t>2. Laimėtojas, pasiūlęs kitą, perkančiosios organizacijos poreikius atitinkančią įrangą (pagal panaudą), įrangą turi pristatyti, surinkti, sumontuoti/instaliuoti/įdiegti perkančiosios organizacijos nurodytu adresu, paruošti darbui ir suderinti/išbandyti bei apmokyti perkančiosios organizacijos personalą, ne vėliau kaip per 5 darbo dienas nuo panaudos sutarties abiejų šalių pasirašymo dienos. Kartu su įranga panaudai, turi pateikti užpildytą įrangos techninį pasą ir kitą, įrangos eksploatavimui, reikalingą dokumentaciją. Personalą turi apmokinti kompetentingas specialistas, turintis kompetenciją įrodantį dokumentą (pateikti dokumentą (pažymėjimas/sertifikatas), patvirtinantį, kad mokymus atliekantis asmuo yra gamintojo tinkamai apmokytas ir/ar įgaliotas mokyti įrangos naudotojus.</t>
  </si>
  <si>
    <t>3. Tiekėjas turi pateikti įrangos pagal panaudą, kuria bus naudojamasi tol, kol pagal viešojo pirkimo-pardavimo sutartį bus perkami iš tiekėjo laboratorijos diagnostikos reagentai, eksploatacinės medžiagos, papildomos priemonės, naudojimosi instrukcijas, įrangos priežiūros techninės planą, reagentų ir kitų papildomų priemonių aprašymus, darbo instrukcijas, saugos duomenų lapus bei atitikties dokumentus (dokumentų originalų kopijas ir tinkamai patvirtintus vertimus į lietuvių kalbą) (kur tinka). Tinkamu laikomas vertimo patvirtinimas tiekėjo arba jo įgalioto atstovo parašu ir tiekėjo antspaudu (jei turi). Už tinkamą vertimą į lietuvių kalbą – atsakingas tiekėjas. Tiekėjas įsipareigoja visą pateiktą informaciją, susijusią su tyrimo procesu, esant reikalui, pirkimo-pardavimo sutarties galiojimo metu nedelsiant atnaujinti.</t>
  </si>
  <si>
    <t>5. Tiekėjas, teikdamas pasiūlymą kartu su įranga panaudai, turi būti gamintojo įgaliotas atlikti techninį aptarnavimą (arba pateikti rašytinį susitarimą su kitu ūkio subjektu, kuris yra gamintojo įgaliotas atlikti šios įrangos techninį aptarnavimą) įrangos eksploatavimo laikotarpiu. Tiekėjas privalo užtikrinti perduodamos įrangos techninį aptarnavimą (techninę priežiūrą, techninės būklės tikrinimą), gedimų diagnostiką ir šalinimą/remontą be papildomo mokesčio (savo sąskaitą) visą panaudos sutarties galiojimo terminą. Gedimas, po pranešimo gavimo, turi būti pradėtas šalinti per 4 val. darbo dienomis ir per 6 val. poilsio ir švenčių dienomis.</t>
  </si>
  <si>
    <t>2 pirkimo dalies bendra suma Eur:</t>
  </si>
  <si>
    <t>Popierius Navigator Universal A4 80g 500 lapų</t>
  </si>
  <si>
    <t>3 pirkimo dalies bendra suma Eur:</t>
  </si>
  <si>
    <t>Siūlomi reagentai ir priemonės imunologiniams tyrimams atlikti automatiniu imunologiniu analizatoriumi MINI VIDAS</t>
  </si>
  <si>
    <t>–</t>
  </si>
  <si>
    <t>4 pirkimo dalies bendra suma Eur:</t>
  </si>
  <si>
    <t>Toxoplasma gondii IgM</t>
  </si>
  <si>
    <t>Toxoplasma gondii IgG</t>
  </si>
  <si>
    <r>
      <t xml:space="preserve">2. PIRKIMO DALIS. REAGENTAI, EKSPLOATACINĖS MEDŽIAGOS HEMATOLOGINIAMS TYRIMAMS ATLIKTI 5 DALIŲ (WBC) AUTOMATINIU ANALIZATORIUMI MEK-7300 K ARBA LYGIAVERČIU 5 DALIŲ (WBC) AUTOMATINIU ANALIZATORIUMI PANAUDAI </t>
    </r>
    <r>
      <rPr>
        <sz val="10"/>
        <color theme="1"/>
        <rFont val="Times New Roman"/>
        <family val="1"/>
      </rPr>
      <t>(siūlomas analizatorius panaudai turi atitikti 2.2 dalyje nurodytus techninius reikalavimus)</t>
    </r>
  </si>
  <si>
    <r>
      <t xml:space="preserve">3. PIRKIMO DALIS. REAGENTAI, EKSPLOATACINĖS MEDŽIAGOS, PAPILDOMOS PRIEMONĖS IMUNOLOGINIAMS TYRIMAMS ATLIKTI AUTOMATINIU IMUNOLOGINIU ANALIZATORIUMI MINI VIDAS ARBA LYGIAVERČIU AUTOMATINIU ANALIZATORIUMI PANAUDAI </t>
    </r>
    <r>
      <rPr>
        <sz val="10"/>
        <color theme="1"/>
        <rFont val="Times New Roman"/>
        <family val="1"/>
      </rPr>
      <t>(siūlomas analizatorius panaudai turi atitikti 3.2 dalyje nurodytus techninius reikalavimus)</t>
    </r>
  </si>
  <si>
    <r>
      <t xml:space="preserve">4. PIRKIMO DALIS. REAGENTAI EKSPLOATACINĖS MEDŽIAGOS, PAPILDOMOS PRIEMONĖS ŠLAPIMO TYRIMAMS ATLIKTI PUSIAU AUTOMATINIU ŠLAPIMO ANALIZATORIUMI DIRUI H-500 ARBA LYGIAVERČIU PUSIAU AUTOMATINIU ANALIZATORIUMI PANAUDAI </t>
    </r>
    <r>
      <rPr>
        <sz val="10"/>
        <color theme="1"/>
        <rFont val="Times New Roman"/>
        <family val="1"/>
      </rPr>
      <t>(siūlomas analizatorius panaudai turi atitikti 4.2 dalyje nurodytus techninius reikalavimus)</t>
    </r>
  </si>
  <si>
    <t>Popierius A4, Popierius A4</t>
  </si>
  <si>
    <t>Nihon Kohden, MEK-Calibrator, MEKCAL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</si>
</sst>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2"/>
      <color rgb="FF000000"/>
      <name val="Times New Roman"/>
      <family val="1"/>
    </font>
    <font>
      <sz val="12"/>
      <color theme="1"/>
      <name val="Times New Roman"/>
      <family val="1"/>
    </font>
    <font>
      <sz val="10"/>
      <color rgb="FF000000"/>
      <name val="Times New Roman"/>
      <family val="1"/>
    </font>
    <font>
      <sz val="10"/>
      <color theme="1"/>
      <name val="Times New Roman"/>
      <family val="1"/>
    </font>
    <font>
      <b/>
      <sz val="12"/>
      <color theme="1"/>
      <name val="Times New Roman"/>
      <family val="1"/>
    </font>
    <font>
      <sz val="12"/>
      <name val="Times New Roman"/>
      <family val="1"/>
    </font>
    <font>
      <sz val="10"/>
      <name val="Times New Roman"/>
      <family val="1"/>
    </font>
    <font>
      <b/>
      <sz val="10"/>
      <color theme="1"/>
      <name val="Times New Roman"/>
      <family val="1"/>
    </font>
    <font>
      <b/>
      <sz val="10"/>
      <color rgb="FF000000"/>
      <name val="Times New Roman"/>
      <family val="1"/>
    </font>
    <font>
      <u/>
      <sz val="10"/>
      <color theme="1"/>
      <name val="Times New Roman"/>
      <family val="1"/>
    </font>
    <font>
      <b/>
      <vertAlign val="superscript"/>
      <sz val="10"/>
      <color theme="1"/>
      <name val="Times New Roman"/>
      <family val="1"/>
    </font>
    <font>
      <b/>
      <sz val="10"/>
      <name val="Times New Roman"/>
      <family val="1"/>
    </font>
    <font>
      <sz val="11"/>
      <color theme="1"/>
      <name val="Calibri"/>
      <family val="2"/>
      <scheme val="minor"/>
    </font>
    <font>
      <sz val="8"/>
      <name val="Calibri"/>
      <family val="2"/>
      <scheme val="minor"/>
    </font>
    <font>
      <b/>
      <sz val="10"/>
      <color rgb="FFFF0000"/>
      <name val="Times New Roman"/>
      <family val="1"/>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9" fontId="13" fillId="0" borderId="0" applyFont="0" applyFill="0" applyBorder="0" applyAlignment="0" applyProtection="0"/>
  </cellStyleXfs>
  <cellXfs count="104">
    <xf numFmtId="0" fontId="0" fillId="0" borderId="0" xfId="0"/>
    <xf numFmtId="0" fontId="2" fillId="0" borderId="0" xfId="0" applyFont="1"/>
    <xf numFmtId="0" fontId="4" fillId="0" borderId="0" xfId="0" applyFont="1"/>
    <xf numFmtId="0" fontId="5" fillId="0" borderId="0" xfId="0" applyFont="1"/>
    <xf numFmtId="0" fontId="6" fillId="0" borderId="0" xfId="0" applyFont="1"/>
    <xf numFmtId="0" fontId="1" fillId="0" borderId="0" xfId="0" applyFont="1" applyAlignment="1">
      <alignment vertical="center" wrapText="1"/>
    </xf>
    <xf numFmtId="0" fontId="4" fillId="0" borderId="0" xfId="0" applyFont="1" applyAlignment="1">
      <alignment horizontal="center" vertical="center"/>
    </xf>
    <xf numFmtId="49" fontId="4" fillId="0" borderId="1" xfId="0" applyNumberFormat="1" applyFont="1" applyBorder="1" applyAlignment="1">
      <alignment horizontal="center" vertical="center" wrapText="1"/>
    </xf>
    <xf numFmtId="0" fontId="4" fillId="0" borderId="0" xfId="0" applyFont="1" applyBorder="1"/>
    <xf numFmtId="0" fontId="8" fillId="0" borderId="0"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wrapText="1"/>
    </xf>
    <xf numFmtId="0" fontId="8" fillId="2" borderId="0" xfId="0" applyFont="1" applyFill="1" applyAlignment="1">
      <alignment horizontal="left" vertical="center" wrapText="1"/>
    </xf>
    <xf numFmtId="0" fontId="8" fillId="3" borderId="8" xfId="0" applyFont="1" applyFill="1" applyBorder="1" applyAlignment="1">
      <alignment horizontal="center" vertical="center" wrapText="1"/>
    </xf>
    <xf numFmtId="0" fontId="8" fillId="3" borderId="8" xfId="0" applyFont="1" applyFill="1" applyBorder="1" applyAlignment="1">
      <alignment horizontal="center" vertical="center" textRotation="90" wrapText="1"/>
    </xf>
    <xf numFmtId="0" fontId="12" fillId="3" borderId="8" xfId="0" applyFont="1" applyFill="1" applyBorder="1" applyAlignment="1">
      <alignment horizontal="center" vertical="center" wrapText="1"/>
    </xf>
    <xf numFmtId="0" fontId="8" fillId="3" borderId="1" xfId="0" applyFont="1" applyFill="1" applyBorder="1" applyAlignment="1">
      <alignment horizontal="center" vertical="center" textRotation="90" wrapText="1"/>
    </xf>
    <xf numFmtId="0" fontId="8" fillId="2"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8" fillId="2" borderId="1" xfId="0" applyFont="1" applyFill="1" applyBorder="1" applyAlignment="1">
      <alignment horizontal="center" vertical="center" wrapText="1"/>
    </xf>
    <xf numFmtId="0" fontId="7" fillId="2" borderId="1" xfId="0" applyFont="1" applyFill="1" applyBorder="1" applyAlignment="1">
      <alignment vertical="center" wrapText="1"/>
    </xf>
    <xf numFmtId="0" fontId="7" fillId="2" borderId="1" xfId="0" applyFont="1" applyFill="1" applyBorder="1" applyAlignment="1">
      <alignment horizontal="center" vertical="center" wrapText="1"/>
    </xf>
    <xf numFmtId="2" fontId="4" fillId="2" borderId="1" xfId="0" applyNumberFormat="1" applyFont="1" applyFill="1" applyBorder="1" applyAlignment="1">
      <alignment horizontal="center" vertical="center" wrapText="1"/>
    </xf>
    <xf numFmtId="9" fontId="7" fillId="2" borderId="1" xfId="1" applyFont="1" applyFill="1" applyBorder="1" applyAlignment="1">
      <alignment horizontal="center" vertical="center" wrapText="1"/>
    </xf>
    <xf numFmtId="0" fontId="7" fillId="2" borderId="1" xfId="0" applyFont="1" applyFill="1" applyBorder="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49" fontId="4" fillId="2" borderId="1" xfId="0" applyNumberFormat="1"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8" xfId="0" applyFont="1" applyFill="1" applyBorder="1" applyAlignment="1">
      <alignment horizontal="center" vertical="center" wrapText="1"/>
    </xf>
    <xf numFmtId="9" fontId="4" fillId="2" borderId="1" xfId="1" applyFont="1" applyFill="1" applyBorder="1" applyAlignment="1">
      <alignment horizontal="center" vertical="center" wrapText="1"/>
    </xf>
    <xf numFmtId="0" fontId="4" fillId="2" borderId="2" xfId="0" applyFont="1" applyFill="1" applyBorder="1" applyAlignment="1">
      <alignment horizontal="center" vertical="center" wrapText="1"/>
    </xf>
    <xf numFmtId="49" fontId="4" fillId="2" borderId="2" xfId="0" applyNumberFormat="1"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0" borderId="0" xfId="0" applyFont="1" applyFill="1" applyAlignment="1">
      <alignment horizontal="left" vertical="center" wrapText="1"/>
    </xf>
    <xf numFmtId="0" fontId="4" fillId="0" borderId="0" xfId="0" applyFont="1" applyAlignment="1">
      <alignment horizontal="left" vertical="center" wrapText="1"/>
    </xf>
    <xf numFmtId="0" fontId="15" fillId="2" borderId="1" xfId="0" applyFont="1" applyFill="1" applyBorder="1" applyAlignment="1">
      <alignment horizontal="left" vertical="center" wrapText="1"/>
    </xf>
    <xf numFmtId="0" fontId="15" fillId="2" borderId="1" xfId="0" applyFont="1" applyFill="1" applyBorder="1" applyAlignment="1">
      <alignment vertical="center" wrapText="1"/>
    </xf>
    <xf numFmtId="0" fontId="4" fillId="2" borderId="1" xfId="0" applyFont="1" applyFill="1" applyBorder="1" applyAlignment="1">
      <alignment vertical="center" wrapText="1"/>
    </xf>
    <xf numFmtId="2" fontId="8" fillId="3" borderId="1" xfId="0" applyNumberFormat="1" applyFont="1" applyFill="1" applyBorder="1" applyAlignment="1">
      <alignment horizontal="center" vertical="center" wrapText="1"/>
    </xf>
    <xf numFmtId="49" fontId="4" fillId="0" borderId="0" xfId="0" applyNumberFormat="1" applyFont="1" applyBorder="1" applyAlignment="1">
      <alignment horizontal="center" vertical="center" wrapText="1"/>
    </xf>
    <xf numFmtId="0" fontId="4" fillId="0" borderId="0" xfId="0" applyFont="1" applyBorder="1" applyAlignment="1">
      <alignment horizontal="left" vertical="center" wrapText="1"/>
    </xf>
    <xf numFmtId="2" fontId="8" fillId="3" borderId="2" xfId="0" applyNumberFormat="1"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2" borderId="1" xfId="0" applyFont="1" applyFill="1" applyBorder="1" applyAlignment="1">
      <alignment horizontal="right" vertical="center" wrapText="1"/>
    </xf>
    <xf numFmtId="2" fontId="4" fillId="2" borderId="1" xfId="0" quotePrefix="1" applyNumberFormat="1" applyFont="1" applyFill="1" applyBorder="1" applyAlignment="1">
      <alignment horizontal="center" vertical="center" wrapText="1"/>
    </xf>
    <xf numFmtId="0" fontId="4" fillId="2" borderId="2" xfId="0" applyFont="1" applyFill="1" applyBorder="1" applyAlignment="1">
      <alignment horizontal="right" vertical="center" wrapText="1"/>
    </xf>
    <xf numFmtId="2" fontId="7" fillId="2" borderId="1" xfId="0" applyNumberFormat="1" applyFont="1" applyFill="1" applyBorder="1" applyAlignment="1">
      <alignment horizontal="center" vertical="center" wrapText="1"/>
    </xf>
    <xf numFmtId="0" fontId="7" fillId="0" borderId="1" xfId="0" applyFont="1" applyFill="1" applyBorder="1" applyAlignment="1">
      <alignmen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 xfId="0" applyFont="1" applyBorder="1" applyAlignment="1">
      <alignment horizontal="center" vertical="center" wrapText="1"/>
    </xf>
    <xf numFmtId="0" fontId="4" fillId="0" borderId="9" xfId="0" applyFont="1" applyBorder="1" applyAlignment="1">
      <alignment horizontal="center" vertical="center" wrapText="1"/>
    </xf>
    <xf numFmtId="0" fontId="8" fillId="0" borderId="9" xfId="0" applyFont="1" applyBorder="1" applyAlignment="1">
      <alignment horizontal="center"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8" fillId="0" borderId="1" xfId="0" applyFont="1" applyBorder="1" applyAlignment="1">
      <alignment horizontal="left" vertical="center" wrapText="1"/>
    </xf>
    <xf numFmtId="0" fontId="8" fillId="3" borderId="1" xfId="0" applyFont="1" applyFill="1" applyBorder="1" applyAlignment="1">
      <alignment horizontal="right" vertical="center" wrapText="1"/>
    </xf>
    <xf numFmtId="0" fontId="8" fillId="4" borderId="5"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8" fillId="3" borderId="2" xfId="0" applyFont="1" applyFill="1" applyBorder="1" applyAlignment="1">
      <alignment horizontal="right" vertical="center" wrapText="1"/>
    </xf>
    <xf numFmtId="0" fontId="8" fillId="3" borderId="3" xfId="0" applyFont="1" applyFill="1" applyBorder="1" applyAlignment="1">
      <alignment horizontal="right" vertical="center" wrapText="1"/>
    </xf>
    <xf numFmtId="0" fontId="8" fillId="3" borderId="4" xfId="0" applyFont="1" applyFill="1" applyBorder="1" applyAlignment="1">
      <alignment horizontal="right"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9" fillId="0" borderId="0" xfId="0" applyFont="1" applyAlignment="1">
      <alignment horizontal="left" vertical="center" wrapText="1"/>
    </xf>
    <xf numFmtId="0" fontId="9" fillId="0" borderId="0" xfId="0" applyFont="1" applyAlignment="1">
      <alignment horizontal="center" vertical="center" wrapText="1"/>
    </xf>
    <xf numFmtId="0" fontId="8" fillId="0" borderId="0" xfId="0" applyFont="1" applyAlignment="1">
      <alignment horizontal="left" vertical="center" wrapText="1"/>
    </xf>
    <xf numFmtId="0" fontId="4" fillId="0" borderId="0" xfId="0" applyFont="1" applyAlignment="1">
      <alignment horizontal="left" vertical="center" wrapText="1"/>
    </xf>
    <xf numFmtId="0" fontId="7" fillId="0" borderId="0" xfId="0" applyFont="1" applyAlignment="1">
      <alignment horizontal="left" vertical="center" wrapText="1"/>
    </xf>
    <xf numFmtId="0" fontId="8" fillId="3" borderId="2"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4" fillId="0" borderId="0" xfId="0" applyFont="1" applyFill="1" applyAlignment="1">
      <alignment horizontal="left" vertical="center" wrapText="1"/>
    </xf>
  </cellXfs>
  <cellStyles count="2">
    <cellStyle name="Normal" xfId="0" builtinId="0"/>
    <cellStyle name="Percent" xfId="1"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57"/>
  <sheetViews>
    <sheetView tabSelected="1" topLeftCell="A136" zoomScale="96" zoomScaleNormal="96" workbookViewId="0">
      <selection activeCell="S22" sqref="S22"/>
    </sheetView>
  </sheetViews>
  <sheetFormatPr defaultRowHeight="14.4" x14ac:dyDescent="0.3"/>
  <cols>
    <col min="1" max="1" width="8.88671875" customWidth="1"/>
    <col min="2" max="2" width="21.6640625" customWidth="1"/>
    <col min="3" max="3" width="20.77734375" customWidth="1"/>
    <col min="4" max="4" width="18.77734375" customWidth="1"/>
    <col min="6" max="6" width="11.6640625" customWidth="1"/>
    <col min="7" max="7" width="14.88671875" customWidth="1"/>
    <col min="8" max="8" width="8.6640625" customWidth="1"/>
    <col min="14" max="14" width="9.109375" bestFit="1" customWidth="1"/>
    <col min="15" max="15" width="10.77734375" customWidth="1"/>
    <col min="16" max="16" width="11.5546875" customWidth="1"/>
    <col min="17" max="17" width="10.6640625" customWidth="1"/>
    <col min="18" max="18" width="44" customWidth="1"/>
  </cols>
  <sheetData>
    <row r="1" spans="1:22" s="1" customFormat="1" ht="49.5" customHeight="1" x14ac:dyDescent="0.3">
      <c r="A1" s="96" t="s">
        <v>159</v>
      </c>
      <c r="B1" s="96"/>
      <c r="C1" s="96"/>
      <c r="D1" s="96"/>
      <c r="E1" s="96"/>
      <c r="F1" s="96"/>
      <c r="G1" s="96"/>
      <c r="H1" s="96"/>
      <c r="I1" s="96"/>
      <c r="J1" s="96"/>
      <c r="K1" s="96"/>
      <c r="L1" s="96"/>
      <c r="M1" s="96"/>
      <c r="N1" s="96"/>
      <c r="O1" s="96"/>
      <c r="P1" s="96"/>
      <c r="Q1" s="96"/>
      <c r="R1" s="96"/>
      <c r="S1" s="5"/>
      <c r="T1" s="5"/>
      <c r="U1" s="5"/>
      <c r="V1" s="5"/>
    </row>
    <row r="2" spans="1:22" s="1" customFormat="1" ht="15.6" x14ac:dyDescent="0.3">
      <c r="A2" s="26"/>
      <c r="B2" s="26"/>
      <c r="C2" s="26"/>
      <c r="D2" s="26"/>
      <c r="E2" s="26"/>
      <c r="F2" s="26"/>
      <c r="G2" s="26"/>
      <c r="H2" s="26"/>
      <c r="I2" s="26"/>
      <c r="J2" s="26"/>
      <c r="K2" s="26"/>
      <c r="L2" s="26"/>
      <c r="M2" s="26"/>
      <c r="N2" s="26"/>
      <c r="O2" s="26"/>
      <c r="P2" s="26"/>
      <c r="Q2" s="27"/>
      <c r="R2" s="27"/>
    </row>
    <row r="3" spans="1:22" s="1" customFormat="1" ht="15.6" x14ac:dyDescent="0.3">
      <c r="A3" s="95" t="s">
        <v>0</v>
      </c>
      <c r="B3" s="95"/>
      <c r="C3" s="95"/>
      <c r="D3" s="95"/>
      <c r="E3" s="95"/>
      <c r="F3" s="95"/>
      <c r="G3" s="95"/>
      <c r="H3" s="95"/>
      <c r="I3" s="95"/>
      <c r="J3" s="95"/>
      <c r="K3" s="95"/>
      <c r="L3" s="95"/>
      <c r="M3" s="95"/>
      <c r="N3" s="95"/>
      <c r="O3" s="95"/>
      <c r="P3" s="95"/>
      <c r="Q3" s="95"/>
      <c r="R3" s="95"/>
    </row>
    <row r="4" spans="1:22" s="1" customFormat="1" ht="29.4" customHeight="1" x14ac:dyDescent="0.3">
      <c r="A4" s="98" t="s">
        <v>231</v>
      </c>
      <c r="B4" s="98"/>
      <c r="C4" s="98"/>
      <c r="D4" s="98"/>
      <c r="E4" s="98"/>
      <c r="F4" s="98"/>
      <c r="G4" s="98"/>
      <c r="H4" s="98"/>
      <c r="I4" s="98"/>
      <c r="J4" s="98"/>
      <c r="K4" s="98"/>
      <c r="L4" s="98"/>
      <c r="M4" s="98"/>
      <c r="N4" s="98"/>
      <c r="O4" s="98"/>
      <c r="P4" s="98"/>
      <c r="Q4" s="98"/>
      <c r="R4" s="98"/>
    </row>
    <row r="5" spans="1:22" s="1" customFormat="1" ht="46.2" customHeight="1" x14ac:dyDescent="0.3">
      <c r="A5" s="103" t="s">
        <v>232</v>
      </c>
      <c r="B5" s="103"/>
      <c r="C5" s="103"/>
      <c r="D5" s="103"/>
      <c r="E5" s="103"/>
      <c r="F5" s="103"/>
      <c r="G5" s="103"/>
      <c r="H5" s="103"/>
      <c r="I5" s="103"/>
      <c r="J5" s="103"/>
      <c r="K5" s="103"/>
      <c r="L5" s="103"/>
      <c r="M5" s="103"/>
      <c r="N5" s="103"/>
      <c r="O5" s="103"/>
      <c r="P5" s="103"/>
      <c r="Q5" s="103"/>
      <c r="R5" s="103"/>
    </row>
    <row r="6" spans="1:22" s="1" customFormat="1" ht="34.200000000000003" customHeight="1" x14ac:dyDescent="0.3">
      <c r="A6" s="103" t="s">
        <v>233</v>
      </c>
      <c r="B6" s="103"/>
      <c r="C6" s="103"/>
      <c r="D6" s="103"/>
      <c r="E6" s="103"/>
      <c r="F6" s="103"/>
      <c r="G6" s="103"/>
      <c r="H6" s="103"/>
      <c r="I6" s="103"/>
      <c r="J6" s="103"/>
      <c r="K6" s="103"/>
      <c r="L6" s="103"/>
      <c r="M6" s="103"/>
      <c r="N6" s="103"/>
      <c r="O6" s="103"/>
      <c r="P6" s="103"/>
      <c r="Q6" s="103"/>
      <c r="R6" s="103"/>
    </row>
    <row r="7" spans="1:22" s="1" customFormat="1" ht="30.6" customHeight="1" x14ac:dyDescent="0.3">
      <c r="A7" s="103" t="s">
        <v>234</v>
      </c>
      <c r="B7" s="103"/>
      <c r="C7" s="103"/>
      <c r="D7" s="103"/>
      <c r="E7" s="103"/>
      <c r="F7" s="103"/>
      <c r="G7" s="103"/>
      <c r="H7" s="103"/>
      <c r="I7" s="103"/>
      <c r="J7" s="103"/>
      <c r="K7" s="103"/>
      <c r="L7" s="103"/>
      <c r="M7" s="103"/>
      <c r="N7" s="103"/>
      <c r="O7" s="103"/>
      <c r="P7" s="103"/>
      <c r="Q7" s="103"/>
      <c r="R7" s="103"/>
    </row>
    <row r="8" spans="1:22" s="1" customFormat="1" ht="31.2" customHeight="1" x14ac:dyDescent="0.3">
      <c r="A8" s="103" t="s">
        <v>235</v>
      </c>
      <c r="B8" s="103"/>
      <c r="C8" s="103"/>
      <c r="D8" s="103"/>
      <c r="E8" s="103"/>
      <c r="F8" s="103"/>
      <c r="G8" s="103"/>
      <c r="H8" s="103"/>
      <c r="I8" s="103"/>
      <c r="J8" s="103"/>
      <c r="K8" s="103"/>
      <c r="L8" s="103"/>
      <c r="M8" s="103"/>
      <c r="N8" s="103"/>
      <c r="O8" s="103"/>
      <c r="P8" s="103"/>
      <c r="Q8" s="103"/>
      <c r="R8" s="103"/>
    </row>
    <row r="9" spans="1:22" s="1" customFormat="1" ht="16.2" customHeight="1" x14ac:dyDescent="0.3">
      <c r="A9" s="36"/>
      <c r="B9" s="36"/>
      <c r="C9" s="36"/>
      <c r="D9" s="36"/>
      <c r="E9" s="36"/>
      <c r="F9" s="36"/>
      <c r="G9" s="36"/>
      <c r="H9" s="36"/>
      <c r="I9" s="36"/>
      <c r="J9" s="36"/>
      <c r="K9" s="36"/>
      <c r="L9" s="36"/>
      <c r="M9" s="36"/>
      <c r="N9" s="36"/>
      <c r="O9" s="36"/>
      <c r="P9" s="36"/>
      <c r="Q9" s="36"/>
      <c r="R9" s="36"/>
    </row>
    <row r="10" spans="1:22" s="3" customFormat="1" ht="15.6" x14ac:dyDescent="0.3">
      <c r="A10" s="97" t="s">
        <v>1</v>
      </c>
      <c r="B10" s="97"/>
      <c r="C10" s="97"/>
      <c r="D10" s="97"/>
      <c r="E10" s="97"/>
      <c r="F10" s="97"/>
      <c r="G10" s="97"/>
      <c r="H10" s="97"/>
      <c r="I10" s="97"/>
      <c r="J10" s="97"/>
      <c r="K10" s="97"/>
      <c r="L10" s="97"/>
      <c r="M10" s="97"/>
      <c r="N10" s="97"/>
      <c r="O10" s="97"/>
      <c r="P10" s="97"/>
      <c r="Q10" s="97"/>
      <c r="R10" s="97"/>
    </row>
    <row r="11" spans="1:22" s="1" customFormat="1" ht="27" customHeight="1" x14ac:dyDescent="0.3">
      <c r="A11" s="98" t="s">
        <v>236</v>
      </c>
      <c r="B11" s="98"/>
      <c r="C11" s="98"/>
      <c r="D11" s="98"/>
      <c r="E11" s="98"/>
      <c r="F11" s="98"/>
      <c r="G11" s="98"/>
      <c r="H11" s="98"/>
      <c r="I11" s="98"/>
      <c r="J11" s="98"/>
      <c r="K11" s="98"/>
      <c r="L11" s="98"/>
      <c r="M11" s="98"/>
      <c r="N11" s="98"/>
      <c r="O11" s="98"/>
      <c r="P11" s="98"/>
      <c r="Q11" s="98"/>
      <c r="R11" s="98"/>
    </row>
    <row r="12" spans="1:22" s="1" customFormat="1" ht="43.2" customHeight="1" x14ac:dyDescent="0.3">
      <c r="A12" s="98" t="s">
        <v>237</v>
      </c>
      <c r="B12" s="98"/>
      <c r="C12" s="98"/>
      <c r="D12" s="98"/>
      <c r="E12" s="98"/>
      <c r="F12" s="98"/>
      <c r="G12" s="98"/>
      <c r="H12" s="98"/>
      <c r="I12" s="98"/>
      <c r="J12" s="98"/>
      <c r="K12" s="98"/>
      <c r="L12" s="98"/>
      <c r="M12" s="98"/>
      <c r="N12" s="98"/>
      <c r="O12" s="98"/>
      <c r="P12" s="98"/>
      <c r="Q12" s="98"/>
      <c r="R12" s="98"/>
    </row>
    <row r="13" spans="1:22" s="4" customFormat="1" ht="42" customHeight="1" x14ac:dyDescent="0.3">
      <c r="A13" s="99" t="s">
        <v>238</v>
      </c>
      <c r="B13" s="99"/>
      <c r="C13" s="99"/>
      <c r="D13" s="99"/>
      <c r="E13" s="99"/>
      <c r="F13" s="99"/>
      <c r="G13" s="99"/>
      <c r="H13" s="99"/>
      <c r="I13" s="99"/>
      <c r="J13" s="99"/>
      <c r="K13" s="99"/>
      <c r="L13" s="99"/>
      <c r="M13" s="99"/>
      <c r="N13" s="99"/>
      <c r="O13" s="99"/>
      <c r="P13" s="99"/>
      <c r="Q13" s="99"/>
      <c r="R13" s="99"/>
    </row>
    <row r="14" spans="1:22" s="1" customFormat="1" ht="19.2" customHeight="1" x14ac:dyDescent="0.3">
      <c r="A14" s="98" t="s">
        <v>2</v>
      </c>
      <c r="B14" s="98"/>
      <c r="C14" s="98"/>
      <c r="D14" s="98"/>
      <c r="E14" s="98"/>
      <c r="F14" s="98"/>
      <c r="G14" s="98"/>
      <c r="H14" s="98"/>
      <c r="I14" s="98"/>
      <c r="J14" s="98"/>
      <c r="K14" s="98"/>
      <c r="L14" s="98"/>
      <c r="M14" s="98"/>
      <c r="N14" s="98"/>
      <c r="O14" s="98"/>
      <c r="P14" s="98"/>
      <c r="Q14" s="98"/>
      <c r="R14" s="98"/>
    </row>
    <row r="15" spans="1:22" s="1" customFormat="1" ht="40.200000000000003" customHeight="1" x14ac:dyDescent="0.3">
      <c r="A15" s="98" t="s">
        <v>239</v>
      </c>
      <c r="B15" s="98"/>
      <c r="C15" s="98"/>
      <c r="D15" s="98"/>
      <c r="E15" s="98"/>
      <c r="F15" s="98"/>
      <c r="G15" s="98"/>
      <c r="H15" s="98"/>
      <c r="I15" s="98"/>
      <c r="J15" s="98"/>
      <c r="K15" s="98"/>
      <c r="L15" s="98"/>
      <c r="M15" s="98"/>
      <c r="N15" s="98"/>
      <c r="O15" s="98"/>
      <c r="P15" s="98"/>
      <c r="Q15" s="98"/>
      <c r="R15" s="98"/>
    </row>
    <row r="16" spans="1:22" s="1" customFormat="1" ht="16.8" customHeight="1" x14ac:dyDescent="0.3">
      <c r="A16" s="37"/>
      <c r="B16" s="37"/>
      <c r="C16" s="37"/>
      <c r="D16" s="37"/>
      <c r="E16" s="37"/>
      <c r="F16" s="37"/>
      <c r="G16" s="37"/>
      <c r="H16" s="37"/>
      <c r="I16" s="37"/>
      <c r="J16" s="37"/>
      <c r="K16" s="37"/>
      <c r="L16" s="37"/>
      <c r="M16" s="37"/>
      <c r="N16" s="37"/>
      <c r="O16" s="37"/>
      <c r="P16" s="37"/>
      <c r="Q16" s="37"/>
      <c r="R16" s="37"/>
    </row>
    <row r="17" spans="1:19" s="1" customFormat="1" ht="15.6" x14ac:dyDescent="0.3">
      <c r="A17" s="27"/>
      <c r="B17" s="27"/>
      <c r="C17" s="27"/>
      <c r="D17" s="27"/>
      <c r="E17" s="27"/>
      <c r="F17" s="27"/>
      <c r="G17" s="27"/>
      <c r="H17" s="27"/>
      <c r="I17" s="27"/>
      <c r="J17" s="27"/>
      <c r="K17" s="27"/>
      <c r="L17" s="27"/>
      <c r="M17" s="27"/>
      <c r="N17" s="27"/>
      <c r="O17" s="27"/>
      <c r="P17" s="27"/>
      <c r="Q17" s="27"/>
      <c r="R17" s="27"/>
    </row>
    <row r="18" spans="1:19" s="2" customFormat="1" ht="41.25" customHeight="1" x14ac:dyDescent="0.25">
      <c r="A18" s="71" t="s">
        <v>248</v>
      </c>
      <c r="B18" s="72"/>
      <c r="C18" s="72"/>
      <c r="D18" s="72"/>
      <c r="E18" s="72"/>
      <c r="F18" s="72"/>
      <c r="G18" s="72"/>
      <c r="H18" s="72"/>
      <c r="I18" s="72"/>
      <c r="J18" s="72"/>
      <c r="K18" s="72"/>
      <c r="L18" s="72"/>
      <c r="M18" s="72"/>
      <c r="N18" s="72"/>
      <c r="O18" s="72"/>
      <c r="P18" s="72"/>
      <c r="Q18" s="72"/>
      <c r="R18" s="73"/>
      <c r="S18" s="8"/>
    </row>
    <row r="19" spans="1:19" s="8" customFormat="1" ht="15.75" customHeight="1" x14ac:dyDescent="0.25">
      <c r="A19" s="86" t="s">
        <v>151</v>
      </c>
      <c r="B19" s="87"/>
      <c r="C19" s="87"/>
      <c r="D19" s="87"/>
      <c r="E19" s="87"/>
      <c r="F19" s="87"/>
      <c r="G19" s="87"/>
      <c r="H19" s="87"/>
      <c r="I19" s="87"/>
      <c r="J19" s="87"/>
      <c r="K19" s="87"/>
      <c r="L19" s="87"/>
      <c r="M19" s="87"/>
      <c r="N19" s="87"/>
      <c r="O19" s="87"/>
      <c r="P19" s="87"/>
      <c r="Q19" s="87"/>
      <c r="R19" s="88"/>
    </row>
    <row r="20" spans="1:19" s="10" customFormat="1" ht="243.75" customHeight="1" x14ac:dyDescent="0.3">
      <c r="A20" s="13" t="s">
        <v>7</v>
      </c>
      <c r="B20" s="13" t="s">
        <v>8</v>
      </c>
      <c r="C20" s="13" t="s">
        <v>9</v>
      </c>
      <c r="D20" s="13" t="s">
        <v>10</v>
      </c>
      <c r="E20" s="14" t="s">
        <v>11</v>
      </c>
      <c r="F20" s="14" t="s">
        <v>86</v>
      </c>
      <c r="G20" s="14" t="s">
        <v>87</v>
      </c>
      <c r="H20" s="14" t="s">
        <v>12</v>
      </c>
      <c r="I20" s="14" t="s">
        <v>13</v>
      </c>
      <c r="J20" s="13" t="s">
        <v>5</v>
      </c>
      <c r="K20" s="13" t="s">
        <v>6</v>
      </c>
      <c r="L20" s="13" t="s">
        <v>3</v>
      </c>
      <c r="M20" s="13" t="s">
        <v>210</v>
      </c>
      <c r="N20" s="13" t="s">
        <v>4</v>
      </c>
      <c r="O20" s="15" t="s">
        <v>149</v>
      </c>
      <c r="P20" s="15" t="s">
        <v>150</v>
      </c>
      <c r="Q20" s="14" t="s">
        <v>14</v>
      </c>
      <c r="R20" s="16" t="s">
        <v>158</v>
      </c>
      <c r="S20" s="9"/>
    </row>
    <row r="21" spans="1:19" s="10" customFormat="1" ht="13.2" x14ac:dyDescent="0.3">
      <c r="A21" s="20">
        <v>1</v>
      </c>
      <c r="B21" s="20">
        <v>2</v>
      </c>
      <c r="C21" s="20">
        <v>3</v>
      </c>
      <c r="D21" s="20">
        <v>4</v>
      </c>
      <c r="E21" s="20">
        <v>5</v>
      </c>
      <c r="F21" s="20">
        <v>6</v>
      </c>
      <c r="G21" s="20">
        <v>7</v>
      </c>
      <c r="H21" s="20">
        <v>8</v>
      </c>
      <c r="I21" s="20">
        <v>9</v>
      </c>
      <c r="J21" s="20">
        <v>10</v>
      </c>
      <c r="K21" s="20">
        <v>11</v>
      </c>
      <c r="L21" s="20">
        <v>12</v>
      </c>
      <c r="M21" s="20"/>
      <c r="N21" s="20">
        <v>13</v>
      </c>
      <c r="O21" s="20">
        <v>14</v>
      </c>
      <c r="P21" s="20">
        <v>15</v>
      </c>
      <c r="Q21" s="20">
        <v>16</v>
      </c>
      <c r="R21" s="20">
        <v>17</v>
      </c>
      <c r="S21" s="9"/>
    </row>
    <row r="22" spans="1:19" s="2" customFormat="1" ht="48" customHeight="1" x14ac:dyDescent="0.25">
      <c r="A22" s="28" t="s">
        <v>16</v>
      </c>
      <c r="B22" s="12" t="s">
        <v>15</v>
      </c>
      <c r="C22" s="29" t="s">
        <v>17</v>
      </c>
      <c r="D22" s="29" t="s">
        <v>17</v>
      </c>
      <c r="E22" s="18">
        <v>20000</v>
      </c>
      <c r="F22" s="18">
        <v>1600</v>
      </c>
      <c r="G22" s="18">
        <v>4</v>
      </c>
      <c r="H22" s="18" t="s">
        <v>17</v>
      </c>
      <c r="I22" s="18" t="s">
        <v>17</v>
      </c>
      <c r="J22" s="18" t="s">
        <v>17</v>
      </c>
      <c r="K22" s="18" t="s">
        <v>17</v>
      </c>
      <c r="L22" s="18" t="s">
        <v>17</v>
      </c>
      <c r="M22" s="18"/>
      <c r="N22" s="18" t="s">
        <v>17</v>
      </c>
      <c r="O22" s="18" t="s">
        <v>17</v>
      </c>
      <c r="P22" s="18" t="s">
        <v>17</v>
      </c>
      <c r="Q22" s="18" t="s">
        <v>17</v>
      </c>
      <c r="R22" s="39" t="s">
        <v>174</v>
      </c>
    </row>
    <row r="23" spans="1:19" s="2" customFormat="1" ht="21.6" customHeight="1" x14ac:dyDescent="0.25">
      <c r="A23" s="18" t="s">
        <v>175</v>
      </c>
      <c r="B23" s="25" t="s">
        <v>185</v>
      </c>
      <c r="C23" s="18"/>
      <c r="D23" s="18"/>
      <c r="E23" s="18">
        <v>17</v>
      </c>
      <c r="F23" s="18">
        <v>1</v>
      </c>
      <c r="G23" s="18">
        <v>0</v>
      </c>
      <c r="H23" s="22" t="s">
        <v>160</v>
      </c>
      <c r="I23" s="18">
        <v>18</v>
      </c>
      <c r="J23" s="18">
        <f>O23/20000</f>
        <v>3.5999999999999997E-2</v>
      </c>
      <c r="K23" s="18">
        <f>P23/20000</f>
        <v>3.78E-2</v>
      </c>
      <c r="L23" s="23">
        <v>40</v>
      </c>
      <c r="M23" s="24">
        <v>0.05</v>
      </c>
      <c r="N23" s="23">
        <f>L23+L23*M23</f>
        <v>42</v>
      </c>
      <c r="O23" s="23">
        <f>L23*I23</f>
        <v>720</v>
      </c>
      <c r="P23" s="23">
        <f>N23*I23</f>
        <v>756</v>
      </c>
      <c r="Q23" s="18">
        <v>90</v>
      </c>
      <c r="R23" s="21" t="s">
        <v>161</v>
      </c>
    </row>
    <row r="24" spans="1:19" s="2" customFormat="1" ht="24" customHeight="1" x14ac:dyDescent="0.25">
      <c r="A24" s="18" t="s">
        <v>176</v>
      </c>
      <c r="B24" s="25" t="s">
        <v>186</v>
      </c>
      <c r="C24" s="18"/>
      <c r="D24" s="18"/>
      <c r="E24" s="18">
        <v>23</v>
      </c>
      <c r="F24" s="18">
        <v>2</v>
      </c>
      <c r="G24" s="18">
        <v>0</v>
      </c>
      <c r="H24" s="22" t="s">
        <v>160</v>
      </c>
      <c r="I24" s="18">
        <v>25</v>
      </c>
      <c r="J24" s="18">
        <f>O24/20000</f>
        <v>5.2499999999999998E-2</v>
      </c>
      <c r="K24" s="18">
        <f t="shared" ref="K24:K32" si="0">P24/20000</f>
        <v>5.5125E-2</v>
      </c>
      <c r="L24" s="23">
        <v>42</v>
      </c>
      <c r="M24" s="24">
        <v>0.05</v>
      </c>
      <c r="N24" s="23">
        <f t="shared" ref="N24:N32" si="1">L24+L24*M24</f>
        <v>44.1</v>
      </c>
      <c r="O24" s="23">
        <f>L24*I24</f>
        <v>1050</v>
      </c>
      <c r="P24" s="23">
        <f t="shared" ref="P24:P32" si="2">N24*I24</f>
        <v>1102.5</v>
      </c>
      <c r="Q24" s="18">
        <v>30</v>
      </c>
      <c r="R24" s="21" t="s">
        <v>162</v>
      </c>
    </row>
    <row r="25" spans="1:19" s="2" customFormat="1" ht="22.2" customHeight="1" x14ac:dyDescent="0.25">
      <c r="A25" s="18" t="s">
        <v>177</v>
      </c>
      <c r="B25" s="25" t="s">
        <v>187</v>
      </c>
      <c r="C25" s="18"/>
      <c r="D25" s="18"/>
      <c r="E25" s="18">
        <v>21</v>
      </c>
      <c r="F25" s="18">
        <v>1</v>
      </c>
      <c r="G25" s="18">
        <v>0</v>
      </c>
      <c r="H25" s="22" t="s">
        <v>163</v>
      </c>
      <c r="I25" s="18">
        <v>22</v>
      </c>
      <c r="J25" s="18">
        <f t="shared" ref="J25:J32" si="3">O25/20000</f>
        <v>6.3799999999999996E-2</v>
      </c>
      <c r="K25" s="18">
        <f t="shared" si="0"/>
        <v>6.6989999999999994E-2</v>
      </c>
      <c r="L25" s="23">
        <v>58</v>
      </c>
      <c r="M25" s="24">
        <v>0.05</v>
      </c>
      <c r="N25" s="23">
        <f t="shared" si="1"/>
        <v>60.9</v>
      </c>
      <c r="O25" s="23">
        <f t="shared" ref="O25:O32" si="4">L25*I25</f>
        <v>1276</v>
      </c>
      <c r="P25" s="23">
        <f t="shared" si="2"/>
        <v>1339.8</v>
      </c>
      <c r="Q25" s="18">
        <v>180</v>
      </c>
      <c r="R25" s="21" t="s">
        <v>164</v>
      </c>
    </row>
    <row r="26" spans="1:19" s="2" customFormat="1" ht="19.2" customHeight="1" x14ac:dyDescent="0.25">
      <c r="A26" s="18" t="s">
        <v>178</v>
      </c>
      <c r="B26" s="25" t="s">
        <v>188</v>
      </c>
      <c r="C26" s="18"/>
      <c r="D26" s="18"/>
      <c r="E26" s="18">
        <v>40</v>
      </c>
      <c r="F26" s="18">
        <v>2</v>
      </c>
      <c r="G26" s="18">
        <v>0</v>
      </c>
      <c r="H26" s="22" t="s">
        <v>160</v>
      </c>
      <c r="I26" s="18">
        <v>42</v>
      </c>
      <c r="J26" s="18">
        <f t="shared" si="3"/>
        <v>5.04E-2</v>
      </c>
      <c r="K26" s="18">
        <f t="shared" si="0"/>
        <v>5.2919999999999995E-2</v>
      </c>
      <c r="L26" s="23">
        <v>24</v>
      </c>
      <c r="M26" s="24">
        <v>0.05</v>
      </c>
      <c r="N26" s="23">
        <f t="shared" si="1"/>
        <v>25.2</v>
      </c>
      <c r="O26" s="23">
        <f t="shared" si="4"/>
        <v>1008</v>
      </c>
      <c r="P26" s="23">
        <f t="shared" si="2"/>
        <v>1058.3999999999999</v>
      </c>
      <c r="Q26" s="18">
        <v>90</v>
      </c>
      <c r="R26" s="21" t="s">
        <v>165</v>
      </c>
    </row>
    <row r="27" spans="1:19" s="2" customFormat="1" ht="21" customHeight="1" x14ac:dyDescent="0.25">
      <c r="A27" s="18" t="s">
        <v>179</v>
      </c>
      <c r="B27" s="25" t="s">
        <v>189</v>
      </c>
      <c r="C27" s="18"/>
      <c r="D27" s="18"/>
      <c r="E27" s="18">
        <v>76</v>
      </c>
      <c r="F27" s="18">
        <v>4</v>
      </c>
      <c r="G27" s="18">
        <v>0</v>
      </c>
      <c r="H27" s="22" t="s">
        <v>166</v>
      </c>
      <c r="I27" s="18">
        <v>80</v>
      </c>
      <c r="J27" s="18">
        <f t="shared" si="3"/>
        <v>0.16800000000000001</v>
      </c>
      <c r="K27" s="18">
        <f t="shared" si="0"/>
        <v>0.1764</v>
      </c>
      <c r="L27" s="23">
        <v>42</v>
      </c>
      <c r="M27" s="24">
        <v>0.05</v>
      </c>
      <c r="N27" s="23">
        <f t="shared" si="1"/>
        <v>44.1</v>
      </c>
      <c r="O27" s="23">
        <f t="shared" si="4"/>
        <v>3360</v>
      </c>
      <c r="P27" s="23">
        <f t="shared" si="2"/>
        <v>3528</v>
      </c>
      <c r="Q27" s="18">
        <v>60</v>
      </c>
      <c r="R27" s="21" t="s">
        <v>167</v>
      </c>
    </row>
    <row r="28" spans="1:19" s="2" customFormat="1" ht="41.4" customHeight="1" x14ac:dyDescent="0.25">
      <c r="A28" s="18" t="s">
        <v>180</v>
      </c>
      <c r="B28" s="25" t="s">
        <v>190</v>
      </c>
      <c r="C28" s="18"/>
      <c r="D28" s="18"/>
      <c r="E28" s="18">
        <v>0</v>
      </c>
      <c r="F28" s="18">
        <v>108</v>
      </c>
      <c r="G28" s="18">
        <v>0</v>
      </c>
      <c r="H28" s="22" t="s">
        <v>168</v>
      </c>
      <c r="I28" s="18">
        <v>108</v>
      </c>
      <c r="J28" s="18">
        <f t="shared" si="3"/>
        <v>0.14580000000000001</v>
      </c>
      <c r="K28" s="18">
        <f t="shared" si="0"/>
        <v>0.15309</v>
      </c>
      <c r="L28" s="23">
        <v>27</v>
      </c>
      <c r="M28" s="24">
        <v>0.05</v>
      </c>
      <c r="N28" s="23">
        <f t="shared" si="1"/>
        <v>28.35</v>
      </c>
      <c r="O28" s="23">
        <f t="shared" si="4"/>
        <v>2916</v>
      </c>
      <c r="P28" s="23">
        <f t="shared" si="2"/>
        <v>3061.8</v>
      </c>
      <c r="Q28" s="18">
        <v>14</v>
      </c>
      <c r="R28" s="52" t="s">
        <v>169</v>
      </c>
    </row>
    <row r="29" spans="1:19" s="2" customFormat="1" ht="20.399999999999999" customHeight="1" x14ac:dyDescent="0.25">
      <c r="A29" s="18" t="s">
        <v>181</v>
      </c>
      <c r="B29" s="25" t="s">
        <v>191</v>
      </c>
      <c r="C29" s="18"/>
      <c r="D29" s="18"/>
      <c r="E29" s="18">
        <v>0</v>
      </c>
      <c r="F29" s="18">
        <v>0</v>
      </c>
      <c r="G29" s="18">
        <v>2</v>
      </c>
      <c r="H29" s="22" t="s">
        <v>170</v>
      </c>
      <c r="I29" s="18">
        <v>2</v>
      </c>
      <c r="J29" s="18">
        <f t="shared" si="3"/>
        <v>3.5000000000000001E-3</v>
      </c>
      <c r="K29" s="18">
        <f t="shared" si="0"/>
        <v>3.6749999999999999E-3</v>
      </c>
      <c r="L29" s="23">
        <v>35</v>
      </c>
      <c r="M29" s="24">
        <v>0.05</v>
      </c>
      <c r="N29" s="23">
        <f t="shared" si="1"/>
        <v>36.75</v>
      </c>
      <c r="O29" s="23">
        <f t="shared" si="4"/>
        <v>70</v>
      </c>
      <c r="P29" s="23">
        <f t="shared" si="2"/>
        <v>73.5</v>
      </c>
      <c r="Q29" s="18">
        <v>7</v>
      </c>
      <c r="R29" s="21" t="s">
        <v>252</v>
      </c>
    </row>
    <row r="30" spans="1:19" s="2" customFormat="1" ht="19.2" customHeight="1" x14ac:dyDescent="0.25">
      <c r="A30" s="18" t="s">
        <v>182</v>
      </c>
      <c r="B30" s="25" t="s">
        <v>192</v>
      </c>
      <c r="C30" s="18"/>
      <c r="D30" s="18"/>
      <c r="E30" s="18">
        <v>38</v>
      </c>
      <c r="F30" s="18">
        <v>2</v>
      </c>
      <c r="G30" s="18">
        <v>0</v>
      </c>
      <c r="H30" s="22" t="s">
        <v>171</v>
      </c>
      <c r="I30" s="18">
        <v>40</v>
      </c>
      <c r="J30" s="18">
        <f t="shared" si="3"/>
        <v>1.6E-2</v>
      </c>
      <c r="K30" s="18">
        <f t="shared" si="0"/>
        <v>1.9359999999999999E-2</v>
      </c>
      <c r="L30" s="23">
        <v>8</v>
      </c>
      <c r="M30" s="24">
        <v>0.21</v>
      </c>
      <c r="N30" s="23">
        <f t="shared" si="1"/>
        <v>9.68</v>
      </c>
      <c r="O30" s="23">
        <f t="shared" si="4"/>
        <v>320</v>
      </c>
      <c r="P30" s="23">
        <f t="shared" si="2"/>
        <v>387.2</v>
      </c>
      <c r="Q30" s="18" t="s">
        <v>17</v>
      </c>
      <c r="R30" s="21" t="s">
        <v>172</v>
      </c>
    </row>
    <row r="31" spans="1:19" s="2" customFormat="1" ht="32.4" customHeight="1" x14ac:dyDescent="0.25">
      <c r="A31" s="18" t="s">
        <v>183</v>
      </c>
      <c r="B31" s="25" t="s">
        <v>193</v>
      </c>
      <c r="C31" s="18"/>
      <c r="D31" s="18"/>
      <c r="E31" s="18">
        <v>7</v>
      </c>
      <c r="F31" s="18">
        <v>1</v>
      </c>
      <c r="G31" s="18">
        <v>8</v>
      </c>
      <c r="H31" s="22" t="s">
        <v>171</v>
      </c>
      <c r="I31" s="18">
        <v>8</v>
      </c>
      <c r="J31" s="18">
        <f t="shared" si="3"/>
        <v>1.0800000000000001E-2</v>
      </c>
      <c r="K31" s="18">
        <f t="shared" si="0"/>
        <v>1.3068000000000001E-2</v>
      </c>
      <c r="L31" s="23">
        <v>27</v>
      </c>
      <c r="M31" s="24">
        <v>0.21</v>
      </c>
      <c r="N31" s="23">
        <f t="shared" si="1"/>
        <v>32.67</v>
      </c>
      <c r="O31" s="23">
        <f t="shared" si="4"/>
        <v>216</v>
      </c>
      <c r="P31" s="23">
        <f t="shared" si="2"/>
        <v>261.36</v>
      </c>
      <c r="Q31" s="18" t="s">
        <v>17</v>
      </c>
      <c r="R31" s="21" t="s">
        <v>194</v>
      </c>
    </row>
    <row r="32" spans="1:19" s="2" customFormat="1" ht="34.799999999999997" customHeight="1" x14ac:dyDescent="0.25">
      <c r="A32" s="18" t="s">
        <v>184</v>
      </c>
      <c r="B32" s="19" t="s">
        <v>241</v>
      </c>
      <c r="C32" s="18"/>
      <c r="D32" s="18"/>
      <c r="E32" s="18">
        <v>40</v>
      </c>
      <c r="F32" s="18">
        <v>4</v>
      </c>
      <c r="G32" s="18">
        <v>44</v>
      </c>
      <c r="H32" s="22" t="s">
        <v>173</v>
      </c>
      <c r="I32" s="18">
        <v>44</v>
      </c>
      <c r="J32" s="18">
        <f t="shared" si="3"/>
        <v>8.8000000000000005E-3</v>
      </c>
      <c r="K32" s="18">
        <f t="shared" si="0"/>
        <v>1.0647999999999999E-2</v>
      </c>
      <c r="L32" s="23">
        <v>4</v>
      </c>
      <c r="M32" s="24">
        <v>0.21</v>
      </c>
      <c r="N32" s="23">
        <f t="shared" si="1"/>
        <v>4.84</v>
      </c>
      <c r="O32" s="23">
        <f t="shared" si="4"/>
        <v>176</v>
      </c>
      <c r="P32" s="23">
        <f t="shared" si="2"/>
        <v>212.95999999999998</v>
      </c>
      <c r="Q32" s="18" t="s">
        <v>17</v>
      </c>
      <c r="R32" s="21" t="s">
        <v>251</v>
      </c>
    </row>
    <row r="33" spans="1:18" s="2" customFormat="1" ht="13.2" customHeight="1" x14ac:dyDescent="0.25">
      <c r="A33" s="89" t="s">
        <v>240</v>
      </c>
      <c r="B33" s="90"/>
      <c r="C33" s="90"/>
      <c r="D33" s="90"/>
      <c r="E33" s="90"/>
      <c r="F33" s="90"/>
      <c r="G33" s="90"/>
      <c r="H33" s="90"/>
      <c r="I33" s="90"/>
      <c r="J33" s="90"/>
      <c r="K33" s="90"/>
      <c r="L33" s="90"/>
      <c r="M33" s="90"/>
      <c r="N33" s="91"/>
      <c r="O33" s="41">
        <f>SUM(O23:O32)</f>
        <v>11112</v>
      </c>
      <c r="P33" s="41">
        <f>SUM(P23:P32)</f>
        <v>11781.52</v>
      </c>
      <c r="Q33" s="100"/>
      <c r="R33" s="101"/>
    </row>
    <row r="34" spans="1:18" s="2" customFormat="1" ht="15" customHeight="1" x14ac:dyDescent="0.25">
      <c r="A34" s="69" t="s">
        <v>19</v>
      </c>
      <c r="B34" s="69"/>
      <c r="C34" s="69"/>
      <c r="D34" s="69"/>
      <c r="E34" s="69"/>
      <c r="F34" s="69"/>
      <c r="G34" s="69"/>
      <c r="H34" s="69"/>
      <c r="I34" s="69"/>
      <c r="J34" s="69"/>
      <c r="K34" s="69"/>
      <c r="L34" s="69"/>
      <c r="M34" s="69"/>
      <c r="N34" s="69"/>
      <c r="O34" s="69"/>
      <c r="P34" s="69"/>
      <c r="Q34" s="69"/>
      <c r="R34" s="69"/>
    </row>
    <row r="35" spans="1:18" s="2" customFormat="1" ht="15" customHeight="1" x14ac:dyDescent="0.25">
      <c r="A35" s="53" t="s">
        <v>24</v>
      </c>
      <c r="B35" s="53"/>
      <c r="C35" s="53"/>
      <c r="D35" s="53"/>
      <c r="E35" s="53"/>
      <c r="F35" s="53"/>
      <c r="G35" s="53"/>
      <c r="H35" s="53"/>
      <c r="I35" s="53"/>
      <c r="J35" s="53"/>
      <c r="K35" s="53"/>
      <c r="L35" s="53"/>
      <c r="M35" s="53"/>
      <c r="N35" s="53"/>
      <c r="O35" s="53"/>
      <c r="P35" s="53"/>
      <c r="Q35" s="53"/>
      <c r="R35" s="53"/>
    </row>
    <row r="36" spans="1:18" s="2" customFormat="1" ht="34.799999999999997" customHeight="1" x14ac:dyDescent="0.25">
      <c r="A36" s="53" t="s">
        <v>25</v>
      </c>
      <c r="B36" s="53"/>
      <c r="C36" s="53"/>
      <c r="D36" s="53"/>
      <c r="E36" s="53"/>
      <c r="F36" s="53"/>
      <c r="G36" s="53"/>
      <c r="H36" s="53"/>
      <c r="I36" s="53"/>
      <c r="J36" s="53"/>
      <c r="K36" s="53"/>
      <c r="L36" s="53"/>
      <c r="M36" s="53"/>
      <c r="N36" s="53"/>
      <c r="O36" s="53"/>
      <c r="P36" s="53"/>
      <c r="Q36" s="53"/>
      <c r="R36" s="53"/>
    </row>
    <row r="37" spans="1:18" s="2" customFormat="1" ht="14.25" customHeight="1" x14ac:dyDescent="0.25">
      <c r="A37" s="53" t="s">
        <v>20</v>
      </c>
      <c r="B37" s="53"/>
      <c r="C37" s="53"/>
      <c r="D37" s="53"/>
      <c r="E37" s="53"/>
      <c r="F37" s="53"/>
      <c r="G37" s="53"/>
      <c r="H37" s="53"/>
      <c r="I37" s="53"/>
      <c r="J37" s="53"/>
      <c r="K37" s="53"/>
      <c r="L37" s="53"/>
      <c r="M37" s="53"/>
      <c r="N37" s="53"/>
      <c r="O37" s="53"/>
      <c r="P37" s="53"/>
      <c r="Q37" s="53"/>
      <c r="R37" s="53"/>
    </row>
    <row r="38" spans="1:18" s="2" customFormat="1" ht="26.4" customHeight="1" x14ac:dyDescent="0.25">
      <c r="A38" s="53" t="s">
        <v>21</v>
      </c>
      <c r="B38" s="53"/>
      <c r="C38" s="53"/>
      <c r="D38" s="53"/>
      <c r="E38" s="53"/>
      <c r="F38" s="53"/>
      <c r="G38" s="53"/>
      <c r="H38" s="53"/>
      <c r="I38" s="53"/>
      <c r="J38" s="53"/>
      <c r="K38" s="53"/>
      <c r="L38" s="53"/>
      <c r="M38" s="53"/>
      <c r="N38" s="53"/>
      <c r="O38" s="53"/>
      <c r="P38" s="53"/>
      <c r="Q38" s="53"/>
      <c r="R38" s="53"/>
    </row>
    <row r="39" spans="1:18" s="2" customFormat="1" ht="18" customHeight="1" x14ac:dyDescent="0.25">
      <c r="A39" s="53" t="s">
        <v>22</v>
      </c>
      <c r="B39" s="53"/>
      <c r="C39" s="53"/>
      <c r="D39" s="53"/>
      <c r="E39" s="53"/>
      <c r="F39" s="53"/>
      <c r="G39" s="53"/>
      <c r="H39" s="53"/>
      <c r="I39" s="53"/>
      <c r="J39" s="53"/>
      <c r="K39" s="53"/>
      <c r="L39" s="53"/>
      <c r="M39" s="53"/>
      <c r="N39" s="53"/>
      <c r="O39" s="53"/>
      <c r="P39" s="53"/>
      <c r="Q39" s="53"/>
      <c r="R39" s="53"/>
    </row>
    <row r="40" spans="1:18" s="2" customFormat="1" ht="18.75" customHeight="1" x14ac:dyDescent="0.25">
      <c r="A40" s="53" t="s">
        <v>23</v>
      </c>
      <c r="B40" s="53"/>
      <c r="C40" s="53"/>
      <c r="D40" s="53"/>
      <c r="E40" s="53"/>
      <c r="F40" s="53"/>
      <c r="G40" s="53"/>
      <c r="H40" s="53"/>
      <c r="I40" s="53"/>
      <c r="J40" s="53"/>
      <c r="K40" s="53"/>
      <c r="L40" s="53"/>
      <c r="M40" s="53"/>
      <c r="N40" s="53"/>
      <c r="O40" s="53"/>
      <c r="P40" s="53"/>
      <c r="Q40" s="53"/>
      <c r="R40" s="53"/>
    </row>
    <row r="41" spans="1:18" s="2" customFormat="1" ht="60" customHeight="1" x14ac:dyDescent="0.25">
      <c r="A41" s="54" t="s">
        <v>152</v>
      </c>
      <c r="B41" s="67"/>
      <c r="C41" s="67"/>
      <c r="D41" s="67"/>
      <c r="E41" s="67"/>
      <c r="F41" s="67"/>
      <c r="G41" s="67"/>
      <c r="H41" s="67"/>
      <c r="I41" s="67"/>
      <c r="J41" s="67"/>
      <c r="K41" s="67"/>
      <c r="L41" s="67"/>
      <c r="M41" s="67"/>
      <c r="N41" s="67"/>
      <c r="O41" s="67"/>
      <c r="P41" s="67"/>
      <c r="Q41" s="67"/>
      <c r="R41" s="68"/>
    </row>
    <row r="42" spans="1:18" s="2" customFormat="1" ht="13.2" x14ac:dyDescent="0.25">
      <c r="A42" s="58" t="s">
        <v>26</v>
      </c>
      <c r="B42" s="59"/>
      <c r="C42" s="59"/>
      <c r="D42" s="59"/>
      <c r="E42" s="59"/>
      <c r="F42" s="59"/>
      <c r="G42" s="59"/>
      <c r="H42" s="59"/>
      <c r="I42" s="59"/>
      <c r="J42" s="59"/>
      <c r="K42" s="59"/>
      <c r="L42" s="59"/>
      <c r="M42" s="59"/>
      <c r="N42" s="59"/>
      <c r="O42" s="59"/>
      <c r="P42" s="59"/>
      <c r="Q42" s="59"/>
      <c r="R42" s="60"/>
    </row>
    <row r="43" spans="1:18" s="6" customFormat="1" ht="30" customHeight="1" x14ac:dyDescent="0.3">
      <c r="A43" s="11" t="s">
        <v>7</v>
      </c>
      <c r="B43" s="58" t="s">
        <v>27</v>
      </c>
      <c r="C43" s="59"/>
      <c r="D43" s="60"/>
      <c r="E43" s="58" t="s">
        <v>28</v>
      </c>
      <c r="F43" s="59"/>
      <c r="G43" s="59"/>
      <c r="H43" s="59"/>
      <c r="I43" s="60"/>
      <c r="J43" s="64" t="s">
        <v>29</v>
      </c>
      <c r="K43" s="64"/>
      <c r="L43" s="64"/>
      <c r="M43" s="64"/>
      <c r="N43" s="64"/>
      <c r="O43" s="64"/>
      <c r="P43" s="64"/>
      <c r="Q43" s="64"/>
      <c r="R43" s="64"/>
    </row>
    <row r="44" spans="1:18" s="2" customFormat="1" ht="13.2" x14ac:dyDescent="0.25">
      <c r="A44" s="11">
        <v>1</v>
      </c>
      <c r="B44" s="58">
        <v>2</v>
      </c>
      <c r="C44" s="59"/>
      <c r="D44" s="60"/>
      <c r="E44" s="61">
        <v>3</v>
      </c>
      <c r="F44" s="62"/>
      <c r="G44" s="62"/>
      <c r="H44" s="62"/>
      <c r="I44" s="63"/>
      <c r="J44" s="64">
        <v>4</v>
      </c>
      <c r="K44" s="64"/>
      <c r="L44" s="64"/>
      <c r="M44" s="64"/>
      <c r="N44" s="64"/>
      <c r="O44" s="64"/>
      <c r="P44" s="64"/>
      <c r="Q44" s="64"/>
      <c r="R44" s="64"/>
    </row>
    <row r="45" spans="1:18" s="2" customFormat="1" ht="13.2" x14ac:dyDescent="0.25">
      <c r="A45" s="61" t="s">
        <v>30</v>
      </c>
      <c r="B45" s="62"/>
      <c r="C45" s="62"/>
      <c r="D45" s="63"/>
      <c r="E45" s="65" t="s">
        <v>18</v>
      </c>
      <c r="F45" s="66"/>
      <c r="G45" s="66"/>
      <c r="H45" s="66"/>
      <c r="I45" s="66"/>
      <c r="J45" s="66"/>
      <c r="K45" s="66"/>
      <c r="L45" s="66"/>
      <c r="M45" s="66"/>
      <c r="N45" s="66"/>
      <c r="O45" s="66"/>
      <c r="P45" s="66"/>
      <c r="Q45" s="66"/>
      <c r="R45" s="66"/>
    </row>
    <row r="46" spans="1:18" s="2" customFormat="1" ht="12.75" customHeight="1" x14ac:dyDescent="0.25">
      <c r="A46" s="7" t="s">
        <v>53</v>
      </c>
      <c r="B46" s="54" t="s">
        <v>31</v>
      </c>
      <c r="C46" s="67"/>
      <c r="D46" s="68"/>
      <c r="E46" s="53" t="s">
        <v>32</v>
      </c>
      <c r="F46" s="53"/>
      <c r="G46" s="53"/>
      <c r="H46" s="53"/>
      <c r="I46" s="53"/>
      <c r="J46" s="57" t="s">
        <v>18</v>
      </c>
      <c r="K46" s="57"/>
      <c r="L46" s="57"/>
      <c r="M46" s="57"/>
      <c r="N46" s="57"/>
      <c r="O46" s="57"/>
      <c r="P46" s="57"/>
      <c r="Q46" s="57"/>
      <c r="R46" s="57"/>
    </row>
    <row r="47" spans="1:18" s="2" customFormat="1" ht="69.75" customHeight="1" x14ac:dyDescent="0.25">
      <c r="A47" s="7" t="s">
        <v>54</v>
      </c>
      <c r="B47" s="53" t="s">
        <v>33</v>
      </c>
      <c r="C47" s="53"/>
      <c r="D47" s="53"/>
      <c r="E47" s="53" t="s">
        <v>52</v>
      </c>
      <c r="F47" s="53"/>
      <c r="G47" s="53"/>
      <c r="H47" s="53"/>
      <c r="I47" s="53"/>
      <c r="J47" s="57" t="s">
        <v>18</v>
      </c>
      <c r="K47" s="57"/>
      <c r="L47" s="57"/>
      <c r="M47" s="57"/>
      <c r="N47" s="57"/>
      <c r="O47" s="57"/>
      <c r="P47" s="57"/>
      <c r="Q47" s="57"/>
      <c r="R47" s="57"/>
    </row>
    <row r="48" spans="1:18" s="2" customFormat="1" ht="14.25" customHeight="1" x14ac:dyDescent="0.25">
      <c r="A48" s="7" t="s">
        <v>55</v>
      </c>
      <c r="B48" s="53" t="s">
        <v>34</v>
      </c>
      <c r="C48" s="53"/>
      <c r="D48" s="53"/>
      <c r="E48" s="53" t="s">
        <v>35</v>
      </c>
      <c r="F48" s="53"/>
      <c r="G48" s="53"/>
      <c r="H48" s="53"/>
      <c r="I48" s="53"/>
      <c r="J48" s="57" t="s">
        <v>18</v>
      </c>
      <c r="K48" s="57"/>
      <c r="L48" s="57"/>
      <c r="M48" s="57"/>
      <c r="N48" s="57"/>
      <c r="O48" s="57"/>
      <c r="P48" s="57"/>
      <c r="Q48" s="57"/>
      <c r="R48" s="57"/>
    </row>
    <row r="49" spans="1:18" s="2" customFormat="1" ht="24.75" customHeight="1" x14ac:dyDescent="0.25">
      <c r="A49" s="7" t="s">
        <v>58</v>
      </c>
      <c r="B49" s="53" t="s">
        <v>36</v>
      </c>
      <c r="C49" s="53"/>
      <c r="D49" s="53"/>
      <c r="E49" s="53" t="s">
        <v>37</v>
      </c>
      <c r="F49" s="53"/>
      <c r="G49" s="53"/>
      <c r="H49" s="53"/>
      <c r="I49" s="53"/>
      <c r="J49" s="57" t="s">
        <v>18</v>
      </c>
      <c r="K49" s="57"/>
      <c r="L49" s="57"/>
      <c r="M49" s="57"/>
      <c r="N49" s="57"/>
      <c r="O49" s="57"/>
      <c r="P49" s="57"/>
      <c r="Q49" s="57"/>
      <c r="R49" s="57"/>
    </row>
    <row r="50" spans="1:18" s="2" customFormat="1" ht="15" customHeight="1" x14ac:dyDescent="0.25">
      <c r="A50" s="7" t="s">
        <v>59</v>
      </c>
      <c r="B50" s="53" t="s">
        <v>38</v>
      </c>
      <c r="C50" s="53"/>
      <c r="D50" s="53"/>
      <c r="E50" s="53" t="s">
        <v>39</v>
      </c>
      <c r="F50" s="53"/>
      <c r="G50" s="53"/>
      <c r="H50" s="53"/>
      <c r="I50" s="53"/>
      <c r="J50" s="57" t="s">
        <v>18</v>
      </c>
      <c r="K50" s="57"/>
      <c r="L50" s="57"/>
      <c r="M50" s="57"/>
      <c r="N50" s="57"/>
      <c r="O50" s="57"/>
      <c r="P50" s="57"/>
      <c r="Q50" s="57"/>
      <c r="R50" s="57"/>
    </row>
    <row r="51" spans="1:18" s="2" customFormat="1" ht="19.5" customHeight="1" x14ac:dyDescent="0.25">
      <c r="A51" s="7" t="s">
        <v>60</v>
      </c>
      <c r="B51" s="53" t="s">
        <v>40</v>
      </c>
      <c r="C51" s="53"/>
      <c r="D51" s="53"/>
      <c r="E51" s="53" t="s">
        <v>37</v>
      </c>
      <c r="F51" s="53"/>
      <c r="G51" s="53"/>
      <c r="H51" s="53"/>
      <c r="I51" s="53"/>
      <c r="J51" s="57" t="s">
        <v>18</v>
      </c>
      <c r="K51" s="57"/>
      <c r="L51" s="57"/>
      <c r="M51" s="57"/>
      <c r="N51" s="57"/>
      <c r="O51" s="57"/>
      <c r="P51" s="57"/>
      <c r="Q51" s="57"/>
      <c r="R51" s="57"/>
    </row>
    <row r="52" spans="1:18" s="2" customFormat="1" ht="15.75" customHeight="1" x14ac:dyDescent="0.25">
      <c r="A52" s="7" t="s">
        <v>61</v>
      </c>
      <c r="B52" s="53" t="s">
        <v>41</v>
      </c>
      <c r="C52" s="53"/>
      <c r="D52" s="53"/>
      <c r="E52" s="53" t="s">
        <v>42</v>
      </c>
      <c r="F52" s="53"/>
      <c r="G52" s="53"/>
      <c r="H52" s="53"/>
      <c r="I52" s="53"/>
      <c r="J52" s="57" t="s">
        <v>18</v>
      </c>
      <c r="K52" s="57"/>
      <c r="L52" s="57"/>
      <c r="M52" s="57"/>
      <c r="N52" s="57"/>
      <c r="O52" s="57"/>
      <c r="P52" s="57"/>
      <c r="Q52" s="57"/>
      <c r="R52" s="57"/>
    </row>
    <row r="53" spans="1:18" s="2" customFormat="1" ht="15" customHeight="1" x14ac:dyDescent="0.25">
      <c r="A53" s="7" t="s">
        <v>62</v>
      </c>
      <c r="B53" s="53" t="s">
        <v>43</v>
      </c>
      <c r="C53" s="53"/>
      <c r="D53" s="53"/>
      <c r="E53" s="53" t="s">
        <v>37</v>
      </c>
      <c r="F53" s="53"/>
      <c r="G53" s="53"/>
      <c r="H53" s="53"/>
      <c r="I53" s="53"/>
      <c r="J53" s="57" t="s">
        <v>18</v>
      </c>
      <c r="K53" s="57"/>
      <c r="L53" s="57"/>
      <c r="M53" s="57"/>
      <c r="N53" s="57"/>
      <c r="O53" s="57"/>
      <c r="P53" s="57"/>
      <c r="Q53" s="57"/>
      <c r="R53" s="57"/>
    </row>
    <row r="54" spans="1:18" s="2" customFormat="1" ht="26.25" customHeight="1" x14ac:dyDescent="0.25">
      <c r="A54" s="7" t="s">
        <v>63</v>
      </c>
      <c r="B54" s="53" t="s">
        <v>44</v>
      </c>
      <c r="C54" s="53"/>
      <c r="D54" s="53"/>
      <c r="E54" s="53" t="s">
        <v>37</v>
      </c>
      <c r="F54" s="53"/>
      <c r="G54" s="53"/>
      <c r="H54" s="53"/>
      <c r="I54" s="53"/>
      <c r="J54" s="57" t="s">
        <v>18</v>
      </c>
      <c r="K54" s="57"/>
      <c r="L54" s="57"/>
      <c r="M54" s="57"/>
      <c r="N54" s="57"/>
      <c r="O54" s="57"/>
      <c r="P54" s="57"/>
      <c r="Q54" s="57"/>
      <c r="R54" s="57"/>
    </row>
    <row r="55" spans="1:18" s="2" customFormat="1" ht="23.25" customHeight="1" x14ac:dyDescent="0.25">
      <c r="A55" s="7" t="s">
        <v>64</v>
      </c>
      <c r="B55" s="53" t="s">
        <v>45</v>
      </c>
      <c r="C55" s="53"/>
      <c r="D55" s="53"/>
      <c r="E55" s="53" t="s">
        <v>46</v>
      </c>
      <c r="F55" s="53"/>
      <c r="G55" s="53"/>
      <c r="H55" s="53"/>
      <c r="I55" s="53"/>
      <c r="J55" s="57" t="s">
        <v>18</v>
      </c>
      <c r="K55" s="57"/>
      <c r="L55" s="57"/>
      <c r="M55" s="57"/>
      <c r="N55" s="57"/>
      <c r="O55" s="57"/>
      <c r="P55" s="57"/>
      <c r="Q55" s="57"/>
      <c r="R55" s="57"/>
    </row>
    <row r="56" spans="1:18" s="2" customFormat="1" ht="30.75" customHeight="1" x14ac:dyDescent="0.25">
      <c r="A56" s="7" t="s">
        <v>65</v>
      </c>
      <c r="B56" s="53" t="s">
        <v>47</v>
      </c>
      <c r="C56" s="53"/>
      <c r="D56" s="53"/>
      <c r="E56" s="53" t="s">
        <v>37</v>
      </c>
      <c r="F56" s="53"/>
      <c r="G56" s="53"/>
      <c r="H56" s="53"/>
      <c r="I56" s="53"/>
      <c r="J56" s="57" t="s">
        <v>18</v>
      </c>
      <c r="K56" s="57"/>
      <c r="L56" s="57"/>
      <c r="M56" s="57"/>
      <c r="N56" s="57"/>
      <c r="O56" s="57"/>
      <c r="P56" s="57"/>
      <c r="Q56" s="57"/>
      <c r="R56" s="57"/>
    </row>
    <row r="57" spans="1:18" s="2" customFormat="1" ht="27.75" customHeight="1" x14ac:dyDescent="0.25">
      <c r="A57" s="7" t="s">
        <v>66</v>
      </c>
      <c r="B57" s="53" t="s">
        <v>48</v>
      </c>
      <c r="C57" s="53"/>
      <c r="D57" s="53"/>
      <c r="E57" s="53" t="s">
        <v>56</v>
      </c>
      <c r="F57" s="53"/>
      <c r="G57" s="53"/>
      <c r="H57" s="53"/>
      <c r="I57" s="53"/>
      <c r="J57" s="57" t="s">
        <v>18</v>
      </c>
      <c r="K57" s="57"/>
      <c r="L57" s="57"/>
      <c r="M57" s="57"/>
      <c r="N57" s="57"/>
      <c r="O57" s="57"/>
      <c r="P57" s="57"/>
      <c r="Q57" s="57"/>
      <c r="R57" s="57"/>
    </row>
    <row r="58" spans="1:18" s="2" customFormat="1" ht="26.25" customHeight="1" x14ac:dyDescent="0.25">
      <c r="A58" s="7" t="s">
        <v>67</v>
      </c>
      <c r="B58" s="53" t="s">
        <v>49</v>
      </c>
      <c r="C58" s="53"/>
      <c r="D58" s="53"/>
      <c r="E58" s="53" t="s">
        <v>37</v>
      </c>
      <c r="F58" s="53"/>
      <c r="G58" s="53"/>
      <c r="H58" s="53"/>
      <c r="I58" s="53"/>
      <c r="J58" s="57" t="s">
        <v>18</v>
      </c>
      <c r="K58" s="57"/>
      <c r="L58" s="57"/>
      <c r="M58" s="57"/>
      <c r="N58" s="57"/>
      <c r="O58" s="57"/>
      <c r="P58" s="57"/>
      <c r="Q58" s="57"/>
      <c r="R58" s="57"/>
    </row>
    <row r="59" spans="1:18" s="2" customFormat="1" ht="26.25" customHeight="1" x14ac:dyDescent="0.25">
      <c r="A59" s="7" t="s">
        <v>68</v>
      </c>
      <c r="B59" s="53" t="s">
        <v>50</v>
      </c>
      <c r="C59" s="53"/>
      <c r="D59" s="53"/>
      <c r="E59" s="53" t="s">
        <v>37</v>
      </c>
      <c r="F59" s="53"/>
      <c r="G59" s="53"/>
      <c r="H59" s="53"/>
      <c r="I59" s="53"/>
      <c r="J59" s="57" t="s">
        <v>18</v>
      </c>
      <c r="K59" s="57"/>
      <c r="L59" s="57"/>
      <c r="M59" s="57"/>
      <c r="N59" s="57"/>
      <c r="O59" s="57"/>
      <c r="P59" s="57"/>
      <c r="Q59" s="57"/>
      <c r="R59" s="57"/>
    </row>
    <row r="60" spans="1:18" s="2" customFormat="1" ht="27.75" customHeight="1" x14ac:dyDescent="0.25">
      <c r="A60" s="7" t="s">
        <v>69</v>
      </c>
      <c r="B60" s="53" t="s">
        <v>51</v>
      </c>
      <c r="C60" s="53"/>
      <c r="D60" s="53"/>
      <c r="E60" s="53" t="s">
        <v>57</v>
      </c>
      <c r="F60" s="53"/>
      <c r="G60" s="53"/>
      <c r="H60" s="53"/>
      <c r="I60" s="53"/>
      <c r="J60" s="57" t="s">
        <v>18</v>
      </c>
      <c r="K60" s="57"/>
      <c r="L60" s="57"/>
      <c r="M60" s="57"/>
      <c r="N60" s="57"/>
      <c r="O60" s="57"/>
      <c r="P60" s="57"/>
      <c r="Q60" s="57"/>
      <c r="R60" s="57"/>
    </row>
    <row r="61" spans="1:18" s="2" customFormat="1" ht="15.6" customHeight="1" x14ac:dyDescent="0.25">
      <c r="A61" s="42"/>
      <c r="B61" s="43"/>
      <c r="C61" s="43"/>
      <c r="D61" s="43"/>
      <c r="E61" s="43"/>
      <c r="F61" s="43"/>
      <c r="G61" s="43"/>
      <c r="H61" s="43"/>
      <c r="I61" s="43"/>
      <c r="J61" s="47"/>
      <c r="K61" s="47"/>
      <c r="L61" s="47"/>
      <c r="M61" s="47"/>
      <c r="N61" s="47"/>
      <c r="O61" s="47"/>
      <c r="P61" s="47"/>
      <c r="Q61" s="47"/>
      <c r="R61" s="47"/>
    </row>
    <row r="62" spans="1:18" s="2" customFormat="1" ht="13.2" x14ac:dyDescent="0.25">
      <c r="A62" s="27"/>
      <c r="B62" s="27"/>
      <c r="C62" s="27"/>
      <c r="D62" s="27"/>
      <c r="E62" s="27"/>
      <c r="F62" s="27"/>
      <c r="G62" s="27"/>
      <c r="H62" s="27"/>
      <c r="I62" s="27"/>
      <c r="J62" s="27"/>
      <c r="K62" s="27"/>
      <c r="L62" s="27"/>
      <c r="M62" s="27"/>
      <c r="N62" s="27"/>
      <c r="O62" s="27"/>
      <c r="P62" s="27"/>
      <c r="Q62" s="27"/>
      <c r="R62" s="27"/>
    </row>
    <row r="63" spans="1:18" s="2" customFormat="1" ht="37.799999999999997" customHeight="1" x14ac:dyDescent="0.25">
      <c r="A63" s="83" t="s">
        <v>249</v>
      </c>
      <c r="B63" s="84"/>
      <c r="C63" s="84"/>
      <c r="D63" s="84"/>
      <c r="E63" s="84"/>
      <c r="F63" s="84"/>
      <c r="G63" s="84"/>
      <c r="H63" s="84"/>
      <c r="I63" s="84"/>
      <c r="J63" s="84"/>
      <c r="K63" s="84"/>
      <c r="L63" s="84"/>
      <c r="M63" s="84"/>
      <c r="N63" s="84"/>
      <c r="O63" s="84"/>
      <c r="P63" s="84"/>
      <c r="Q63" s="84"/>
      <c r="R63" s="85"/>
    </row>
    <row r="64" spans="1:18" s="2" customFormat="1" ht="15.75" customHeight="1" x14ac:dyDescent="0.25">
      <c r="A64" s="86" t="s">
        <v>153</v>
      </c>
      <c r="B64" s="87"/>
      <c r="C64" s="87"/>
      <c r="D64" s="87"/>
      <c r="E64" s="87"/>
      <c r="F64" s="87"/>
      <c r="G64" s="87"/>
      <c r="H64" s="87"/>
      <c r="I64" s="87"/>
      <c r="J64" s="87"/>
      <c r="K64" s="87"/>
      <c r="L64" s="87"/>
      <c r="M64" s="87"/>
      <c r="N64" s="87"/>
      <c r="O64" s="87"/>
      <c r="P64" s="87"/>
      <c r="Q64" s="87"/>
      <c r="R64" s="88"/>
    </row>
    <row r="65" spans="1:19" s="10" customFormat="1" ht="213.6" customHeight="1" x14ac:dyDescent="0.3">
      <c r="A65" s="13" t="s">
        <v>7</v>
      </c>
      <c r="B65" s="13" t="s">
        <v>8</v>
      </c>
      <c r="C65" s="13" t="s">
        <v>9</v>
      </c>
      <c r="D65" s="13" t="s">
        <v>10</v>
      </c>
      <c r="E65" s="14" t="s">
        <v>11</v>
      </c>
      <c r="F65" s="14" t="s">
        <v>90</v>
      </c>
      <c r="G65" s="14" t="s">
        <v>87</v>
      </c>
      <c r="H65" s="14" t="s">
        <v>12</v>
      </c>
      <c r="I65" s="14" t="s">
        <v>13</v>
      </c>
      <c r="J65" s="13" t="s">
        <v>5</v>
      </c>
      <c r="K65" s="13" t="s">
        <v>6</v>
      </c>
      <c r="L65" s="13" t="s">
        <v>3</v>
      </c>
      <c r="M65" s="13" t="s">
        <v>210</v>
      </c>
      <c r="N65" s="13" t="s">
        <v>4</v>
      </c>
      <c r="O65" s="15" t="s">
        <v>149</v>
      </c>
      <c r="P65" s="15" t="s">
        <v>150</v>
      </c>
      <c r="Q65" s="14" t="s">
        <v>14</v>
      </c>
      <c r="R65" s="16" t="s">
        <v>158</v>
      </c>
      <c r="S65" s="9"/>
    </row>
    <row r="66" spans="1:19" s="2" customFormat="1" ht="13.2" x14ac:dyDescent="0.25">
      <c r="A66" s="20">
        <v>1</v>
      </c>
      <c r="B66" s="20">
        <v>2</v>
      </c>
      <c r="C66" s="20">
        <v>3</v>
      </c>
      <c r="D66" s="20">
        <v>4</v>
      </c>
      <c r="E66" s="20">
        <v>5</v>
      </c>
      <c r="F66" s="20">
        <v>6</v>
      </c>
      <c r="G66" s="20">
        <v>7</v>
      </c>
      <c r="H66" s="20">
        <v>8</v>
      </c>
      <c r="I66" s="20">
        <v>9</v>
      </c>
      <c r="J66" s="20">
        <v>10</v>
      </c>
      <c r="K66" s="20">
        <v>11</v>
      </c>
      <c r="L66" s="20">
        <v>12</v>
      </c>
      <c r="M66" s="20"/>
      <c r="N66" s="20">
        <v>13</v>
      </c>
      <c r="O66" s="20">
        <v>14</v>
      </c>
      <c r="P66" s="20">
        <v>15</v>
      </c>
      <c r="Q66" s="20">
        <v>16</v>
      </c>
      <c r="R66" s="20">
        <v>17</v>
      </c>
    </row>
    <row r="67" spans="1:19" s="2" customFormat="1" ht="39.6" x14ac:dyDescent="0.25">
      <c r="A67" s="20"/>
      <c r="B67" s="45"/>
      <c r="C67" s="20"/>
      <c r="D67" s="20"/>
      <c r="E67" s="46"/>
      <c r="F67" s="46"/>
      <c r="G67" s="46"/>
      <c r="H67" s="20"/>
      <c r="I67" s="20"/>
      <c r="J67" s="20"/>
      <c r="K67" s="20"/>
      <c r="L67" s="20"/>
      <c r="M67" s="20"/>
      <c r="N67" s="20"/>
      <c r="O67" s="20"/>
      <c r="P67" s="20"/>
      <c r="Q67" s="20"/>
      <c r="R67" s="38" t="s">
        <v>243</v>
      </c>
    </row>
    <row r="68" spans="1:19" s="2" customFormat="1" ht="40.799999999999997" customHeight="1" x14ac:dyDescent="0.25">
      <c r="A68" s="28" t="s">
        <v>71</v>
      </c>
      <c r="B68" s="12" t="s">
        <v>70</v>
      </c>
      <c r="C68" s="18" t="s">
        <v>83</v>
      </c>
      <c r="D68" s="18" t="s">
        <v>83</v>
      </c>
      <c r="E68" s="92">
        <v>400</v>
      </c>
      <c r="F68" s="92">
        <v>200</v>
      </c>
      <c r="G68" s="92">
        <v>106</v>
      </c>
      <c r="H68" s="18" t="s">
        <v>17</v>
      </c>
      <c r="I68" s="18" t="s">
        <v>17</v>
      </c>
      <c r="J68" s="18" t="s">
        <v>17</v>
      </c>
      <c r="K68" s="18" t="s">
        <v>17</v>
      </c>
      <c r="L68" s="18" t="s">
        <v>17</v>
      </c>
      <c r="M68" s="18" t="s">
        <v>17</v>
      </c>
      <c r="N68" s="18" t="s">
        <v>17</v>
      </c>
      <c r="O68" s="18" t="s">
        <v>17</v>
      </c>
      <c r="P68" s="18" t="s">
        <v>17</v>
      </c>
      <c r="Q68" s="18" t="s">
        <v>17</v>
      </c>
      <c r="R68" s="18" t="s">
        <v>244</v>
      </c>
    </row>
    <row r="69" spans="1:19" s="2" customFormat="1" ht="14.4" customHeight="1" x14ac:dyDescent="0.25">
      <c r="A69" s="18"/>
      <c r="B69" s="48" t="s">
        <v>211</v>
      </c>
      <c r="C69" s="18"/>
      <c r="D69" s="18"/>
      <c r="E69" s="93"/>
      <c r="F69" s="93"/>
      <c r="G69" s="93"/>
      <c r="H69" s="18" t="s">
        <v>220</v>
      </c>
      <c r="I69" s="18">
        <v>12</v>
      </c>
      <c r="J69" s="23">
        <f>O69/E68</f>
        <v>6.42</v>
      </c>
      <c r="K69" s="23">
        <f>P69/E68</f>
        <v>6.7409999999999988</v>
      </c>
      <c r="L69" s="23">
        <v>214</v>
      </c>
      <c r="M69" s="31">
        <v>0.05</v>
      </c>
      <c r="N69" s="23">
        <f>L69+L69*M69</f>
        <v>224.7</v>
      </c>
      <c r="O69" s="23">
        <f>I69*L69</f>
        <v>2568</v>
      </c>
      <c r="P69" s="23">
        <f>N69*I69</f>
        <v>2696.3999999999996</v>
      </c>
      <c r="Q69" s="92" t="s">
        <v>221</v>
      </c>
      <c r="R69" s="19" t="s">
        <v>222</v>
      </c>
    </row>
    <row r="70" spans="1:19" s="2" customFormat="1" ht="14.4" customHeight="1" x14ac:dyDescent="0.25">
      <c r="A70" s="18"/>
      <c r="B70" s="48" t="s">
        <v>218</v>
      </c>
      <c r="C70" s="18"/>
      <c r="D70" s="18"/>
      <c r="E70" s="93"/>
      <c r="F70" s="93"/>
      <c r="G70" s="93"/>
      <c r="H70" s="18" t="s">
        <v>220</v>
      </c>
      <c r="I70" s="18">
        <v>1</v>
      </c>
      <c r="J70" s="23">
        <f>O70/E68</f>
        <v>0.18</v>
      </c>
      <c r="K70" s="23">
        <f>P70/E68</f>
        <v>0.18899999999999997</v>
      </c>
      <c r="L70" s="23">
        <v>72</v>
      </c>
      <c r="M70" s="31">
        <v>0.05</v>
      </c>
      <c r="N70" s="23">
        <f>L70+L70*M70</f>
        <v>75.599999999999994</v>
      </c>
      <c r="O70" s="23">
        <f>I70*L70</f>
        <v>72</v>
      </c>
      <c r="P70" s="23">
        <f>N70*I70</f>
        <v>75.599999999999994</v>
      </c>
      <c r="Q70" s="93"/>
      <c r="R70" s="19" t="s">
        <v>223</v>
      </c>
    </row>
    <row r="71" spans="1:19" s="2" customFormat="1" ht="14.4" customHeight="1" x14ac:dyDescent="0.25">
      <c r="A71" s="18"/>
      <c r="B71" s="48" t="s">
        <v>219</v>
      </c>
      <c r="C71" s="18"/>
      <c r="D71" s="18"/>
      <c r="E71" s="94"/>
      <c r="F71" s="94"/>
      <c r="G71" s="94"/>
      <c r="H71" s="18" t="s">
        <v>171</v>
      </c>
      <c r="I71" s="18">
        <v>4</v>
      </c>
      <c r="J71" s="23">
        <f>O71/E68</f>
        <v>0.02</v>
      </c>
      <c r="K71" s="23">
        <f>P71/E68</f>
        <v>2.4199999999999999E-2</v>
      </c>
      <c r="L71" s="23">
        <v>2</v>
      </c>
      <c r="M71" s="31">
        <v>0.21</v>
      </c>
      <c r="N71" s="23">
        <f>L71+L71*M71</f>
        <v>2.42</v>
      </c>
      <c r="O71" s="23">
        <f>I71*L71</f>
        <v>8</v>
      </c>
      <c r="P71" s="23">
        <f>N71*I71</f>
        <v>9.68</v>
      </c>
      <c r="Q71" s="93"/>
      <c r="R71" s="19" t="s">
        <v>224</v>
      </c>
    </row>
    <row r="72" spans="1:19" s="2" customFormat="1" ht="13.2" x14ac:dyDescent="0.25">
      <c r="A72" s="28" t="s">
        <v>72</v>
      </c>
      <c r="B72" s="12" t="s">
        <v>73</v>
      </c>
      <c r="C72" s="30" t="s">
        <v>83</v>
      </c>
      <c r="D72" s="30" t="s">
        <v>83</v>
      </c>
      <c r="E72" s="92">
        <v>400</v>
      </c>
      <c r="F72" s="92">
        <v>130</v>
      </c>
      <c r="G72" s="92">
        <v>106</v>
      </c>
      <c r="H72" s="18" t="s">
        <v>17</v>
      </c>
      <c r="I72" s="18" t="s">
        <v>17</v>
      </c>
      <c r="J72" s="23" t="s">
        <v>17</v>
      </c>
      <c r="K72" s="23" t="s">
        <v>17</v>
      </c>
      <c r="L72" s="23" t="s">
        <v>17</v>
      </c>
      <c r="M72" s="31" t="s">
        <v>17</v>
      </c>
      <c r="N72" s="49" t="s">
        <v>17</v>
      </c>
      <c r="O72" s="49" t="s">
        <v>17</v>
      </c>
      <c r="P72" s="49" t="s">
        <v>17</v>
      </c>
      <c r="Q72" s="93"/>
      <c r="R72" s="18" t="s">
        <v>17</v>
      </c>
    </row>
    <row r="73" spans="1:19" s="2" customFormat="1" ht="14.4" customHeight="1" x14ac:dyDescent="0.25">
      <c r="A73" s="18"/>
      <c r="B73" s="50" t="s">
        <v>212</v>
      </c>
      <c r="C73" s="18"/>
      <c r="D73" s="34"/>
      <c r="E73" s="93"/>
      <c r="F73" s="93"/>
      <c r="G73" s="93"/>
      <c r="H73" s="18" t="s">
        <v>220</v>
      </c>
      <c r="I73" s="18">
        <v>11</v>
      </c>
      <c r="J73" s="23">
        <f>O73/E72</f>
        <v>6.7649999999999997</v>
      </c>
      <c r="K73" s="23">
        <f>P73/E72</f>
        <v>7.1032500000000001</v>
      </c>
      <c r="L73" s="23">
        <v>246</v>
      </c>
      <c r="M73" s="31">
        <v>0.05</v>
      </c>
      <c r="N73" s="23">
        <f>L73+L73*M73</f>
        <v>258.3</v>
      </c>
      <c r="O73" s="23">
        <f>I73*L73</f>
        <v>2706</v>
      </c>
      <c r="P73" s="23">
        <f>N73*I73</f>
        <v>2841.3</v>
      </c>
      <c r="Q73" s="93"/>
      <c r="R73" s="19" t="s">
        <v>225</v>
      </c>
    </row>
    <row r="74" spans="1:19" s="2" customFormat="1" ht="14.4" customHeight="1" x14ac:dyDescent="0.25">
      <c r="A74" s="32"/>
      <c r="B74" s="48" t="s">
        <v>218</v>
      </c>
      <c r="C74" s="18"/>
      <c r="D74" s="18"/>
      <c r="E74" s="93"/>
      <c r="F74" s="93"/>
      <c r="G74" s="93"/>
      <c r="H74" s="18" t="s">
        <v>220</v>
      </c>
      <c r="I74" s="18">
        <v>1</v>
      </c>
      <c r="J74" s="23">
        <f>O74/E72</f>
        <v>0.18</v>
      </c>
      <c r="K74" s="23">
        <f>P74/E72</f>
        <v>0.18899999999999997</v>
      </c>
      <c r="L74" s="23">
        <v>72</v>
      </c>
      <c r="M74" s="31">
        <v>0.05</v>
      </c>
      <c r="N74" s="23">
        <f>L74+L74*M74</f>
        <v>75.599999999999994</v>
      </c>
      <c r="O74" s="23">
        <f>I74*L74</f>
        <v>72</v>
      </c>
      <c r="P74" s="23">
        <f>N74*I74</f>
        <v>75.599999999999994</v>
      </c>
      <c r="Q74" s="93"/>
      <c r="R74" s="19" t="s">
        <v>223</v>
      </c>
    </row>
    <row r="75" spans="1:19" s="2" customFormat="1" ht="14.4" customHeight="1" x14ac:dyDescent="0.25">
      <c r="A75" s="32"/>
      <c r="B75" s="48" t="s">
        <v>219</v>
      </c>
      <c r="C75" s="18"/>
      <c r="D75" s="18"/>
      <c r="E75" s="94"/>
      <c r="F75" s="94"/>
      <c r="G75" s="94"/>
      <c r="H75" s="18" t="s">
        <v>171</v>
      </c>
      <c r="I75" s="18">
        <v>2</v>
      </c>
      <c r="J75" s="23">
        <f>O75/E72</f>
        <v>0.01</v>
      </c>
      <c r="K75" s="23">
        <f>P75/E72</f>
        <v>1.21E-2</v>
      </c>
      <c r="L75" s="23">
        <v>2</v>
      </c>
      <c r="M75" s="31">
        <v>0.21</v>
      </c>
      <c r="N75" s="23">
        <f>L75+L75*M75</f>
        <v>2.42</v>
      </c>
      <c r="O75" s="23">
        <f>I75*L75</f>
        <v>4</v>
      </c>
      <c r="P75" s="23">
        <f>N75*I75</f>
        <v>4.84</v>
      </c>
      <c r="Q75" s="93"/>
      <c r="R75" s="19" t="s">
        <v>224</v>
      </c>
    </row>
    <row r="76" spans="1:19" s="2" customFormat="1" ht="15" customHeight="1" x14ac:dyDescent="0.25">
      <c r="A76" s="33" t="s">
        <v>77</v>
      </c>
      <c r="B76" s="17" t="s">
        <v>74</v>
      </c>
      <c r="C76" s="18" t="s">
        <v>83</v>
      </c>
      <c r="D76" s="18" t="s">
        <v>83</v>
      </c>
      <c r="E76" s="92">
        <v>60</v>
      </c>
      <c r="F76" s="92">
        <v>90</v>
      </c>
      <c r="G76" s="92">
        <v>54</v>
      </c>
      <c r="H76" s="18" t="s">
        <v>17</v>
      </c>
      <c r="I76" s="18" t="s">
        <v>17</v>
      </c>
      <c r="J76" s="23" t="s">
        <v>17</v>
      </c>
      <c r="K76" s="23" t="s">
        <v>17</v>
      </c>
      <c r="L76" s="23" t="s">
        <v>17</v>
      </c>
      <c r="M76" s="31"/>
      <c r="N76" s="49" t="s">
        <v>17</v>
      </c>
      <c r="O76" s="49" t="s">
        <v>17</v>
      </c>
      <c r="P76" s="49" t="s">
        <v>17</v>
      </c>
      <c r="Q76" s="93"/>
      <c r="R76" s="18" t="s">
        <v>17</v>
      </c>
    </row>
    <row r="77" spans="1:19" s="2" customFormat="1" ht="23.4" customHeight="1" x14ac:dyDescent="0.25">
      <c r="A77" s="32"/>
      <c r="B77" s="48" t="s">
        <v>213</v>
      </c>
      <c r="C77" s="18"/>
      <c r="D77" s="18"/>
      <c r="E77" s="93"/>
      <c r="F77" s="93"/>
      <c r="G77" s="93"/>
      <c r="H77" s="18" t="s">
        <v>220</v>
      </c>
      <c r="I77" s="18">
        <v>4</v>
      </c>
      <c r="J77" s="23">
        <f>O77/E76</f>
        <v>24</v>
      </c>
      <c r="K77" s="23">
        <f>P77/E76</f>
        <v>25.2</v>
      </c>
      <c r="L77" s="23">
        <v>360</v>
      </c>
      <c r="M77" s="31">
        <v>0.05</v>
      </c>
      <c r="N77" s="23">
        <f>L77+L77*M77</f>
        <v>378</v>
      </c>
      <c r="O77" s="23">
        <f>I77*L77</f>
        <v>1440</v>
      </c>
      <c r="P77" s="23">
        <f>N77*I77</f>
        <v>1512</v>
      </c>
      <c r="Q77" s="93"/>
      <c r="R77" s="19" t="s">
        <v>226</v>
      </c>
    </row>
    <row r="78" spans="1:19" s="2" customFormat="1" ht="15" customHeight="1" x14ac:dyDescent="0.25">
      <c r="A78" s="32"/>
      <c r="B78" s="48" t="s">
        <v>218</v>
      </c>
      <c r="C78" s="18"/>
      <c r="D78" s="18"/>
      <c r="E78" s="93"/>
      <c r="F78" s="93"/>
      <c r="G78" s="93"/>
      <c r="H78" s="18" t="s">
        <v>220</v>
      </c>
      <c r="I78" s="18">
        <v>1</v>
      </c>
      <c r="J78" s="23">
        <f>O78/E76</f>
        <v>1.2</v>
      </c>
      <c r="K78" s="23">
        <f>P78/E76</f>
        <v>1.26</v>
      </c>
      <c r="L78" s="23">
        <v>72</v>
      </c>
      <c r="M78" s="31">
        <v>0.05</v>
      </c>
      <c r="N78" s="23">
        <f>L78+L78*M78</f>
        <v>75.599999999999994</v>
      </c>
      <c r="O78" s="23">
        <f>I78*L78</f>
        <v>72</v>
      </c>
      <c r="P78" s="23">
        <f>N78*I78</f>
        <v>75.599999999999994</v>
      </c>
      <c r="Q78" s="93"/>
      <c r="R78" s="19" t="s">
        <v>223</v>
      </c>
    </row>
    <row r="79" spans="1:19" s="2" customFormat="1" ht="15" customHeight="1" x14ac:dyDescent="0.25">
      <c r="A79" s="32"/>
      <c r="B79" s="48" t="s">
        <v>219</v>
      </c>
      <c r="C79" s="18"/>
      <c r="D79" s="18"/>
      <c r="E79" s="94"/>
      <c r="F79" s="94"/>
      <c r="G79" s="94"/>
      <c r="H79" s="18" t="s">
        <v>171</v>
      </c>
      <c r="I79" s="18">
        <v>1</v>
      </c>
      <c r="J79" s="23">
        <f>O79/E76</f>
        <v>3.3333333333333333E-2</v>
      </c>
      <c r="K79" s="23">
        <f>P79/E76</f>
        <v>4.0333333333333332E-2</v>
      </c>
      <c r="L79" s="23">
        <v>2</v>
      </c>
      <c r="M79" s="31">
        <v>0.21</v>
      </c>
      <c r="N79" s="23">
        <f>L79+L79*M79</f>
        <v>2.42</v>
      </c>
      <c r="O79" s="23">
        <f>I79*L79</f>
        <v>2</v>
      </c>
      <c r="P79" s="23">
        <f>N79*I79</f>
        <v>2.42</v>
      </c>
      <c r="Q79" s="93"/>
      <c r="R79" s="19" t="s">
        <v>224</v>
      </c>
    </row>
    <row r="80" spans="1:19" s="2" customFormat="1" ht="26.25" customHeight="1" x14ac:dyDescent="0.25">
      <c r="A80" s="33" t="s">
        <v>78</v>
      </c>
      <c r="B80" s="17" t="s">
        <v>246</v>
      </c>
      <c r="C80" s="18" t="s">
        <v>84</v>
      </c>
      <c r="D80" s="18" t="s">
        <v>84</v>
      </c>
      <c r="E80" s="92">
        <v>600</v>
      </c>
      <c r="F80" s="92">
        <v>200</v>
      </c>
      <c r="G80" s="92">
        <v>106</v>
      </c>
      <c r="H80" s="18" t="s">
        <v>17</v>
      </c>
      <c r="I80" s="18" t="s">
        <v>17</v>
      </c>
      <c r="J80" s="23" t="s">
        <v>17</v>
      </c>
      <c r="K80" s="23" t="s">
        <v>17</v>
      </c>
      <c r="L80" s="23" t="s">
        <v>17</v>
      </c>
      <c r="M80" s="31" t="s">
        <v>17</v>
      </c>
      <c r="N80" s="49" t="s">
        <v>17</v>
      </c>
      <c r="O80" s="49" t="s">
        <v>17</v>
      </c>
      <c r="P80" s="49" t="s">
        <v>17</v>
      </c>
      <c r="Q80" s="93"/>
      <c r="R80" s="18" t="s">
        <v>17</v>
      </c>
    </row>
    <row r="81" spans="1:18" s="2" customFormat="1" ht="14.4" customHeight="1" x14ac:dyDescent="0.25">
      <c r="A81" s="32"/>
      <c r="B81" s="48" t="s">
        <v>214</v>
      </c>
      <c r="C81" s="18"/>
      <c r="D81" s="18"/>
      <c r="E81" s="93"/>
      <c r="F81" s="93"/>
      <c r="G81" s="93"/>
      <c r="H81" s="18" t="s">
        <v>220</v>
      </c>
      <c r="I81" s="18">
        <v>16</v>
      </c>
      <c r="J81" s="23">
        <f>O81/E80</f>
        <v>5.8666666666666663</v>
      </c>
      <c r="K81" s="23">
        <f>P81/E80</f>
        <v>6.16</v>
      </c>
      <c r="L81" s="23">
        <v>220</v>
      </c>
      <c r="M81" s="31">
        <v>0.05</v>
      </c>
      <c r="N81" s="23">
        <f>L81+L81*M81</f>
        <v>231</v>
      </c>
      <c r="O81" s="23">
        <f>I81*L81</f>
        <v>3520</v>
      </c>
      <c r="P81" s="23">
        <f>N81*I81</f>
        <v>3696</v>
      </c>
      <c r="Q81" s="93"/>
      <c r="R81" s="19" t="s">
        <v>227</v>
      </c>
    </row>
    <row r="82" spans="1:18" s="2" customFormat="1" ht="14.4" customHeight="1" x14ac:dyDescent="0.25">
      <c r="A82" s="32"/>
      <c r="B82" s="48" t="s">
        <v>218</v>
      </c>
      <c r="C82" s="18"/>
      <c r="D82" s="18"/>
      <c r="E82" s="93"/>
      <c r="F82" s="93"/>
      <c r="G82" s="93"/>
      <c r="H82" s="18" t="s">
        <v>220</v>
      </c>
      <c r="I82" s="18">
        <v>1</v>
      </c>
      <c r="J82" s="23">
        <f>O82/E80</f>
        <v>0.12</v>
      </c>
      <c r="K82" s="23">
        <f>P82/E80</f>
        <v>0.126</v>
      </c>
      <c r="L82" s="23">
        <v>72</v>
      </c>
      <c r="M82" s="31">
        <v>0.05</v>
      </c>
      <c r="N82" s="23">
        <f>L82+L82*M82</f>
        <v>75.599999999999994</v>
      </c>
      <c r="O82" s="23">
        <f>I82*L82</f>
        <v>72</v>
      </c>
      <c r="P82" s="23">
        <f>N82*I82</f>
        <v>75.599999999999994</v>
      </c>
      <c r="Q82" s="93"/>
      <c r="R82" s="19" t="s">
        <v>223</v>
      </c>
    </row>
    <row r="83" spans="1:18" s="2" customFormat="1" ht="14.4" customHeight="1" x14ac:dyDescent="0.25">
      <c r="A83" s="32"/>
      <c r="B83" s="48" t="s">
        <v>219</v>
      </c>
      <c r="C83" s="18"/>
      <c r="D83" s="18"/>
      <c r="E83" s="94"/>
      <c r="F83" s="94"/>
      <c r="G83" s="94"/>
      <c r="H83" s="18" t="s">
        <v>171</v>
      </c>
      <c r="I83" s="18">
        <v>5</v>
      </c>
      <c r="J83" s="23">
        <f>O83/E80</f>
        <v>1.6666666666666666E-2</v>
      </c>
      <c r="K83" s="23">
        <f>P83/E80</f>
        <v>2.0166666666666666E-2</v>
      </c>
      <c r="L83" s="23">
        <v>2</v>
      </c>
      <c r="M83" s="31">
        <v>0.21</v>
      </c>
      <c r="N83" s="23">
        <f>L83+L83*M83</f>
        <v>2.42</v>
      </c>
      <c r="O83" s="23">
        <f>I83*L83</f>
        <v>10</v>
      </c>
      <c r="P83" s="23">
        <f>N83*I83</f>
        <v>12.1</v>
      </c>
      <c r="Q83" s="93"/>
      <c r="R83" s="19" t="s">
        <v>224</v>
      </c>
    </row>
    <row r="84" spans="1:18" s="2" customFormat="1" ht="39" customHeight="1" x14ac:dyDescent="0.25">
      <c r="A84" s="33" t="s">
        <v>79</v>
      </c>
      <c r="B84" s="17" t="s">
        <v>247</v>
      </c>
      <c r="C84" s="18" t="s">
        <v>85</v>
      </c>
      <c r="D84" s="18" t="s">
        <v>85</v>
      </c>
      <c r="E84" s="92">
        <v>600</v>
      </c>
      <c r="F84" s="92">
        <v>200</v>
      </c>
      <c r="G84" s="92">
        <v>106</v>
      </c>
      <c r="H84" s="18" t="s">
        <v>17</v>
      </c>
      <c r="I84" s="18" t="s">
        <v>17</v>
      </c>
      <c r="J84" s="23" t="s">
        <v>17</v>
      </c>
      <c r="K84" s="23" t="s">
        <v>17</v>
      </c>
      <c r="L84" s="23" t="s">
        <v>17</v>
      </c>
      <c r="M84" s="31" t="s">
        <v>17</v>
      </c>
      <c r="N84" s="49" t="s">
        <v>17</v>
      </c>
      <c r="O84" s="49" t="s">
        <v>17</v>
      </c>
      <c r="P84" s="49" t="s">
        <v>17</v>
      </c>
      <c r="Q84" s="93"/>
      <c r="R84" s="18" t="s">
        <v>17</v>
      </c>
    </row>
    <row r="85" spans="1:18" s="2" customFormat="1" ht="14.4" customHeight="1" x14ac:dyDescent="0.25">
      <c r="A85" s="32"/>
      <c r="B85" s="48" t="s">
        <v>215</v>
      </c>
      <c r="C85" s="18"/>
      <c r="D85" s="18"/>
      <c r="E85" s="93"/>
      <c r="F85" s="93"/>
      <c r="G85" s="93"/>
      <c r="H85" s="18" t="s">
        <v>220</v>
      </c>
      <c r="I85" s="18">
        <v>16</v>
      </c>
      <c r="J85" s="23">
        <f>O85/E84</f>
        <v>5.8666666666666663</v>
      </c>
      <c r="K85" s="23">
        <f>P85/E84</f>
        <v>6.16</v>
      </c>
      <c r="L85" s="23">
        <v>220</v>
      </c>
      <c r="M85" s="31">
        <v>0.05</v>
      </c>
      <c r="N85" s="23">
        <f>L85+L85*M85</f>
        <v>231</v>
      </c>
      <c r="O85" s="23">
        <f>I85*L85</f>
        <v>3520</v>
      </c>
      <c r="P85" s="23">
        <f>N85*I85</f>
        <v>3696</v>
      </c>
      <c r="Q85" s="93"/>
      <c r="R85" s="19" t="s">
        <v>228</v>
      </c>
    </row>
    <row r="86" spans="1:18" s="2" customFormat="1" ht="14.4" customHeight="1" x14ac:dyDescent="0.25">
      <c r="A86" s="32"/>
      <c r="B86" s="48" t="s">
        <v>218</v>
      </c>
      <c r="C86" s="18"/>
      <c r="D86" s="18"/>
      <c r="E86" s="93"/>
      <c r="F86" s="93"/>
      <c r="G86" s="93"/>
      <c r="H86" s="18" t="s">
        <v>220</v>
      </c>
      <c r="I86" s="18">
        <v>1</v>
      </c>
      <c r="J86" s="23">
        <f>O86/E84</f>
        <v>0.12</v>
      </c>
      <c r="K86" s="23">
        <f>P86/E84</f>
        <v>0.126</v>
      </c>
      <c r="L86" s="23">
        <v>72</v>
      </c>
      <c r="M86" s="31">
        <v>0.05</v>
      </c>
      <c r="N86" s="23">
        <f>L86+L86*M86</f>
        <v>75.599999999999994</v>
      </c>
      <c r="O86" s="23">
        <f>I86*L86</f>
        <v>72</v>
      </c>
      <c r="P86" s="23">
        <f>N86*I86</f>
        <v>75.599999999999994</v>
      </c>
      <c r="Q86" s="93"/>
      <c r="R86" s="19" t="s">
        <v>223</v>
      </c>
    </row>
    <row r="87" spans="1:18" s="2" customFormat="1" ht="14.4" customHeight="1" x14ac:dyDescent="0.25">
      <c r="A87" s="32"/>
      <c r="B87" s="48" t="s">
        <v>219</v>
      </c>
      <c r="C87" s="18"/>
      <c r="D87" s="18"/>
      <c r="E87" s="94"/>
      <c r="F87" s="94"/>
      <c r="G87" s="94"/>
      <c r="H87" s="18" t="s">
        <v>171</v>
      </c>
      <c r="I87" s="18">
        <v>5</v>
      </c>
      <c r="J87" s="23">
        <f>O87/E84</f>
        <v>1.6666666666666666E-2</v>
      </c>
      <c r="K87" s="23">
        <f>P87/E84</f>
        <v>2.0166666666666666E-2</v>
      </c>
      <c r="L87" s="23">
        <v>2</v>
      </c>
      <c r="M87" s="31">
        <v>0.21</v>
      </c>
      <c r="N87" s="23">
        <f>L87+L87*M87</f>
        <v>2.42</v>
      </c>
      <c r="O87" s="23">
        <f>I87*L87</f>
        <v>10</v>
      </c>
      <c r="P87" s="23">
        <f>N87*I87</f>
        <v>12.1</v>
      </c>
      <c r="Q87" s="93"/>
      <c r="R87" s="19" t="s">
        <v>224</v>
      </c>
    </row>
    <row r="88" spans="1:18" s="2" customFormat="1" ht="27" customHeight="1" x14ac:dyDescent="0.25">
      <c r="A88" s="33" t="s">
        <v>80</v>
      </c>
      <c r="B88" s="17" t="s">
        <v>75</v>
      </c>
      <c r="C88" s="18" t="s">
        <v>84</v>
      </c>
      <c r="D88" s="18" t="s">
        <v>84</v>
      </c>
      <c r="E88" s="92">
        <v>1500</v>
      </c>
      <c r="F88" s="92">
        <v>300</v>
      </c>
      <c r="G88" s="92">
        <v>106</v>
      </c>
      <c r="H88" s="18" t="s">
        <v>17</v>
      </c>
      <c r="I88" s="18" t="s">
        <v>17</v>
      </c>
      <c r="J88" s="23" t="s">
        <v>17</v>
      </c>
      <c r="K88" s="23" t="s">
        <v>17</v>
      </c>
      <c r="L88" s="23" t="s">
        <v>17</v>
      </c>
      <c r="M88" s="31" t="s">
        <v>17</v>
      </c>
      <c r="N88" s="49" t="s">
        <v>17</v>
      </c>
      <c r="O88" s="49" t="s">
        <v>17</v>
      </c>
      <c r="P88" s="49" t="s">
        <v>17</v>
      </c>
      <c r="Q88" s="93"/>
      <c r="R88" s="18" t="s">
        <v>17</v>
      </c>
    </row>
    <row r="89" spans="1:18" s="2" customFormat="1" ht="14.4" customHeight="1" x14ac:dyDescent="0.25">
      <c r="A89" s="32"/>
      <c r="B89" s="48" t="s">
        <v>216</v>
      </c>
      <c r="C89" s="18"/>
      <c r="D89" s="18"/>
      <c r="E89" s="93"/>
      <c r="F89" s="93"/>
      <c r="G89" s="93"/>
      <c r="H89" s="18" t="s">
        <v>220</v>
      </c>
      <c r="I89" s="18">
        <v>32</v>
      </c>
      <c r="J89" s="23">
        <f>O89/E88</f>
        <v>4.2666666666666666</v>
      </c>
      <c r="K89" s="23">
        <f>P89/E88</f>
        <v>4.4800000000000004</v>
      </c>
      <c r="L89" s="23">
        <v>200</v>
      </c>
      <c r="M89" s="31">
        <v>0.05</v>
      </c>
      <c r="N89" s="23">
        <f t="shared" ref="N89:N95" si="5">L89+L89*M89</f>
        <v>210</v>
      </c>
      <c r="O89" s="23">
        <f t="shared" ref="O89:O95" si="6">I89*L89</f>
        <v>6400</v>
      </c>
      <c r="P89" s="23">
        <f t="shared" ref="P89:P95" si="7">N89*I89</f>
        <v>6720</v>
      </c>
      <c r="Q89" s="93"/>
      <c r="R89" s="19" t="s">
        <v>229</v>
      </c>
    </row>
    <row r="90" spans="1:18" s="2" customFormat="1" ht="14.4" customHeight="1" x14ac:dyDescent="0.25">
      <c r="A90" s="32"/>
      <c r="B90" s="48" t="s">
        <v>218</v>
      </c>
      <c r="C90" s="18"/>
      <c r="D90" s="18"/>
      <c r="E90" s="93"/>
      <c r="F90" s="93"/>
      <c r="G90" s="93"/>
      <c r="H90" s="18" t="s">
        <v>220</v>
      </c>
      <c r="I90" s="18">
        <v>1</v>
      </c>
      <c r="J90" s="23">
        <f>O90/E88</f>
        <v>4.8000000000000001E-2</v>
      </c>
      <c r="K90" s="23">
        <f>P90/E88</f>
        <v>5.0399999999999993E-2</v>
      </c>
      <c r="L90" s="23">
        <v>72</v>
      </c>
      <c r="M90" s="31">
        <v>0.05</v>
      </c>
      <c r="N90" s="23">
        <f t="shared" si="5"/>
        <v>75.599999999999994</v>
      </c>
      <c r="O90" s="23">
        <f t="shared" si="6"/>
        <v>72</v>
      </c>
      <c r="P90" s="23">
        <f t="shared" si="7"/>
        <v>75.599999999999994</v>
      </c>
      <c r="Q90" s="93"/>
      <c r="R90" s="19" t="s">
        <v>223</v>
      </c>
    </row>
    <row r="91" spans="1:18" s="2" customFormat="1" ht="14.4" customHeight="1" x14ac:dyDescent="0.25">
      <c r="A91" s="32"/>
      <c r="B91" s="48" t="s">
        <v>219</v>
      </c>
      <c r="C91" s="18"/>
      <c r="D91" s="18"/>
      <c r="E91" s="94"/>
      <c r="F91" s="94"/>
      <c r="G91" s="94"/>
      <c r="H91" s="18" t="s">
        <v>171</v>
      </c>
      <c r="I91" s="18">
        <v>10</v>
      </c>
      <c r="J91" s="23">
        <f>O91/E88</f>
        <v>1.3333333333333334E-2</v>
      </c>
      <c r="K91" s="23">
        <f>P91/E88</f>
        <v>1.6133333333333333E-2</v>
      </c>
      <c r="L91" s="23">
        <v>2</v>
      </c>
      <c r="M91" s="31">
        <v>0.21</v>
      </c>
      <c r="N91" s="23">
        <f t="shared" si="5"/>
        <v>2.42</v>
      </c>
      <c r="O91" s="23">
        <f t="shared" si="6"/>
        <v>20</v>
      </c>
      <c r="P91" s="23">
        <f t="shared" si="7"/>
        <v>24.2</v>
      </c>
      <c r="Q91" s="93"/>
      <c r="R91" s="19" t="s">
        <v>224</v>
      </c>
    </row>
    <row r="92" spans="1:18" s="2" customFormat="1" ht="39" customHeight="1" x14ac:dyDescent="0.25">
      <c r="A92" s="33" t="s">
        <v>81</v>
      </c>
      <c r="B92" s="17" t="s">
        <v>76</v>
      </c>
      <c r="C92" s="18" t="s">
        <v>82</v>
      </c>
      <c r="D92" s="18" t="s">
        <v>82</v>
      </c>
      <c r="E92" s="92">
        <v>3000</v>
      </c>
      <c r="F92" s="92">
        <v>500</v>
      </c>
      <c r="G92" s="92">
        <v>106</v>
      </c>
      <c r="H92" s="18" t="s">
        <v>17</v>
      </c>
      <c r="I92" s="18" t="s">
        <v>17</v>
      </c>
      <c r="J92" s="23" t="s">
        <v>17</v>
      </c>
      <c r="K92" s="23" t="s">
        <v>17</v>
      </c>
      <c r="L92" s="23" t="s">
        <v>17</v>
      </c>
      <c r="M92" s="31" t="s">
        <v>17</v>
      </c>
      <c r="N92" s="49" t="s">
        <v>17</v>
      </c>
      <c r="O92" s="49" t="s">
        <v>17</v>
      </c>
      <c r="P92" s="49" t="s">
        <v>17</v>
      </c>
      <c r="Q92" s="93"/>
      <c r="R92" s="18" t="s">
        <v>17</v>
      </c>
    </row>
    <row r="93" spans="1:18" s="2" customFormat="1" ht="13.8" customHeight="1" x14ac:dyDescent="0.25">
      <c r="A93" s="32"/>
      <c r="B93" s="48" t="s">
        <v>217</v>
      </c>
      <c r="C93" s="18"/>
      <c r="D93" s="18"/>
      <c r="E93" s="93"/>
      <c r="F93" s="93"/>
      <c r="G93" s="93"/>
      <c r="H93" s="18" t="s">
        <v>220</v>
      </c>
      <c r="I93" s="18">
        <v>61</v>
      </c>
      <c r="J93" s="23">
        <f>O93/E92</f>
        <v>1.9113333333333333</v>
      </c>
      <c r="K93" s="23">
        <f>P93/E92</f>
        <v>2.0068999999999999</v>
      </c>
      <c r="L93" s="23">
        <v>94</v>
      </c>
      <c r="M93" s="31">
        <v>0.05</v>
      </c>
      <c r="N93" s="23">
        <f t="shared" si="5"/>
        <v>98.7</v>
      </c>
      <c r="O93" s="23">
        <f t="shared" si="6"/>
        <v>5734</v>
      </c>
      <c r="P93" s="23">
        <f t="shared" si="7"/>
        <v>6020.7</v>
      </c>
      <c r="Q93" s="93"/>
      <c r="R93" s="19" t="s">
        <v>230</v>
      </c>
    </row>
    <row r="94" spans="1:18" s="2" customFormat="1" ht="13.8" customHeight="1" x14ac:dyDescent="0.25">
      <c r="A94" s="32"/>
      <c r="B94" s="48" t="s">
        <v>218</v>
      </c>
      <c r="C94" s="18"/>
      <c r="D94" s="18"/>
      <c r="E94" s="93"/>
      <c r="F94" s="93"/>
      <c r="G94" s="93"/>
      <c r="H94" s="18" t="s">
        <v>220</v>
      </c>
      <c r="I94" s="18">
        <v>1</v>
      </c>
      <c r="J94" s="23">
        <f>O94/E92</f>
        <v>2.4E-2</v>
      </c>
      <c r="K94" s="23">
        <f>P94/E92</f>
        <v>2.5199999999999997E-2</v>
      </c>
      <c r="L94" s="23">
        <v>72</v>
      </c>
      <c r="M94" s="31">
        <v>0.05</v>
      </c>
      <c r="N94" s="23">
        <f t="shared" si="5"/>
        <v>75.599999999999994</v>
      </c>
      <c r="O94" s="23">
        <f t="shared" si="6"/>
        <v>72</v>
      </c>
      <c r="P94" s="23">
        <f t="shared" si="7"/>
        <v>75.599999999999994</v>
      </c>
      <c r="Q94" s="93"/>
      <c r="R94" s="19" t="s">
        <v>223</v>
      </c>
    </row>
    <row r="95" spans="1:18" s="2" customFormat="1" ht="13.8" customHeight="1" x14ac:dyDescent="0.25">
      <c r="A95" s="32"/>
      <c r="B95" s="48" t="s">
        <v>219</v>
      </c>
      <c r="C95" s="18"/>
      <c r="D95" s="18"/>
      <c r="E95" s="94"/>
      <c r="F95" s="94"/>
      <c r="G95" s="94"/>
      <c r="H95" s="18" t="s">
        <v>171</v>
      </c>
      <c r="I95" s="18">
        <v>18</v>
      </c>
      <c r="J95" s="23">
        <f>O95/E92</f>
        <v>1.2E-2</v>
      </c>
      <c r="K95" s="23">
        <f>P95/E92</f>
        <v>1.452E-2</v>
      </c>
      <c r="L95" s="23">
        <v>2</v>
      </c>
      <c r="M95" s="31">
        <v>0.21</v>
      </c>
      <c r="N95" s="23">
        <f t="shared" si="5"/>
        <v>2.42</v>
      </c>
      <c r="O95" s="23">
        <f t="shared" si="6"/>
        <v>36</v>
      </c>
      <c r="P95" s="23">
        <f t="shared" si="7"/>
        <v>43.56</v>
      </c>
      <c r="Q95" s="94"/>
      <c r="R95" s="19" t="s">
        <v>224</v>
      </c>
    </row>
    <row r="96" spans="1:18" s="2" customFormat="1" ht="13.2" x14ac:dyDescent="0.25">
      <c r="A96" s="89" t="s">
        <v>242</v>
      </c>
      <c r="B96" s="90"/>
      <c r="C96" s="90"/>
      <c r="D96" s="90"/>
      <c r="E96" s="90"/>
      <c r="F96" s="90"/>
      <c r="G96" s="90"/>
      <c r="H96" s="90"/>
      <c r="I96" s="90"/>
      <c r="J96" s="90"/>
      <c r="K96" s="90"/>
      <c r="L96" s="90"/>
      <c r="M96" s="90"/>
      <c r="N96" s="91"/>
      <c r="O96" s="44">
        <f>SUM(O69:O95)</f>
        <v>26482</v>
      </c>
      <c r="P96" s="41">
        <f>SUM(P69:P95)</f>
        <v>27820.500000000004</v>
      </c>
      <c r="Q96" s="102"/>
      <c r="R96" s="101"/>
    </row>
    <row r="97" spans="1:18" s="2" customFormat="1" ht="15" customHeight="1" x14ac:dyDescent="0.25">
      <c r="A97" s="74" t="s">
        <v>19</v>
      </c>
      <c r="B97" s="75"/>
      <c r="C97" s="75"/>
      <c r="D97" s="75"/>
      <c r="E97" s="75"/>
      <c r="F97" s="75"/>
      <c r="G97" s="75"/>
      <c r="H97" s="75"/>
      <c r="I97" s="75"/>
      <c r="J97" s="75"/>
      <c r="K97" s="75"/>
      <c r="L97" s="75"/>
      <c r="M97" s="75"/>
      <c r="N97" s="75"/>
      <c r="O97" s="75"/>
      <c r="P97" s="75"/>
      <c r="Q97" s="75"/>
      <c r="R97" s="76"/>
    </row>
    <row r="98" spans="1:18" s="2" customFormat="1" ht="15" customHeight="1" x14ac:dyDescent="0.25">
      <c r="A98" s="54" t="s">
        <v>24</v>
      </c>
      <c r="B98" s="67"/>
      <c r="C98" s="67"/>
      <c r="D98" s="67"/>
      <c r="E98" s="67"/>
      <c r="F98" s="67"/>
      <c r="G98" s="67"/>
      <c r="H98" s="67"/>
      <c r="I98" s="67"/>
      <c r="J98" s="67"/>
      <c r="K98" s="67"/>
      <c r="L98" s="67"/>
      <c r="M98" s="67"/>
      <c r="N98" s="67"/>
      <c r="O98" s="67"/>
      <c r="P98" s="67"/>
      <c r="Q98" s="67"/>
      <c r="R98" s="68"/>
    </row>
    <row r="99" spans="1:18" s="2" customFormat="1" ht="24.75" customHeight="1" x14ac:dyDescent="0.25">
      <c r="A99" s="53" t="s">
        <v>89</v>
      </c>
      <c r="B99" s="53"/>
      <c r="C99" s="53"/>
      <c r="D99" s="53"/>
      <c r="E99" s="53"/>
      <c r="F99" s="53"/>
      <c r="G99" s="53"/>
      <c r="H99" s="53"/>
      <c r="I99" s="53"/>
      <c r="J99" s="53"/>
      <c r="K99" s="53"/>
      <c r="L99" s="53"/>
      <c r="M99" s="53"/>
      <c r="N99" s="53"/>
      <c r="O99" s="53"/>
      <c r="P99" s="53"/>
      <c r="Q99" s="53"/>
      <c r="R99" s="53"/>
    </row>
    <row r="100" spans="1:18" s="2" customFormat="1" ht="15" customHeight="1" x14ac:dyDescent="0.25">
      <c r="A100" s="54" t="s">
        <v>20</v>
      </c>
      <c r="B100" s="67"/>
      <c r="C100" s="67"/>
      <c r="D100" s="67"/>
      <c r="E100" s="67"/>
      <c r="F100" s="67"/>
      <c r="G100" s="67"/>
      <c r="H100" s="67"/>
      <c r="I100" s="67"/>
      <c r="J100" s="67"/>
      <c r="K100" s="67"/>
      <c r="L100" s="67"/>
      <c r="M100" s="67"/>
      <c r="N100" s="67"/>
      <c r="O100" s="67"/>
      <c r="P100" s="67"/>
      <c r="Q100" s="67"/>
      <c r="R100" s="68"/>
    </row>
    <row r="101" spans="1:18" s="2" customFormat="1" ht="28.8" customHeight="1" x14ac:dyDescent="0.25">
      <c r="A101" s="54" t="s">
        <v>21</v>
      </c>
      <c r="B101" s="67"/>
      <c r="C101" s="67"/>
      <c r="D101" s="67"/>
      <c r="E101" s="67"/>
      <c r="F101" s="67"/>
      <c r="G101" s="67"/>
      <c r="H101" s="67"/>
      <c r="I101" s="67"/>
      <c r="J101" s="67"/>
      <c r="K101" s="67"/>
      <c r="L101" s="67"/>
      <c r="M101" s="67"/>
      <c r="N101" s="67"/>
      <c r="O101" s="67"/>
      <c r="P101" s="67"/>
      <c r="Q101" s="67"/>
      <c r="R101" s="68"/>
    </row>
    <row r="102" spans="1:18" s="2" customFormat="1" ht="15" customHeight="1" x14ac:dyDescent="0.25">
      <c r="A102" s="54" t="s">
        <v>22</v>
      </c>
      <c r="B102" s="67"/>
      <c r="C102" s="67"/>
      <c r="D102" s="67"/>
      <c r="E102" s="67"/>
      <c r="F102" s="67"/>
      <c r="G102" s="67"/>
      <c r="H102" s="67"/>
      <c r="I102" s="67"/>
      <c r="J102" s="67"/>
      <c r="K102" s="67"/>
      <c r="L102" s="67"/>
      <c r="M102" s="67"/>
      <c r="N102" s="67"/>
      <c r="O102" s="67"/>
      <c r="P102" s="67"/>
      <c r="Q102" s="67"/>
      <c r="R102" s="68"/>
    </row>
    <row r="103" spans="1:18" s="2" customFormat="1" ht="15" customHeight="1" x14ac:dyDescent="0.25">
      <c r="A103" s="54" t="s">
        <v>23</v>
      </c>
      <c r="B103" s="67"/>
      <c r="C103" s="67"/>
      <c r="D103" s="67"/>
      <c r="E103" s="67"/>
      <c r="F103" s="67"/>
      <c r="G103" s="67"/>
      <c r="H103" s="67"/>
      <c r="I103" s="67"/>
      <c r="J103" s="67"/>
      <c r="K103" s="67"/>
      <c r="L103" s="67"/>
      <c r="M103" s="67"/>
      <c r="N103" s="67"/>
      <c r="O103" s="67"/>
      <c r="P103" s="67"/>
      <c r="Q103" s="67"/>
      <c r="R103" s="68"/>
    </row>
    <row r="104" spans="1:18" s="2" customFormat="1" ht="15" customHeight="1" x14ac:dyDescent="0.25">
      <c r="A104" s="54" t="s">
        <v>88</v>
      </c>
      <c r="B104" s="67"/>
      <c r="C104" s="67"/>
      <c r="D104" s="67"/>
      <c r="E104" s="67"/>
      <c r="F104" s="67"/>
      <c r="G104" s="67"/>
      <c r="H104" s="67"/>
      <c r="I104" s="67"/>
      <c r="J104" s="67"/>
      <c r="K104" s="67"/>
      <c r="L104" s="67"/>
      <c r="M104" s="67"/>
      <c r="N104" s="67"/>
      <c r="O104" s="67"/>
      <c r="P104" s="67"/>
      <c r="Q104" s="67"/>
      <c r="R104" s="68"/>
    </row>
    <row r="105" spans="1:18" s="2" customFormat="1" ht="52.5" customHeight="1" x14ac:dyDescent="0.25">
      <c r="A105" s="54" t="s">
        <v>154</v>
      </c>
      <c r="B105" s="67"/>
      <c r="C105" s="67"/>
      <c r="D105" s="67"/>
      <c r="E105" s="67"/>
      <c r="F105" s="67"/>
      <c r="G105" s="67"/>
      <c r="H105" s="67"/>
      <c r="I105" s="67"/>
      <c r="J105" s="67"/>
      <c r="K105" s="67"/>
      <c r="L105" s="67"/>
      <c r="M105" s="67"/>
      <c r="N105" s="67"/>
      <c r="O105" s="67"/>
      <c r="P105" s="67"/>
      <c r="Q105" s="67"/>
      <c r="R105" s="68"/>
    </row>
    <row r="106" spans="1:18" s="2" customFormat="1" ht="14.25" customHeight="1" x14ac:dyDescent="0.25">
      <c r="A106" s="58" t="s">
        <v>91</v>
      </c>
      <c r="B106" s="59"/>
      <c r="C106" s="59"/>
      <c r="D106" s="59"/>
      <c r="E106" s="59"/>
      <c r="F106" s="59"/>
      <c r="G106" s="59"/>
      <c r="H106" s="59"/>
      <c r="I106" s="59"/>
      <c r="J106" s="59"/>
      <c r="K106" s="59"/>
      <c r="L106" s="59"/>
      <c r="M106" s="59"/>
      <c r="N106" s="59"/>
      <c r="O106" s="59"/>
      <c r="P106" s="59"/>
      <c r="Q106" s="59"/>
      <c r="R106" s="60"/>
    </row>
    <row r="107" spans="1:18" s="2" customFormat="1" ht="25.5" customHeight="1" x14ac:dyDescent="0.25">
      <c r="A107" s="11" t="s">
        <v>7</v>
      </c>
      <c r="B107" s="58" t="s">
        <v>27</v>
      </c>
      <c r="C107" s="59"/>
      <c r="D107" s="60"/>
      <c r="E107" s="58" t="s">
        <v>28</v>
      </c>
      <c r="F107" s="59"/>
      <c r="G107" s="59"/>
      <c r="H107" s="59"/>
      <c r="I107" s="60"/>
      <c r="J107" s="58" t="s">
        <v>29</v>
      </c>
      <c r="K107" s="59"/>
      <c r="L107" s="59"/>
      <c r="M107" s="59"/>
      <c r="N107" s="59"/>
      <c r="O107" s="59"/>
      <c r="P107" s="59"/>
      <c r="Q107" s="59"/>
      <c r="R107" s="60"/>
    </row>
    <row r="108" spans="1:18" s="2" customFormat="1" ht="13.2" x14ac:dyDescent="0.25">
      <c r="A108" s="11">
        <v>1</v>
      </c>
      <c r="B108" s="58">
        <v>2</v>
      </c>
      <c r="C108" s="59"/>
      <c r="D108" s="60"/>
      <c r="E108" s="58">
        <v>3</v>
      </c>
      <c r="F108" s="59"/>
      <c r="G108" s="59"/>
      <c r="H108" s="59"/>
      <c r="I108" s="60"/>
      <c r="J108" s="58">
        <v>4</v>
      </c>
      <c r="K108" s="59"/>
      <c r="L108" s="59"/>
      <c r="M108" s="59"/>
      <c r="N108" s="59"/>
      <c r="O108" s="59"/>
      <c r="P108" s="59"/>
      <c r="Q108" s="59"/>
      <c r="R108" s="60"/>
    </row>
    <row r="109" spans="1:18" s="2" customFormat="1" ht="13.2" x14ac:dyDescent="0.25">
      <c r="A109" s="61" t="s">
        <v>30</v>
      </c>
      <c r="B109" s="62"/>
      <c r="C109" s="62"/>
      <c r="D109" s="63"/>
      <c r="E109" s="80" t="s">
        <v>18</v>
      </c>
      <c r="F109" s="81"/>
      <c r="G109" s="81"/>
      <c r="H109" s="81"/>
      <c r="I109" s="81"/>
      <c r="J109" s="81"/>
      <c r="K109" s="81"/>
      <c r="L109" s="81"/>
      <c r="M109" s="81"/>
      <c r="N109" s="81"/>
      <c r="O109" s="81"/>
      <c r="P109" s="81"/>
      <c r="Q109" s="81"/>
      <c r="R109" s="82"/>
    </row>
    <row r="110" spans="1:18" s="2" customFormat="1" ht="15" customHeight="1" x14ac:dyDescent="0.25">
      <c r="A110" s="7" t="s">
        <v>92</v>
      </c>
      <c r="B110" s="54" t="s">
        <v>100</v>
      </c>
      <c r="C110" s="67"/>
      <c r="D110" s="68"/>
      <c r="E110" s="54" t="s">
        <v>37</v>
      </c>
      <c r="F110" s="67"/>
      <c r="G110" s="67"/>
      <c r="H110" s="67"/>
      <c r="I110" s="68"/>
      <c r="J110" s="57" t="s">
        <v>18</v>
      </c>
      <c r="K110" s="57"/>
      <c r="L110" s="57"/>
      <c r="M110" s="57"/>
      <c r="N110" s="57"/>
      <c r="O110" s="57"/>
      <c r="P110" s="57"/>
      <c r="Q110" s="57"/>
      <c r="R110" s="57"/>
    </row>
    <row r="111" spans="1:18" s="2" customFormat="1" ht="14.25" customHeight="1" x14ac:dyDescent="0.25">
      <c r="A111" s="7" t="s">
        <v>93</v>
      </c>
      <c r="B111" s="54" t="s">
        <v>101</v>
      </c>
      <c r="C111" s="67"/>
      <c r="D111" s="68"/>
      <c r="E111" s="54" t="s">
        <v>37</v>
      </c>
      <c r="F111" s="67"/>
      <c r="G111" s="67"/>
      <c r="H111" s="67"/>
      <c r="I111" s="68"/>
      <c r="J111" s="57" t="s">
        <v>18</v>
      </c>
      <c r="K111" s="57"/>
      <c r="L111" s="57"/>
      <c r="M111" s="57"/>
      <c r="N111" s="57"/>
      <c r="O111" s="57"/>
      <c r="P111" s="57"/>
      <c r="Q111" s="57"/>
      <c r="R111" s="57"/>
    </row>
    <row r="112" spans="1:18" s="2" customFormat="1" ht="15" customHeight="1" x14ac:dyDescent="0.25">
      <c r="A112" s="7" t="s">
        <v>94</v>
      </c>
      <c r="B112" s="54" t="s">
        <v>102</v>
      </c>
      <c r="C112" s="67"/>
      <c r="D112" s="68"/>
      <c r="E112" s="54" t="s">
        <v>37</v>
      </c>
      <c r="F112" s="67"/>
      <c r="G112" s="67"/>
      <c r="H112" s="67"/>
      <c r="I112" s="68"/>
      <c r="J112" s="57" t="s">
        <v>18</v>
      </c>
      <c r="K112" s="57"/>
      <c r="L112" s="57"/>
      <c r="M112" s="57"/>
      <c r="N112" s="57"/>
      <c r="O112" s="57"/>
      <c r="P112" s="57"/>
      <c r="Q112" s="57"/>
      <c r="R112" s="57"/>
    </row>
    <row r="113" spans="1:19" s="2" customFormat="1" ht="15" customHeight="1" x14ac:dyDescent="0.25">
      <c r="A113" s="7" t="s">
        <v>95</v>
      </c>
      <c r="B113" s="54" t="s">
        <v>103</v>
      </c>
      <c r="C113" s="67"/>
      <c r="D113" s="68"/>
      <c r="E113" s="54" t="s">
        <v>37</v>
      </c>
      <c r="F113" s="67"/>
      <c r="G113" s="67"/>
      <c r="H113" s="67"/>
      <c r="I113" s="68"/>
      <c r="J113" s="57" t="s">
        <v>18</v>
      </c>
      <c r="K113" s="57"/>
      <c r="L113" s="57"/>
      <c r="M113" s="57"/>
      <c r="N113" s="57"/>
      <c r="O113" s="57"/>
      <c r="P113" s="57"/>
      <c r="Q113" s="57"/>
      <c r="R113" s="57"/>
    </row>
    <row r="114" spans="1:19" s="2" customFormat="1" ht="15" customHeight="1" x14ac:dyDescent="0.25">
      <c r="A114" s="7" t="s">
        <v>96</v>
      </c>
      <c r="B114" s="54" t="s">
        <v>49</v>
      </c>
      <c r="C114" s="67"/>
      <c r="D114" s="68"/>
      <c r="E114" s="54" t="s">
        <v>37</v>
      </c>
      <c r="F114" s="67"/>
      <c r="G114" s="67"/>
      <c r="H114" s="67"/>
      <c r="I114" s="68"/>
      <c r="J114" s="57" t="s">
        <v>18</v>
      </c>
      <c r="K114" s="57"/>
      <c r="L114" s="57"/>
      <c r="M114" s="57"/>
      <c r="N114" s="57"/>
      <c r="O114" s="57"/>
      <c r="P114" s="57"/>
      <c r="Q114" s="57"/>
      <c r="R114" s="57"/>
    </row>
    <row r="115" spans="1:19" s="2" customFormat="1" ht="27" customHeight="1" x14ac:dyDescent="0.25">
      <c r="A115" s="7" t="s">
        <v>97</v>
      </c>
      <c r="B115" s="54" t="s">
        <v>104</v>
      </c>
      <c r="C115" s="67"/>
      <c r="D115" s="68"/>
      <c r="E115" s="54" t="s">
        <v>37</v>
      </c>
      <c r="F115" s="67"/>
      <c r="G115" s="67"/>
      <c r="H115" s="67"/>
      <c r="I115" s="68"/>
      <c r="J115" s="57" t="s">
        <v>18</v>
      </c>
      <c r="K115" s="57"/>
      <c r="L115" s="57"/>
      <c r="M115" s="57"/>
      <c r="N115" s="57"/>
      <c r="O115" s="57"/>
      <c r="P115" s="57"/>
      <c r="Q115" s="57"/>
      <c r="R115" s="57"/>
    </row>
    <row r="116" spans="1:19" s="2" customFormat="1" ht="15" customHeight="1" x14ac:dyDescent="0.25">
      <c r="A116" s="7" t="s">
        <v>98</v>
      </c>
      <c r="B116" s="54" t="s">
        <v>50</v>
      </c>
      <c r="C116" s="67"/>
      <c r="D116" s="68"/>
      <c r="E116" s="54" t="s">
        <v>37</v>
      </c>
      <c r="F116" s="67"/>
      <c r="G116" s="67"/>
      <c r="H116" s="67"/>
      <c r="I116" s="68"/>
      <c r="J116" s="57" t="s">
        <v>18</v>
      </c>
      <c r="K116" s="57"/>
      <c r="L116" s="57"/>
      <c r="M116" s="57"/>
      <c r="N116" s="57"/>
      <c r="O116" s="57"/>
      <c r="P116" s="57"/>
      <c r="Q116" s="57"/>
      <c r="R116" s="57"/>
    </row>
    <row r="117" spans="1:19" s="2" customFormat="1" ht="15" customHeight="1" x14ac:dyDescent="0.25">
      <c r="A117" s="7" t="s">
        <v>99</v>
      </c>
      <c r="B117" s="54" t="s">
        <v>105</v>
      </c>
      <c r="C117" s="67"/>
      <c r="D117" s="68"/>
      <c r="E117" s="54" t="s">
        <v>57</v>
      </c>
      <c r="F117" s="67"/>
      <c r="G117" s="67"/>
      <c r="H117" s="67"/>
      <c r="I117" s="68"/>
      <c r="J117" s="57" t="s">
        <v>18</v>
      </c>
      <c r="K117" s="57"/>
      <c r="L117" s="57"/>
      <c r="M117" s="57"/>
      <c r="N117" s="57"/>
      <c r="O117" s="57"/>
      <c r="P117" s="57"/>
      <c r="Q117" s="57"/>
      <c r="R117" s="57"/>
    </row>
    <row r="118" spans="1:19" s="2" customFormat="1" ht="15" customHeight="1" x14ac:dyDescent="0.25">
      <c r="A118" s="42"/>
      <c r="B118" s="43"/>
      <c r="C118" s="43"/>
      <c r="D118" s="43"/>
      <c r="E118" s="43"/>
      <c r="F118" s="43"/>
      <c r="G118" s="43"/>
      <c r="H118" s="43"/>
      <c r="I118" s="43"/>
      <c r="J118" s="47"/>
      <c r="K118" s="47"/>
      <c r="L118" s="47"/>
      <c r="M118" s="47"/>
      <c r="N118" s="47"/>
      <c r="O118" s="47"/>
      <c r="P118" s="47"/>
      <c r="Q118" s="47"/>
      <c r="R118" s="47"/>
    </row>
    <row r="119" spans="1:19" s="2" customFormat="1" ht="16.8" customHeight="1" x14ac:dyDescent="0.25">
      <c r="A119" s="27"/>
      <c r="B119" s="27"/>
      <c r="C119" s="27"/>
      <c r="D119" s="27"/>
      <c r="E119" s="27"/>
      <c r="F119" s="27"/>
      <c r="G119" s="27"/>
      <c r="H119" s="27"/>
      <c r="I119" s="27"/>
      <c r="J119" s="27"/>
      <c r="K119" s="27"/>
      <c r="L119" s="27"/>
      <c r="M119" s="27"/>
      <c r="N119" s="27"/>
      <c r="O119" s="27"/>
      <c r="P119" s="27"/>
      <c r="Q119" s="27"/>
      <c r="R119" s="27"/>
    </row>
    <row r="120" spans="1:19" s="2" customFormat="1" ht="30" customHeight="1" x14ac:dyDescent="0.25">
      <c r="A120" s="71" t="s">
        <v>250</v>
      </c>
      <c r="B120" s="72"/>
      <c r="C120" s="72"/>
      <c r="D120" s="72"/>
      <c r="E120" s="72"/>
      <c r="F120" s="72"/>
      <c r="G120" s="72"/>
      <c r="H120" s="72"/>
      <c r="I120" s="72"/>
      <c r="J120" s="72"/>
      <c r="K120" s="72"/>
      <c r="L120" s="72"/>
      <c r="M120" s="72"/>
      <c r="N120" s="72"/>
      <c r="O120" s="72"/>
      <c r="P120" s="72"/>
      <c r="Q120" s="72"/>
      <c r="R120" s="73"/>
      <c r="S120" s="8"/>
    </row>
    <row r="121" spans="1:19" s="8" customFormat="1" ht="15.75" customHeight="1" x14ac:dyDescent="0.25">
      <c r="A121" s="77" t="s">
        <v>155</v>
      </c>
      <c r="B121" s="78"/>
      <c r="C121" s="78"/>
      <c r="D121" s="78"/>
      <c r="E121" s="78"/>
      <c r="F121" s="78"/>
      <c r="G121" s="78"/>
      <c r="H121" s="78"/>
      <c r="I121" s="78"/>
      <c r="J121" s="78"/>
      <c r="K121" s="78"/>
      <c r="L121" s="78"/>
      <c r="M121" s="78"/>
      <c r="N121" s="78"/>
      <c r="O121" s="78"/>
      <c r="P121" s="78"/>
      <c r="Q121" s="78"/>
      <c r="R121" s="79"/>
    </row>
    <row r="122" spans="1:19" s="10" customFormat="1" ht="243.75" customHeight="1" x14ac:dyDescent="0.3">
      <c r="A122" s="13" t="s">
        <v>7</v>
      </c>
      <c r="B122" s="13" t="s">
        <v>8</v>
      </c>
      <c r="C122" s="13" t="s">
        <v>9</v>
      </c>
      <c r="D122" s="13" t="s">
        <v>10</v>
      </c>
      <c r="E122" s="14" t="s">
        <v>11</v>
      </c>
      <c r="F122" s="14" t="s">
        <v>86</v>
      </c>
      <c r="G122" s="14" t="s">
        <v>87</v>
      </c>
      <c r="H122" s="14" t="s">
        <v>12</v>
      </c>
      <c r="I122" s="14" t="s">
        <v>13</v>
      </c>
      <c r="J122" s="13" t="s">
        <v>5</v>
      </c>
      <c r="K122" s="13" t="s">
        <v>6</v>
      </c>
      <c r="L122" s="13" t="s">
        <v>3</v>
      </c>
      <c r="M122" s="13" t="s">
        <v>210</v>
      </c>
      <c r="N122" s="13" t="s">
        <v>4</v>
      </c>
      <c r="O122" s="15" t="s">
        <v>149</v>
      </c>
      <c r="P122" s="15" t="s">
        <v>150</v>
      </c>
      <c r="Q122" s="14" t="s">
        <v>14</v>
      </c>
      <c r="R122" s="16" t="s">
        <v>158</v>
      </c>
      <c r="S122" s="9"/>
    </row>
    <row r="123" spans="1:19" s="10" customFormat="1" ht="13.2" x14ac:dyDescent="0.3">
      <c r="A123" s="20">
        <v>1</v>
      </c>
      <c r="B123" s="20">
        <v>2</v>
      </c>
      <c r="C123" s="20">
        <v>3</v>
      </c>
      <c r="D123" s="20">
        <v>4</v>
      </c>
      <c r="E123" s="20">
        <v>5</v>
      </c>
      <c r="F123" s="20">
        <v>6</v>
      </c>
      <c r="G123" s="20">
        <v>7</v>
      </c>
      <c r="H123" s="20">
        <v>8</v>
      </c>
      <c r="I123" s="20">
        <v>9</v>
      </c>
      <c r="J123" s="20">
        <v>10</v>
      </c>
      <c r="K123" s="20">
        <v>11</v>
      </c>
      <c r="L123" s="20">
        <v>12</v>
      </c>
      <c r="M123" s="20"/>
      <c r="N123" s="20">
        <v>13</v>
      </c>
      <c r="O123" s="20">
        <v>14</v>
      </c>
      <c r="P123" s="20">
        <v>15</v>
      </c>
      <c r="Q123" s="20">
        <v>16</v>
      </c>
      <c r="R123" s="20">
        <v>17</v>
      </c>
      <c r="S123" s="9"/>
    </row>
    <row r="124" spans="1:19" s="2" customFormat="1" ht="51" customHeight="1" x14ac:dyDescent="0.25">
      <c r="A124" s="28" t="s">
        <v>148</v>
      </c>
      <c r="B124" s="12" t="s">
        <v>106</v>
      </c>
      <c r="C124" s="18" t="s">
        <v>17</v>
      </c>
      <c r="D124" s="18" t="s">
        <v>17</v>
      </c>
      <c r="E124" s="18">
        <v>20000</v>
      </c>
      <c r="F124" s="18">
        <v>1600</v>
      </c>
      <c r="G124" s="18">
        <v>50</v>
      </c>
      <c r="H124" s="18" t="s">
        <v>17</v>
      </c>
      <c r="I124" s="18" t="s">
        <v>17</v>
      </c>
      <c r="J124" s="18" t="s">
        <v>17</v>
      </c>
      <c r="K124" s="18" t="s">
        <v>17</v>
      </c>
      <c r="L124" s="18" t="s">
        <v>17</v>
      </c>
      <c r="M124" s="18"/>
      <c r="N124" s="18" t="s">
        <v>17</v>
      </c>
      <c r="O124" s="18" t="s">
        <v>17</v>
      </c>
      <c r="P124" s="18" t="s">
        <v>17</v>
      </c>
      <c r="Q124" s="18" t="s">
        <v>17</v>
      </c>
      <c r="R124" s="39" t="s">
        <v>206</v>
      </c>
    </row>
    <row r="125" spans="1:19" s="2" customFormat="1" ht="108.6" customHeight="1" x14ac:dyDescent="0.25">
      <c r="A125" s="28" t="s">
        <v>207</v>
      </c>
      <c r="B125" s="25" t="s">
        <v>195</v>
      </c>
      <c r="C125" s="18"/>
      <c r="D125" s="34"/>
      <c r="E125" s="18">
        <v>200</v>
      </c>
      <c r="F125" s="35">
        <v>16</v>
      </c>
      <c r="G125" s="18" t="s">
        <v>196</v>
      </c>
      <c r="H125" s="22" t="s">
        <v>197</v>
      </c>
      <c r="I125" s="18">
        <v>216</v>
      </c>
      <c r="J125" s="18">
        <f>O125/20000</f>
        <v>0.15551999999999999</v>
      </c>
      <c r="K125" s="18">
        <f>P125/20000</f>
        <v>0.163296</v>
      </c>
      <c r="L125" s="23">
        <v>14.4</v>
      </c>
      <c r="M125" s="24">
        <v>0.05</v>
      </c>
      <c r="N125" s="23">
        <f>L125+L125*M125</f>
        <v>15.120000000000001</v>
      </c>
      <c r="O125" s="23">
        <f>L125*I125</f>
        <v>3110.4</v>
      </c>
      <c r="P125" s="23">
        <f>N125*I125</f>
        <v>3265.92</v>
      </c>
      <c r="Q125" s="18" t="s">
        <v>198</v>
      </c>
      <c r="R125" s="40" t="s">
        <v>199</v>
      </c>
    </row>
    <row r="126" spans="1:19" s="2" customFormat="1" ht="51" customHeight="1" x14ac:dyDescent="0.25">
      <c r="A126" s="28" t="s">
        <v>208</v>
      </c>
      <c r="B126" s="17" t="s">
        <v>200</v>
      </c>
      <c r="C126" s="18"/>
      <c r="D126" s="34"/>
      <c r="E126" s="18">
        <v>0</v>
      </c>
      <c r="F126" s="35">
        <v>56</v>
      </c>
      <c r="G126" s="18">
        <v>0</v>
      </c>
      <c r="H126" s="22" t="s">
        <v>201</v>
      </c>
      <c r="I126" s="22">
        <v>56</v>
      </c>
      <c r="J126" s="18">
        <f t="shared" ref="J126:K127" si="8">O126/20000</f>
        <v>7.28E-3</v>
      </c>
      <c r="K126" s="18">
        <f t="shared" si="8"/>
        <v>7.6439999999999998E-3</v>
      </c>
      <c r="L126" s="23">
        <v>2.6</v>
      </c>
      <c r="M126" s="24">
        <v>0.05</v>
      </c>
      <c r="N126" s="51">
        <f>L126+L126*M126</f>
        <v>2.73</v>
      </c>
      <c r="O126" s="23">
        <f>L126*I126</f>
        <v>145.6</v>
      </c>
      <c r="P126" s="23">
        <f>N126*I126</f>
        <v>152.88</v>
      </c>
      <c r="Q126" s="18" t="s">
        <v>202</v>
      </c>
      <c r="R126" s="40" t="s">
        <v>203</v>
      </c>
    </row>
    <row r="127" spans="1:19" s="2" customFormat="1" ht="33.6" customHeight="1" x14ac:dyDescent="0.25">
      <c r="A127" s="28" t="s">
        <v>209</v>
      </c>
      <c r="B127" s="17" t="s">
        <v>204</v>
      </c>
      <c r="C127" s="18"/>
      <c r="D127" s="34"/>
      <c r="E127" s="18">
        <v>66</v>
      </c>
      <c r="F127" s="35">
        <v>6</v>
      </c>
      <c r="G127" s="18">
        <v>0</v>
      </c>
      <c r="H127" s="22" t="s">
        <v>171</v>
      </c>
      <c r="I127" s="18">
        <v>72</v>
      </c>
      <c r="J127" s="18">
        <f t="shared" si="8"/>
        <v>3.5999999999999999E-3</v>
      </c>
      <c r="K127" s="18">
        <f t="shared" si="8"/>
        <v>4.3560000000000005E-3</v>
      </c>
      <c r="L127" s="23">
        <v>1</v>
      </c>
      <c r="M127" s="24">
        <v>0.21</v>
      </c>
      <c r="N127" s="23">
        <f>L127+L127*M127</f>
        <v>1.21</v>
      </c>
      <c r="O127" s="23">
        <f>L127*I127</f>
        <v>72</v>
      </c>
      <c r="P127" s="23">
        <f>N127*I127</f>
        <v>87.12</v>
      </c>
      <c r="Q127" s="18" t="s">
        <v>17</v>
      </c>
      <c r="R127" s="40" t="s">
        <v>205</v>
      </c>
    </row>
    <row r="128" spans="1:19" s="2" customFormat="1" ht="13.2" x14ac:dyDescent="0.25">
      <c r="A128" s="70" t="s">
        <v>245</v>
      </c>
      <c r="B128" s="70"/>
      <c r="C128" s="70"/>
      <c r="D128" s="70"/>
      <c r="E128" s="70"/>
      <c r="F128" s="70"/>
      <c r="G128" s="70"/>
      <c r="H128" s="70"/>
      <c r="I128" s="70"/>
      <c r="J128" s="70"/>
      <c r="K128" s="70"/>
      <c r="L128" s="70"/>
      <c r="M128" s="70"/>
      <c r="N128" s="70"/>
      <c r="O128" s="41">
        <f>SUM(O125:O127)</f>
        <v>3328</v>
      </c>
      <c r="P128" s="41">
        <f>SUM(P125:P127)</f>
        <v>3505.92</v>
      </c>
      <c r="Q128" s="100"/>
      <c r="R128" s="101"/>
    </row>
    <row r="129" spans="1:18" s="2" customFormat="1" ht="15" customHeight="1" x14ac:dyDescent="0.25">
      <c r="A129" s="69" t="s">
        <v>19</v>
      </c>
      <c r="B129" s="69"/>
      <c r="C129" s="69"/>
      <c r="D129" s="69"/>
      <c r="E129" s="69"/>
      <c r="F129" s="69"/>
      <c r="G129" s="69"/>
      <c r="H129" s="69"/>
      <c r="I129" s="69"/>
      <c r="J129" s="69"/>
      <c r="K129" s="69"/>
      <c r="L129" s="69"/>
      <c r="M129" s="69"/>
      <c r="N129" s="69"/>
      <c r="O129" s="69"/>
      <c r="P129" s="69"/>
      <c r="Q129" s="69"/>
      <c r="R129" s="69"/>
    </row>
    <row r="130" spans="1:18" s="2" customFormat="1" ht="15" customHeight="1" x14ac:dyDescent="0.25">
      <c r="A130" s="53" t="s">
        <v>24</v>
      </c>
      <c r="B130" s="53"/>
      <c r="C130" s="53"/>
      <c r="D130" s="53"/>
      <c r="E130" s="53"/>
      <c r="F130" s="53"/>
      <c r="G130" s="53"/>
      <c r="H130" s="53"/>
      <c r="I130" s="53"/>
      <c r="J130" s="53"/>
      <c r="K130" s="53"/>
      <c r="L130" s="53"/>
      <c r="M130" s="53"/>
      <c r="N130" s="53"/>
      <c r="O130" s="53"/>
      <c r="P130" s="53"/>
      <c r="Q130" s="53"/>
      <c r="R130" s="53"/>
    </row>
    <row r="131" spans="1:18" s="2" customFormat="1" ht="28.8" customHeight="1" x14ac:dyDescent="0.25">
      <c r="A131" s="53" t="s">
        <v>25</v>
      </c>
      <c r="B131" s="53"/>
      <c r="C131" s="53"/>
      <c r="D131" s="53"/>
      <c r="E131" s="53"/>
      <c r="F131" s="53"/>
      <c r="G131" s="53"/>
      <c r="H131" s="53"/>
      <c r="I131" s="53"/>
      <c r="J131" s="53"/>
      <c r="K131" s="53"/>
      <c r="L131" s="53"/>
      <c r="M131" s="53"/>
      <c r="N131" s="53"/>
      <c r="O131" s="53"/>
      <c r="P131" s="53"/>
      <c r="Q131" s="53"/>
      <c r="R131" s="53"/>
    </row>
    <row r="132" spans="1:18" s="2" customFormat="1" ht="14.25" customHeight="1" x14ac:dyDescent="0.25">
      <c r="A132" s="53" t="s">
        <v>20</v>
      </c>
      <c r="B132" s="53"/>
      <c r="C132" s="53"/>
      <c r="D132" s="53"/>
      <c r="E132" s="53"/>
      <c r="F132" s="53"/>
      <c r="G132" s="53"/>
      <c r="H132" s="53"/>
      <c r="I132" s="53"/>
      <c r="J132" s="53"/>
      <c r="K132" s="53"/>
      <c r="L132" s="53"/>
      <c r="M132" s="53"/>
      <c r="N132" s="53"/>
      <c r="O132" s="53"/>
      <c r="P132" s="53"/>
      <c r="Q132" s="53"/>
      <c r="R132" s="53"/>
    </row>
    <row r="133" spans="1:18" s="2" customFormat="1" ht="27" customHeight="1" x14ac:dyDescent="0.25">
      <c r="A133" s="53" t="s">
        <v>21</v>
      </c>
      <c r="B133" s="53"/>
      <c r="C133" s="53"/>
      <c r="D133" s="53"/>
      <c r="E133" s="53"/>
      <c r="F133" s="53"/>
      <c r="G133" s="53"/>
      <c r="H133" s="53"/>
      <c r="I133" s="53"/>
      <c r="J133" s="53"/>
      <c r="K133" s="53"/>
      <c r="L133" s="53"/>
      <c r="M133" s="53"/>
      <c r="N133" s="53"/>
      <c r="O133" s="53"/>
      <c r="P133" s="53"/>
      <c r="Q133" s="53"/>
      <c r="R133" s="53"/>
    </row>
    <row r="134" spans="1:18" s="2" customFormat="1" ht="15.75" customHeight="1" x14ac:dyDescent="0.25">
      <c r="A134" s="53" t="s">
        <v>22</v>
      </c>
      <c r="B134" s="53"/>
      <c r="C134" s="53"/>
      <c r="D134" s="53"/>
      <c r="E134" s="53"/>
      <c r="F134" s="53"/>
      <c r="G134" s="53"/>
      <c r="H134" s="53"/>
      <c r="I134" s="53"/>
      <c r="J134" s="53"/>
      <c r="K134" s="53"/>
      <c r="L134" s="53"/>
      <c r="M134" s="53"/>
      <c r="N134" s="53"/>
      <c r="O134" s="53"/>
      <c r="P134" s="53"/>
      <c r="Q134" s="53"/>
      <c r="R134" s="53"/>
    </row>
    <row r="135" spans="1:18" s="2" customFormat="1" ht="16.5" customHeight="1" x14ac:dyDescent="0.25">
      <c r="A135" s="53" t="s">
        <v>23</v>
      </c>
      <c r="B135" s="53"/>
      <c r="C135" s="53"/>
      <c r="D135" s="53"/>
      <c r="E135" s="53"/>
      <c r="F135" s="53"/>
      <c r="G135" s="53"/>
      <c r="H135" s="53"/>
      <c r="I135" s="53"/>
      <c r="J135" s="53"/>
      <c r="K135" s="53"/>
      <c r="L135" s="53"/>
      <c r="M135" s="53"/>
      <c r="N135" s="53"/>
      <c r="O135" s="53"/>
      <c r="P135" s="53"/>
      <c r="Q135" s="53"/>
      <c r="R135" s="53"/>
    </row>
    <row r="136" spans="1:18" s="2" customFormat="1" ht="43.2" customHeight="1" x14ac:dyDescent="0.25">
      <c r="A136" s="54" t="s">
        <v>152</v>
      </c>
      <c r="B136" s="67"/>
      <c r="C136" s="67"/>
      <c r="D136" s="67"/>
      <c r="E136" s="67"/>
      <c r="F136" s="67"/>
      <c r="G136" s="67"/>
      <c r="H136" s="67"/>
      <c r="I136" s="67"/>
      <c r="J136" s="67"/>
      <c r="K136" s="67"/>
      <c r="L136" s="67"/>
      <c r="M136" s="67"/>
      <c r="N136" s="67"/>
      <c r="O136" s="67"/>
      <c r="P136" s="67"/>
      <c r="Q136" s="67"/>
      <c r="R136" s="68"/>
    </row>
    <row r="137" spans="1:18" s="2" customFormat="1" ht="13.2" x14ac:dyDescent="0.25">
      <c r="A137" s="58" t="s">
        <v>107</v>
      </c>
      <c r="B137" s="59"/>
      <c r="C137" s="59"/>
      <c r="D137" s="59"/>
      <c r="E137" s="59"/>
      <c r="F137" s="59"/>
      <c r="G137" s="59"/>
      <c r="H137" s="59"/>
      <c r="I137" s="59"/>
      <c r="J137" s="59"/>
      <c r="K137" s="59"/>
      <c r="L137" s="59"/>
      <c r="M137" s="59"/>
      <c r="N137" s="59"/>
      <c r="O137" s="59"/>
      <c r="P137" s="59"/>
      <c r="Q137" s="59"/>
      <c r="R137" s="60"/>
    </row>
    <row r="138" spans="1:18" s="6" customFormat="1" ht="30" customHeight="1" x14ac:dyDescent="0.3">
      <c r="A138" s="11" t="s">
        <v>7</v>
      </c>
      <c r="B138" s="58" t="s">
        <v>27</v>
      </c>
      <c r="C138" s="59"/>
      <c r="D138" s="60"/>
      <c r="E138" s="58" t="s">
        <v>28</v>
      </c>
      <c r="F138" s="59"/>
      <c r="G138" s="59"/>
      <c r="H138" s="59"/>
      <c r="I138" s="60"/>
      <c r="J138" s="64" t="s">
        <v>29</v>
      </c>
      <c r="K138" s="64"/>
      <c r="L138" s="64"/>
      <c r="M138" s="64"/>
      <c r="N138" s="64"/>
      <c r="O138" s="64"/>
      <c r="P138" s="64"/>
      <c r="Q138" s="64"/>
      <c r="R138" s="64"/>
    </row>
    <row r="139" spans="1:18" s="2" customFormat="1" ht="13.2" x14ac:dyDescent="0.25">
      <c r="A139" s="11">
        <v>1</v>
      </c>
      <c r="B139" s="58">
        <v>2</v>
      </c>
      <c r="C139" s="59"/>
      <c r="D139" s="60"/>
      <c r="E139" s="61">
        <v>3</v>
      </c>
      <c r="F139" s="62"/>
      <c r="G139" s="62"/>
      <c r="H139" s="62"/>
      <c r="I139" s="63"/>
      <c r="J139" s="64">
        <v>4</v>
      </c>
      <c r="K139" s="64"/>
      <c r="L139" s="64"/>
      <c r="M139" s="64"/>
      <c r="N139" s="64"/>
      <c r="O139" s="64"/>
      <c r="P139" s="64"/>
      <c r="Q139" s="64"/>
      <c r="R139" s="64"/>
    </row>
    <row r="140" spans="1:18" s="2" customFormat="1" ht="13.2" x14ac:dyDescent="0.25">
      <c r="A140" s="61" t="s">
        <v>30</v>
      </c>
      <c r="B140" s="62"/>
      <c r="C140" s="62"/>
      <c r="D140" s="63"/>
      <c r="E140" s="65" t="s">
        <v>18</v>
      </c>
      <c r="F140" s="66"/>
      <c r="G140" s="66"/>
      <c r="H140" s="66"/>
      <c r="I140" s="66"/>
      <c r="J140" s="66"/>
      <c r="K140" s="66"/>
      <c r="L140" s="66"/>
      <c r="M140" s="66"/>
      <c r="N140" s="66"/>
      <c r="O140" s="66"/>
      <c r="P140" s="66"/>
      <c r="Q140" s="66"/>
      <c r="R140" s="66"/>
    </row>
    <row r="141" spans="1:18" s="2" customFormat="1" ht="12.75" customHeight="1" x14ac:dyDescent="0.25">
      <c r="A141" s="7" t="s">
        <v>108</v>
      </c>
      <c r="B141" s="53" t="s">
        <v>124</v>
      </c>
      <c r="C141" s="53"/>
      <c r="D141" s="54"/>
      <c r="E141" s="53" t="s">
        <v>138</v>
      </c>
      <c r="F141" s="53"/>
      <c r="G141" s="53"/>
      <c r="H141" s="53"/>
      <c r="I141" s="53"/>
      <c r="J141" s="57" t="s">
        <v>18</v>
      </c>
      <c r="K141" s="57"/>
      <c r="L141" s="57"/>
      <c r="M141" s="57"/>
      <c r="N141" s="57"/>
      <c r="O141" s="57"/>
      <c r="P141" s="57"/>
      <c r="Q141" s="57"/>
      <c r="R141" s="57"/>
    </row>
    <row r="142" spans="1:18" s="2" customFormat="1" ht="16.5" customHeight="1" x14ac:dyDescent="0.25">
      <c r="A142" s="7" t="s">
        <v>109</v>
      </c>
      <c r="B142" s="53" t="s">
        <v>125</v>
      </c>
      <c r="C142" s="53"/>
      <c r="D142" s="54"/>
      <c r="E142" s="53" t="s">
        <v>139</v>
      </c>
      <c r="F142" s="53"/>
      <c r="G142" s="53"/>
      <c r="H142" s="53"/>
      <c r="I142" s="53"/>
      <c r="J142" s="57" t="s">
        <v>18</v>
      </c>
      <c r="K142" s="57"/>
      <c r="L142" s="57"/>
      <c r="M142" s="57"/>
      <c r="N142" s="57"/>
      <c r="O142" s="57"/>
      <c r="P142" s="57"/>
      <c r="Q142" s="57"/>
      <c r="R142" s="57"/>
    </row>
    <row r="143" spans="1:18" s="2" customFormat="1" ht="16.5" customHeight="1" x14ac:dyDescent="0.25">
      <c r="A143" s="7" t="s">
        <v>110</v>
      </c>
      <c r="B143" s="53" t="s">
        <v>126</v>
      </c>
      <c r="C143" s="53"/>
      <c r="D143" s="54"/>
      <c r="E143" s="53" t="s">
        <v>140</v>
      </c>
      <c r="F143" s="53"/>
      <c r="G143" s="53"/>
      <c r="H143" s="53"/>
      <c r="I143" s="53"/>
      <c r="J143" s="57" t="s">
        <v>18</v>
      </c>
      <c r="K143" s="57"/>
      <c r="L143" s="57"/>
      <c r="M143" s="57"/>
      <c r="N143" s="57"/>
      <c r="O143" s="57"/>
      <c r="P143" s="57"/>
      <c r="Q143" s="57"/>
      <c r="R143" s="57"/>
    </row>
    <row r="144" spans="1:18" s="2" customFormat="1" ht="54" customHeight="1" x14ac:dyDescent="0.25">
      <c r="A144" s="7" t="s">
        <v>111</v>
      </c>
      <c r="B144" s="53" t="s">
        <v>127</v>
      </c>
      <c r="C144" s="53"/>
      <c r="D144" s="54"/>
      <c r="E144" s="53" t="s">
        <v>156</v>
      </c>
      <c r="F144" s="53"/>
      <c r="G144" s="53"/>
      <c r="H144" s="53"/>
      <c r="I144" s="53"/>
      <c r="J144" s="57" t="s">
        <v>18</v>
      </c>
      <c r="K144" s="57"/>
      <c r="L144" s="57"/>
      <c r="M144" s="57"/>
      <c r="N144" s="57"/>
      <c r="O144" s="57"/>
      <c r="P144" s="57"/>
      <c r="Q144" s="57"/>
      <c r="R144" s="57"/>
    </row>
    <row r="145" spans="1:18" s="2" customFormat="1" ht="15" customHeight="1" x14ac:dyDescent="0.25">
      <c r="A145" s="7" t="s">
        <v>112</v>
      </c>
      <c r="B145" s="53" t="s">
        <v>128</v>
      </c>
      <c r="C145" s="53"/>
      <c r="D145" s="54"/>
      <c r="E145" s="53" t="s">
        <v>141</v>
      </c>
      <c r="F145" s="53"/>
      <c r="G145" s="53"/>
      <c r="H145" s="53"/>
      <c r="I145" s="53"/>
      <c r="J145" s="57" t="s">
        <v>18</v>
      </c>
      <c r="K145" s="57"/>
      <c r="L145" s="57"/>
      <c r="M145" s="57"/>
      <c r="N145" s="57"/>
      <c r="O145" s="57"/>
      <c r="P145" s="57"/>
      <c r="Q145" s="57"/>
      <c r="R145" s="57"/>
    </row>
    <row r="146" spans="1:18" s="2" customFormat="1" ht="15" customHeight="1" x14ac:dyDescent="0.25">
      <c r="A146" s="7" t="s">
        <v>113</v>
      </c>
      <c r="B146" s="53" t="s">
        <v>129</v>
      </c>
      <c r="C146" s="53"/>
      <c r="D146" s="54"/>
      <c r="E146" s="53" t="s">
        <v>37</v>
      </c>
      <c r="F146" s="53"/>
      <c r="G146" s="53"/>
      <c r="H146" s="53"/>
      <c r="I146" s="53"/>
      <c r="J146" s="57" t="s">
        <v>18</v>
      </c>
      <c r="K146" s="57"/>
      <c r="L146" s="57"/>
      <c r="M146" s="57"/>
      <c r="N146" s="57"/>
      <c r="O146" s="57"/>
      <c r="P146" s="57"/>
      <c r="Q146" s="57"/>
      <c r="R146" s="57"/>
    </row>
    <row r="147" spans="1:18" s="2" customFormat="1" ht="15.75" customHeight="1" x14ac:dyDescent="0.25">
      <c r="A147" s="7" t="s">
        <v>114</v>
      </c>
      <c r="B147" s="53" t="s">
        <v>130</v>
      </c>
      <c r="C147" s="53"/>
      <c r="D147" s="54"/>
      <c r="E147" s="53" t="s">
        <v>142</v>
      </c>
      <c r="F147" s="53"/>
      <c r="G147" s="53"/>
      <c r="H147" s="53"/>
      <c r="I147" s="53"/>
      <c r="J147" s="57" t="s">
        <v>18</v>
      </c>
      <c r="K147" s="57"/>
      <c r="L147" s="57"/>
      <c r="M147" s="57"/>
      <c r="N147" s="57"/>
      <c r="O147" s="57"/>
      <c r="P147" s="57"/>
      <c r="Q147" s="57"/>
      <c r="R147" s="57"/>
    </row>
    <row r="148" spans="1:18" s="2" customFormat="1" ht="15" customHeight="1" x14ac:dyDescent="0.25">
      <c r="A148" s="7" t="s">
        <v>115</v>
      </c>
      <c r="B148" s="53" t="s">
        <v>131</v>
      </c>
      <c r="C148" s="53"/>
      <c r="D148" s="54"/>
      <c r="E148" s="53" t="s">
        <v>143</v>
      </c>
      <c r="F148" s="53"/>
      <c r="G148" s="53"/>
      <c r="H148" s="53"/>
      <c r="I148" s="53"/>
      <c r="J148" s="57" t="s">
        <v>18</v>
      </c>
      <c r="K148" s="57"/>
      <c r="L148" s="57"/>
      <c r="M148" s="57"/>
      <c r="N148" s="57"/>
      <c r="O148" s="57"/>
      <c r="P148" s="57"/>
      <c r="Q148" s="57"/>
      <c r="R148" s="57"/>
    </row>
    <row r="149" spans="1:18" s="2" customFormat="1" ht="26.25" customHeight="1" x14ac:dyDescent="0.25">
      <c r="A149" s="7" t="s">
        <v>116</v>
      </c>
      <c r="B149" s="53" t="s">
        <v>132</v>
      </c>
      <c r="C149" s="53"/>
      <c r="D149" s="54"/>
      <c r="E149" s="53" t="s">
        <v>37</v>
      </c>
      <c r="F149" s="53"/>
      <c r="G149" s="53"/>
      <c r="H149" s="53"/>
      <c r="I149" s="53"/>
      <c r="J149" s="57" t="s">
        <v>18</v>
      </c>
      <c r="K149" s="57"/>
      <c r="L149" s="57"/>
      <c r="M149" s="57"/>
      <c r="N149" s="57"/>
      <c r="O149" s="57"/>
      <c r="P149" s="57"/>
      <c r="Q149" s="57"/>
      <c r="R149" s="57"/>
    </row>
    <row r="150" spans="1:18" s="2" customFormat="1" ht="23.25" customHeight="1" x14ac:dyDescent="0.25">
      <c r="A150" s="7" t="s">
        <v>117</v>
      </c>
      <c r="B150" s="53" t="s">
        <v>133</v>
      </c>
      <c r="C150" s="53"/>
      <c r="D150" s="54"/>
      <c r="E150" s="53" t="s">
        <v>144</v>
      </c>
      <c r="F150" s="53"/>
      <c r="G150" s="53"/>
      <c r="H150" s="53"/>
      <c r="I150" s="53"/>
      <c r="J150" s="57" t="s">
        <v>18</v>
      </c>
      <c r="K150" s="57"/>
      <c r="L150" s="57"/>
      <c r="M150" s="57"/>
      <c r="N150" s="57"/>
      <c r="O150" s="57"/>
      <c r="P150" s="57"/>
      <c r="Q150" s="57"/>
      <c r="R150" s="57"/>
    </row>
    <row r="151" spans="1:18" s="2" customFormat="1" ht="30.75" customHeight="1" x14ac:dyDescent="0.25">
      <c r="A151" s="7" t="s">
        <v>118</v>
      </c>
      <c r="B151" s="53" t="s">
        <v>134</v>
      </c>
      <c r="C151" s="53"/>
      <c r="D151" s="54"/>
      <c r="E151" s="53" t="s">
        <v>145</v>
      </c>
      <c r="F151" s="53"/>
      <c r="G151" s="53"/>
      <c r="H151" s="53"/>
      <c r="I151" s="53"/>
      <c r="J151" s="57" t="s">
        <v>18</v>
      </c>
      <c r="K151" s="57"/>
      <c r="L151" s="57"/>
      <c r="M151" s="57"/>
      <c r="N151" s="57"/>
      <c r="O151" s="57"/>
      <c r="P151" s="57"/>
      <c r="Q151" s="57"/>
      <c r="R151" s="57"/>
    </row>
    <row r="152" spans="1:18" s="2" customFormat="1" ht="27.75" customHeight="1" x14ac:dyDescent="0.25">
      <c r="A152" s="7" t="s">
        <v>119</v>
      </c>
      <c r="B152" s="53" t="s">
        <v>157</v>
      </c>
      <c r="C152" s="53"/>
      <c r="D152" s="54"/>
      <c r="E152" s="53" t="s">
        <v>146</v>
      </c>
      <c r="F152" s="53"/>
      <c r="G152" s="53"/>
      <c r="H152" s="53"/>
      <c r="I152" s="53"/>
      <c r="J152" s="57" t="s">
        <v>18</v>
      </c>
      <c r="K152" s="57"/>
      <c r="L152" s="57"/>
      <c r="M152" s="57"/>
      <c r="N152" s="57"/>
      <c r="O152" s="57"/>
      <c r="P152" s="57"/>
      <c r="Q152" s="57"/>
      <c r="R152" s="57"/>
    </row>
    <row r="153" spans="1:18" s="2" customFormat="1" ht="24" customHeight="1" x14ac:dyDescent="0.25">
      <c r="A153" s="7" t="s">
        <v>120</v>
      </c>
      <c r="B153" s="53" t="s">
        <v>135</v>
      </c>
      <c r="C153" s="53"/>
      <c r="D153" s="54"/>
      <c r="E153" s="53" t="s">
        <v>147</v>
      </c>
      <c r="F153" s="53"/>
      <c r="G153" s="53"/>
      <c r="H153" s="53"/>
      <c r="I153" s="53"/>
      <c r="J153" s="57" t="s">
        <v>18</v>
      </c>
      <c r="K153" s="57"/>
      <c r="L153" s="57"/>
      <c r="M153" s="57"/>
      <c r="N153" s="57"/>
      <c r="O153" s="57"/>
      <c r="P153" s="57"/>
      <c r="Q153" s="57"/>
      <c r="R153" s="57"/>
    </row>
    <row r="154" spans="1:18" s="2" customFormat="1" ht="26.25" customHeight="1" x14ac:dyDescent="0.25">
      <c r="A154" s="7" t="s">
        <v>121</v>
      </c>
      <c r="B154" s="53" t="s">
        <v>136</v>
      </c>
      <c r="C154" s="53"/>
      <c r="D154" s="54"/>
      <c r="E154" s="53" t="s">
        <v>37</v>
      </c>
      <c r="F154" s="53"/>
      <c r="G154" s="53"/>
      <c r="H154" s="53"/>
      <c r="I154" s="53"/>
      <c r="J154" s="57" t="s">
        <v>18</v>
      </c>
      <c r="K154" s="57"/>
      <c r="L154" s="57"/>
      <c r="M154" s="57"/>
      <c r="N154" s="57"/>
      <c r="O154" s="57"/>
      <c r="P154" s="57"/>
      <c r="Q154" s="57"/>
      <c r="R154" s="57"/>
    </row>
    <row r="155" spans="1:18" s="2" customFormat="1" ht="27.75" customHeight="1" x14ac:dyDescent="0.25">
      <c r="A155" s="7" t="s">
        <v>122</v>
      </c>
      <c r="B155" s="53" t="s">
        <v>49</v>
      </c>
      <c r="C155" s="53"/>
      <c r="D155" s="54"/>
      <c r="E155" s="53" t="s">
        <v>37</v>
      </c>
      <c r="F155" s="53"/>
      <c r="G155" s="53"/>
      <c r="H155" s="53"/>
      <c r="I155" s="53"/>
      <c r="J155" s="57" t="s">
        <v>18</v>
      </c>
      <c r="K155" s="57"/>
      <c r="L155" s="57"/>
      <c r="M155" s="57"/>
      <c r="N155" s="57"/>
      <c r="O155" s="57"/>
      <c r="P155" s="57"/>
      <c r="Q155" s="57"/>
      <c r="R155" s="57"/>
    </row>
    <row r="156" spans="1:18" x14ac:dyDescent="0.3">
      <c r="A156" s="7" t="s">
        <v>123</v>
      </c>
      <c r="B156" s="53" t="s">
        <v>50</v>
      </c>
      <c r="C156" s="53"/>
      <c r="D156" s="54"/>
      <c r="E156" s="53" t="s">
        <v>37</v>
      </c>
      <c r="F156" s="53"/>
      <c r="G156" s="53"/>
      <c r="H156" s="53"/>
      <c r="I156" s="53"/>
      <c r="J156" s="57" t="s">
        <v>18</v>
      </c>
      <c r="K156" s="57"/>
      <c r="L156" s="57"/>
      <c r="M156" s="57"/>
      <c r="N156" s="57"/>
      <c r="O156" s="57"/>
      <c r="P156" s="57"/>
      <c r="Q156" s="57"/>
      <c r="R156" s="57"/>
    </row>
    <row r="157" spans="1:18" ht="25.5" customHeight="1" x14ac:dyDescent="0.3">
      <c r="A157" s="7" t="s">
        <v>137</v>
      </c>
      <c r="B157" s="55" t="s">
        <v>105</v>
      </c>
      <c r="C157" s="55"/>
      <c r="D157" s="56"/>
      <c r="E157" s="53" t="s">
        <v>57</v>
      </c>
      <c r="F157" s="53"/>
      <c r="G157" s="53"/>
      <c r="H157" s="53"/>
      <c r="I157" s="53"/>
      <c r="J157" s="57" t="s">
        <v>18</v>
      </c>
      <c r="K157" s="57"/>
      <c r="L157" s="57"/>
      <c r="M157" s="57"/>
      <c r="N157" s="57"/>
      <c r="O157" s="57"/>
      <c r="P157" s="57"/>
      <c r="Q157" s="57"/>
      <c r="R157" s="57"/>
    </row>
  </sheetData>
  <mergeCells count="219">
    <mergeCell ref="A12:R12"/>
    <mergeCell ref="A13:R13"/>
    <mergeCell ref="A14:R14"/>
    <mergeCell ref="A15:R15"/>
    <mergeCell ref="Q33:R33"/>
    <mergeCell ref="Q96:R96"/>
    <mergeCell ref="Q128:R128"/>
    <mergeCell ref="A4:R4"/>
    <mergeCell ref="A5:R5"/>
    <mergeCell ref="A6:R6"/>
    <mergeCell ref="A7:R7"/>
    <mergeCell ref="A8:R8"/>
    <mergeCell ref="A37:R37"/>
    <mergeCell ref="A35:R35"/>
    <mergeCell ref="A38:R38"/>
    <mergeCell ref="A39:R39"/>
    <mergeCell ref="J47:R47"/>
    <mergeCell ref="J46:R46"/>
    <mergeCell ref="B48:D48"/>
    <mergeCell ref="E48:I48"/>
    <mergeCell ref="B49:D49"/>
    <mergeCell ref="B50:D50"/>
    <mergeCell ref="E49:I49"/>
    <mergeCell ref="E50:I50"/>
    <mergeCell ref="A3:R3"/>
    <mergeCell ref="A1:R1"/>
    <mergeCell ref="A10:R10"/>
    <mergeCell ref="A11:R11"/>
    <mergeCell ref="G84:G87"/>
    <mergeCell ref="F88:F91"/>
    <mergeCell ref="F92:F95"/>
    <mergeCell ref="G92:G95"/>
    <mergeCell ref="G88:G91"/>
    <mergeCell ref="E68:E71"/>
    <mergeCell ref="F68:F71"/>
    <mergeCell ref="G68:G71"/>
    <mergeCell ref="E72:E75"/>
    <mergeCell ref="F72:F75"/>
    <mergeCell ref="G72:G75"/>
    <mergeCell ref="A19:R19"/>
    <mergeCell ref="A33:N33"/>
    <mergeCell ref="A18:R18"/>
    <mergeCell ref="J44:R44"/>
    <mergeCell ref="A40:R40"/>
    <mergeCell ref="A41:R41"/>
    <mergeCell ref="A42:R42"/>
    <mergeCell ref="A34:R34"/>
    <mergeCell ref="A36:R36"/>
    <mergeCell ref="J48:R48"/>
    <mergeCell ref="J49:R49"/>
    <mergeCell ref="J50:R50"/>
    <mergeCell ref="J51:R51"/>
    <mergeCell ref="J52:R52"/>
    <mergeCell ref="J53:R53"/>
    <mergeCell ref="E51:I51"/>
    <mergeCell ref="E52:I52"/>
    <mergeCell ref="E53:I53"/>
    <mergeCell ref="B55:D55"/>
    <mergeCell ref="B56:D56"/>
    <mergeCell ref="B57:D57"/>
    <mergeCell ref="B58:D58"/>
    <mergeCell ref="B59:D59"/>
    <mergeCell ref="B60:D60"/>
    <mergeCell ref="E46:I46"/>
    <mergeCell ref="E47:I47"/>
    <mergeCell ref="B47:D47"/>
    <mergeCell ref="B51:D51"/>
    <mergeCell ref="B52:D52"/>
    <mergeCell ref="B53:D53"/>
    <mergeCell ref="B54:D54"/>
    <mergeCell ref="B46:D46"/>
    <mergeCell ref="J54:R54"/>
    <mergeCell ref="J55:R55"/>
    <mergeCell ref="J56:R56"/>
    <mergeCell ref="J57:R57"/>
    <mergeCell ref="J58:R58"/>
    <mergeCell ref="J59:R59"/>
    <mergeCell ref="E57:I57"/>
    <mergeCell ref="E58:I58"/>
    <mergeCell ref="E59:I59"/>
    <mergeCell ref="E54:I54"/>
    <mergeCell ref="E55:I55"/>
    <mergeCell ref="E56:I56"/>
    <mergeCell ref="J60:R60"/>
    <mergeCell ref="A63:R63"/>
    <mergeCell ref="A64:R64"/>
    <mergeCell ref="A96:N96"/>
    <mergeCell ref="E60:I60"/>
    <mergeCell ref="Q69:Q95"/>
    <mergeCell ref="E92:E95"/>
    <mergeCell ref="E88:E91"/>
    <mergeCell ref="E84:E87"/>
    <mergeCell ref="E80:E83"/>
    <mergeCell ref="E76:E79"/>
    <mergeCell ref="F76:F79"/>
    <mergeCell ref="G76:G79"/>
    <mergeCell ref="F80:F83"/>
    <mergeCell ref="G80:G83"/>
    <mergeCell ref="F84:F87"/>
    <mergeCell ref="B43:D43"/>
    <mergeCell ref="J43:R43"/>
    <mergeCell ref="E43:I43"/>
    <mergeCell ref="A121:R121"/>
    <mergeCell ref="B113:D113"/>
    <mergeCell ref="E113:I113"/>
    <mergeCell ref="J113:R113"/>
    <mergeCell ref="B114:D114"/>
    <mergeCell ref="E114:I114"/>
    <mergeCell ref="J114:R114"/>
    <mergeCell ref="B111:D111"/>
    <mergeCell ref="E111:I111"/>
    <mergeCell ref="J111:R111"/>
    <mergeCell ref="B112:D112"/>
    <mergeCell ref="E112:I112"/>
    <mergeCell ref="J112:R112"/>
    <mergeCell ref="B108:D108"/>
    <mergeCell ref="E108:I108"/>
    <mergeCell ref="J108:R108"/>
    <mergeCell ref="A109:D109"/>
    <mergeCell ref="E109:R109"/>
    <mergeCell ref="E110:I110"/>
    <mergeCell ref="J110:R110"/>
    <mergeCell ref="B110:D110"/>
    <mergeCell ref="B115:D115"/>
    <mergeCell ref="E115:I115"/>
    <mergeCell ref="J115:R115"/>
    <mergeCell ref="B116:D116"/>
    <mergeCell ref="E116:I116"/>
    <mergeCell ref="J116:R116"/>
    <mergeCell ref="A120:R120"/>
    <mergeCell ref="B44:D44"/>
    <mergeCell ref="E44:I44"/>
    <mergeCell ref="E45:R45"/>
    <mergeCell ref="A45:D45"/>
    <mergeCell ref="A103:R103"/>
    <mergeCell ref="A105:R105"/>
    <mergeCell ref="A106:R106"/>
    <mergeCell ref="B107:D107"/>
    <mergeCell ref="E107:I107"/>
    <mergeCell ref="J107:R107"/>
    <mergeCell ref="A97:R97"/>
    <mergeCell ref="A98:R98"/>
    <mergeCell ref="A99:R99"/>
    <mergeCell ref="A100:R100"/>
    <mergeCell ref="A101:R101"/>
    <mergeCell ref="A102:R102"/>
    <mergeCell ref="A104:R104"/>
    <mergeCell ref="A129:R129"/>
    <mergeCell ref="A130:R130"/>
    <mergeCell ref="A131:R131"/>
    <mergeCell ref="A132:R132"/>
    <mergeCell ref="A133:R133"/>
    <mergeCell ref="A134:R134"/>
    <mergeCell ref="A128:N128"/>
    <mergeCell ref="B117:D117"/>
    <mergeCell ref="E117:I117"/>
    <mergeCell ref="J117:R117"/>
    <mergeCell ref="B139:D139"/>
    <mergeCell ref="E139:I139"/>
    <mergeCell ref="J139:R139"/>
    <mergeCell ref="A140:D140"/>
    <mergeCell ref="E140:R140"/>
    <mergeCell ref="B141:D141"/>
    <mergeCell ref="E141:I141"/>
    <mergeCell ref="J141:R141"/>
    <mergeCell ref="A135:R135"/>
    <mergeCell ref="A136:R136"/>
    <mergeCell ref="A137:R137"/>
    <mergeCell ref="B138:D138"/>
    <mergeCell ref="E138:I138"/>
    <mergeCell ref="J138:R138"/>
    <mergeCell ref="B144:D144"/>
    <mergeCell ref="E144:I144"/>
    <mergeCell ref="J144:R144"/>
    <mergeCell ref="B145:D145"/>
    <mergeCell ref="E145:I145"/>
    <mergeCell ref="J145:R145"/>
    <mergeCell ref="B142:D142"/>
    <mergeCell ref="E142:I142"/>
    <mergeCell ref="J142:R142"/>
    <mergeCell ref="B143:D143"/>
    <mergeCell ref="E143:I143"/>
    <mergeCell ref="J143:R143"/>
    <mergeCell ref="B148:D148"/>
    <mergeCell ref="E148:I148"/>
    <mergeCell ref="J148:R148"/>
    <mergeCell ref="B149:D149"/>
    <mergeCell ref="E149:I149"/>
    <mergeCell ref="J149:R149"/>
    <mergeCell ref="B146:D146"/>
    <mergeCell ref="E146:I146"/>
    <mergeCell ref="J146:R146"/>
    <mergeCell ref="B147:D147"/>
    <mergeCell ref="E147:I147"/>
    <mergeCell ref="J147:R147"/>
    <mergeCell ref="B152:D152"/>
    <mergeCell ref="E152:I152"/>
    <mergeCell ref="J152:R152"/>
    <mergeCell ref="B153:D153"/>
    <mergeCell ref="E153:I153"/>
    <mergeCell ref="J153:R153"/>
    <mergeCell ref="B150:D150"/>
    <mergeCell ref="E150:I150"/>
    <mergeCell ref="J150:R150"/>
    <mergeCell ref="B151:D151"/>
    <mergeCell ref="E151:I151"/>
    <mergeCell ref="J151:R151"/>
    <mergeCell ref="B156:D156"/>
    <mergeCell ref="B157:D157"/>
    <mergeCell ref="J156:R156"/>
    <mergeCell ref="J157:R157"/>
    <mergeCell ref="E156:I156"/>
    <mergeCell ref="E157:I157"/>
    <mergeCell ref="B154:D154"/>
    <mergeCell ref="E154:I154"/>
    <mergeCell ref="J154:R154"/>
    <mergeCell ref="B155:D155"/>
    <mergeCell ref="E155:I155"/>
    <mergeCell ref="J155:R155"/>
  </mergeCells>
  <phoneticPr fontId="14" type="noConversion"/>
  <pageMargins left="0.11811023622047245" right="0.11811023622047245" top="0.74803149606299213" bottom="0.74803149606299213" header="0.31496062992125984" footer="0.31496062992125984"/>
  <pageSetup paperSize="9" scale="6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7254a45-8beb-40bf-8089-d9c1fbed0123">
      <Terms xmlns="http://schemas.microsoft.com/office/infopath/2007/PartnerControls"/>
    </lcf76f155ced4ddcb4097134ff3c332f>
    <TaxCatchAll xmlns="2a4aba02-29a2-496d-8bf3-6c1a8cc45ff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DA682267EFF9E43A6AD1A69CE4FDE35" ma:contentTypeVersion="16" ma:contentTypeDescription="Create a new document." ma:contentTypeScope="" ma:versionID="3a5843e718e59bdcc2db32b40f668a38">
  <xsd:schema xmlns:xsd="http://www.w3.org/2001/XMLSchema" xmlns:xs="http://www.w3.org/2001/XMLSchema" xmlns:p="http://schemas.microsoft.com/office/2006/metadata/properties" xmlns:ns2="07254a45-8beb-40bf-8089-d9c1fbed0123" xmlns:ns3="2a4aba02-29a2-496d-8bf3-6c1a8cc45ff5" targetNamespace="http://schemas.microsoft.com/office/2006/metadata/properties" ma:root="true" ma:fieldsID="b4b93b327542c6013ee32f1ec1d7c108" ns2:_="" ns3:_="">
    <xsd:import namespace="07254a45-8beb-40bf-8089-d9c1fbed0123"/>
    <xsd:import namespace="2a4aba02-29a2-496d-8bf3-6c1a8cc45ff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254a45-8beb-40bf-8089-d9c1fbed01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e21d470-1db3-492d-a2e0-e85fcdb80c5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a4aba02-29a2-496d-8bf3-6c1a8cc45ff5"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adc089c-5130-4f5b-8845-a5fdfda2c525}" ma:internalName="TaxCatchAll" ma:showField="CatchAllData" ma:web="2a4aba02-29a2-496d-8bf3-6c1a8cc45ff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8033754-7266-494F-A27A-DC7351E67957}">
  <ds:schemaRefs>
    <ds:schemaRef ds:uri="http://schemas.microsoft.com/office/2006/metadata/properties"/>
    <ds:schemaRef ds:uri="http://schemas.microsoft.com/office/infopath/2007/PartnerControls"/>
    <ds:schemaRef ds:uri="07254a45-8beb-40bf-8089-d9c1fbed0123"/>
    <ds:schemaRef ds:uri="2a4aba02-29a2-496d-8bf3-6c1a8cc45ff5"/>
  </ds:schemaRefs>
</ds:datastoreItem>
</file>

<file path=customXml/itemProps2.xml><?xml version="1.0" encoding="utf-8"?>
<ds:datastoreItem xmlns:ds="http://schemas.openxmlformats.org/officeDocument/2006/customXml" ds:itemID="{5EFC07EB-F0A7-45E5-B409-DB416C416A62}">
  <ds:schemaRefs>
    <ds:schemaRef ds:uri="http://schemas.microsoft.com/sharepoint/v3/contenttype/forms"/>
  </ds:schemaRefs>
</ds:datastoreItem>
</file>

<file path=customXml/itemProps3.xml><?xml version="1.0" encoding="utf-8"?>
<ds:datastoreItem xmlns:ds="http://schemas.openxmlformats.org/officeDocument/2006/customXml" ds:itemID="{238EA56C-920F-4C3B-A941-ED0B6F8FA6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254a45-8beb-40bf-8089-d9c1fbed0123"/>
    <ds:schemaRef ds:uri="2a4aba02-29a2-496d-8bf3-6c1a8cc45f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2022-05-04T15:11:48Z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0x010100CDA682267EFF9E43A6AD1A69CE4FDE35</vt:lpwstr>
  </property>
  <property fmtid="{D5CDD505-2E9C-101B-9397-08002B2CF9AE}" pid="3" name="MediaServiceImageTags">
    <vt:lpwstr/>
  </property>
</Properties>
</file>