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fesuab.sharepoint.com/sites/Serveris/Bendrai naudojami dokumentai/3_12_Konkursai/2022 m/626847_Vilniaus g. 41 A rekonstrukcija_22.10.17/2. DOKUMENTŲ RUOŠIMAS/Pateikimui/"/>
    </mc:Choice>
  </mc:AlternateContent>
  <xr:revisionPtr revIDLastSave="16" documentId="13_ncr:1_{5EAFF3CA-6E4C-4495-A77E-3653E73329AA}" xr6:coauthVersionLast="47" xr6:coauthVersionMax="47" xr10:uidLastSave="{0F5CD38E-B441-4F75-AB65-4CF02FC52B17}"/>
  <bookViews>
    <workbookView xWindow="1900" yWindow="1110" windowWidth="20490" windowHeight="204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49" i="1"/>
  <c r="G48" i="1"/>
  <c r="G47" i="1"/>
  <c r="G46" i="1"/>
  <c r="G45" i="1"/>
  <c r="G44" i="1"/>
  <c r="G43" i="1"/>
  <c r="G42" i="1"/>
  <c r="G410" i="1" l="1"/>
  <c r="G409" i="1"/>
  <c r="G408" i="1"/>
  <c r="G407" i="1"/>
  <c r="G406" i="1"/>
  <c r="G405" i="1"/>
  <c r="G404" i="1"/>
  <c r="G403" i="1"/>
  <c r="G411" i="1" s="1"/>
  <c r="G402" i="1"/>
  <c r="G401" i="1"/>
  <c r="G400" i="1"/>
  <c r="G397" i="1"/>
  <c r="G396" i="1"/>
  <c r="G395" i="1"/>
  <c r="G394" i="1"/>
  <c r="G398" i="1" s="1"/>
  <c r="G393" i="1"/>
  <c r="G390" i="1"/>
  <c r="G389" i="1"/>
  <c r="G388" i="1"/>
  <c r="G387" i="1"/>
  <c r="G386" i="1"/>
  <c r="G385" i="1"/>
  <c r="G384" i="1"/>
  <c r="G391" i="1" s="1"/>
  <c r="G381" i="1"/>
  <c r="G380" i="1"/>
  <c r="G379" i="1"/>
  <c r="G378" i="1"/>
  <c r="G377" i="1"/>
  <c r="G376" i="1"/>
  <c r="G375" i="1"/>
  <c r="G374" i="1"/>
  <c r="G382" i="1" s="1"/>
  <c r="G371" i="1"/>
  <c r="G370" i="1"/>
  <c r="G369" i="1"/>
  <c r="G368" i="1"/>
  <c r="G367" i="1"/>
  <c r="G372" i="1" s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65" i="1" s="1"/>
  <c r="G322" i="1"/>
  <c r="G309" i="1"/>
  <c r="G308" i="1"/>
  <c r="G307" i="1"/>
  <c r="G306" i="1"/>
  <c r="G310" i="1" s="1"/>
  <c r="G303" i="1"/>
  <c r="G302" i="1"/>
  <c r="G304" i="1" s="1"/>
  <c r="G299" i="1"/>
  <c r="G298" i="1"/>
  <c r="G297" i="1"/>
  <c r="G296" i="1"/>
  <c r="G300" i="1" s="1"/>
  <c r="G293" i="1"/>
  <c r="G292" i="1"/>
  <c r="G291" i="1"/>
  <c r="G290" i="1"/>
  <c r="G294" i="1" s="1"/>
  <c r="G287" i="1"/>
  <c r="G286" i="1"/>
  <c r="G285" i="1"/>
  <c r="G284" i="1"/>
  <c r="G288" i="1" s="1"/>
  <c r="G281" i="1"/>
  <c r="G280" i="1"/>
  <c r="G279" i="1"/>
  <c r="G278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60" i="1" s="1"/>
  <c r="G243" i="1"/>
  <c r="G242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40" i="1" s="1"/>
  <c r="G226" i="1"/>
  <c r="G223" i="1"/>
  <c r="G222" i="1"/>
  <c r="G224" i="1" s="1"/>
  <c r="G219" i="1"/>
  <c r="G218" i="1"/>
  <c r="G217" i="1"/>
  <c r="G216" i="1"/>
  <c r="G215" i="1"/>
  <c r="G214" i="1"/>
  <c r="G213" i="1"/>
  <c r="G220" i="1" s="1"/>
  <c r="G210" i="1"/>
  <c r="G209" i="1"/>
  <c r="G208" i="1"/>
  <c r="G207" i="1"/>
  <c r="G211" i="1" s="1"/>
  <c r="G206" i="1"/>
  <c r="G203" i="1"/>
  <c r="G202" i="1"/>
  <c r="G201" i="1"/>
  <c r="G200" i="1"/>
  <c r="G199" i="1"/>
  <c r="G198" i="1"/>
  <c r="G170" i="1"/>
  <c r="G156" i="1"/>
  <c r="G155" i="1"/>
  <c r="G154" i="1"/>
  <c r="G153" i="1"/>
  <c r="G152" i="1"/>
  <c r="G151" i="1"/>
  <c r="G150" i="1"/>
  <c r="G157" i="1" s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48" i="1" s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30" i="1" s="1"/>
  <c r="G115" i="1"/>
  <c r="G112" i="1"/>
  <c r="G111" i="1"/>
  <c r="G110" i="1"/>
  <c r="G109" i="1"/>
  <c r="G113" i="1" s="1"/>
  <c r="G106" i="1"/>
  <c r="G105" i="1"/>
  <c r="G104" i="1"/>
  <c r="G103" i="1"/>
  <c r="G107" i="1" s="1"/>
  <c r="G100" i="1"/>
  <c r="G99" i="1"/>
  <c r="G98" i="1"/>
  <c r="G97" i="1"/>
  <c r="G101" i="1" s="1"/>
  <c r="G73" i="1"/>
  <c r="G72" i="1"/>
  <c r="G71" i="1"/>
  <c r="G68" i="1"/>
  <c r="G67" i="1"/>
  <c r="G66" i="1"/>
  <c r="G65" i="1"/>
  <c r="G69" i="1" s="1"/>
  <c r="G64" i="1"/>
  <c r="G63" i="1"/>
  <c r="G60" i="1"/>
  <c r="G59" i="1"/>
  <c r="G61" i="1" s="1"/>
  <c r="G58" i="1"/>
  <c r="G55" i="1"/>
  <c r="G54" i="1"/>
  <c r="G53" i="1"/>
  <c r="G52" i="1"/>
  <c r="G51" i="1"/>
  <c r="G56" i="1" s="1"/>
  <c r="G39" i="1"/>
  <c r="G38" i="1"/>
  <c r="G37" i="1"/>
  <c r="G36" i="1"/>
  <c r="G40" i="1" s="1"/>
  <c r="G35" i="1"/>
  <c r="G32" i="1"/>
  <c r="G31" i="1"/>
  <c r="G30" i="1"/>
  <c r="G29" i="1"/>
  <c r="G28" i="1"/>
  <c r="G33" i="1" s="1"/>
  <c r="G25" i="1"/>
  <c r="G24" i="1"/>
  <c r="G23" i="1"/>
  <c r="G22" i="1"/>
  <c r="G26" i="1" s="1"/>
  <c r="G19" i="1"/>
  <c r="G18" i="1"/>
  <c r="G17" i="1"/>
  <c r="G16" i="1"/>
  <c r="G15" i="1"/>
  <c r="G20" i="1" s="1"/>
  <c r="G171" i="1" l="1"/>
  <c r="G282" i="1"/>
  <c r="G323" i="1" s="1"/>
  <c r="G412" i="1"/>
  <c r="G204" i="1"/>
  <c r="G261" i="1" s="1"/>
  <c r="G324" i="1" l="1"/>
  <c r="G325" i="1" s="1"/>
  <c r="G262" i="1"/>
  <c r="G263" i="1" s="1"/>
  <c r="G75" i="1"/>
  <c r="G76" i="1" s="1"/>
  <c r="G413" i="1"/>
  <c r="G414" i="1" s="1"/>
  <c r="G172" i="1"/>
  <c r="G173" i="1" s="1"/>
</calcChain>
</file>

<file path=xl/sharedStrings.xml><?xml version="1.0" encoding="utf-8"?>
<sst xmlns="http://schemas.openxmlformats.org/spreadsheetml/2006/main" count="659" uniqueCount="210">
  <si>
    <t>DARBŲ  KIEKIŲ  ŽINIARAŠTIS</t>
  </si>
  <si>
    <t>Statinių grupė       33-2 GYVENAMOJO NAMO (6.3) PASKIRTIES KEITIMO Į ADMINISTRACINĖS PASKIRTIES PASTATO (7.2) VILNIAUS G. 41A, VILNIUJE REKONSTRAVIMO PROJEKTAS</t>
  </si>
  <si>
    <t>Statinys                2 PASTATO (un. kodas 47589), VILNIAUS G. 41A, VILNIUJE TVARKYBOS DARBŲ (REMONTO, RESTAURAVIMO, KONSERVAVIMO) PROJEKTAS</t>
  </si>
  <si>
    <t>Žiniaraštis             1 Vidaus patalpų tvarkyba. Remontas</t>
  </si>
  <si>
    <t xml:space="preserve">               </t>
  </si>
  <si>
    <t>Suma objektui  EUR</t>
  </si>
  <si>
    <t>Sąm.</t>
  </si>
  <si>
    <t>Darbo</t>
  </si>
  <si>
    <t>Darbų ir išlaidų</t>
  </si>
  <si>
    <t>Mato</t>
  </si>
  <si>
    <t>Kiekis</t>
  </si>
  <si>
    <t xml:space="preserve">Kaina </t>
  </si>
  <si>
    <t xml:space="preserve">EUR       </t>
  </si>
  <si>
    <t>eil.</t>
  </si>
  <si>
    <t>kodas</t>
  </si>
  <si>
    <t>aprašymai</t>
  </si>
  <si>
    <t>vnt</t>
  </si>
  <si>
    <t>Vieneto kaina</t>
  </si>
  <si>
    <t>Iš viso</t>
  </si>
  <si>
    <t>Ardymo darbai</t>
  </si>
  <si>
    <t>Mūrinių sienų išardymas, atrenkant plytas  k1=1.40,k2=0.00,k8=1.17</t>
  </si>
  <si>
    <t>m3</t>
  </si>
  <si>
    <t>Medžiagų (suverstinių ir parankių) panešimas 10 m atstumu</t>
  </si>
  <si>
    <t>t</t>
  </si>
  <si>
    <t>Nešant daugiau kaip 10 m atstumu už papildomus 10 m prie normatyvų R23-71 pridėti  k4=3.000</t>
  </si>
  <si>
    <t>Statybinių šiukšlių išvežimas 10 km atstumu automobiliais-savivarčiais, pakraunant rankiniu būdu</t>
  </si>
  <si>
    <t>Transportuojant statybines šiukšles už kiekvieną papildomą kilometrą pridėti  k4=20.000</t>
  </si>
  <si>
    <t xml:space="preserve">                         Skyriuje      1</t>
  </si>
  <si>
    <t>Rūsio patalpos. Segmentinės sąramos nišos remontas</t>
  </si>
  <si>
    <t>Sunkiau pašalinamų užteršimų (susigulėj.dulkių ar pan.)nuvalymas nuo sgrafito paviršiaus šepeč., šepetėl.ar pan.priemon.</t>
  </si>
  <si>
    <t>m2</t>
  </si>
  <si>
    <t>Fasoninių akmenų ir tiesinių profiliuotų tašytos faktūros detalių plovimas vandeniu</t>
  </si>
  <si>
    <t>I sudėtingumo kategorijos paviršių nudruskinimas ir sutvirtinimas kompresais* 2k  k1=1.15,k4=2.000</t>
  </si>
  <si>
    <t>10 dm2</t>
  </si>
  <si>
    <t>Kompresinis mišinys, kaupiantis druskas (20kg/m2)</t>
  </si>
  <si>
    <t>kg</t>
  </si>
  <si>
    <t xml:space="preserve">                         Skyriuje      2</t>
  </si>
  <si>
    <t>Rūsio patalpa. Plytų mūro sienų remontas</t>
  </si>
  <si>
    <t>Įvairių paviršių valymas metaliniu šepečiu rankiniu būdu</t>
  </si>
  <si>
    <t>10m2</t>
  </si>
  <si>
    <t>Sienų atskirų vietų iki 5 m2 ploto tinko remontas cemento-kalkių skiediniu  k8=1.15</t>
  </si>
  <si>
    <t>Didinant remontuojamo tinko sluoksnio storį, kiekvieniems sekantiems     10 mm prie normatyvo R11-81 pridėti  k8=1.15</t>
  </si>
  <si>
    <t>.Kompresinis mišinys, kaupiantis druskas (20kg/m2)</t>
  </si>
  <si>
    <t xml:space="preserve">                         Skyriuje      3</t>
  </si>
  <si>
    <t>Rūsio patalpa. Betoninių laiptų pakopų remontas</t>
  </si>
  <si>
    <t>Monolitinių laiptų remontas  k9=1.15</t>
  </si>
  <si>
    <t>Pakopų keitimas, kai pagrindas ištisinis  k9=1.15</t>
  </si>
  <si>
    <t>m</t>
  </si>
  <si>
    <t>Pakopos ir papakopiai (pritaikyti pagal esamus)</t>
  </si>
  <si>
    <t xml:space="preserve">                         Skyriuje      4</t>
  </si>
  <si>
    <t>Rūsio patalpos. Plytų mūro skliautelių ant metalinių sijų remontas</t>
  </si>
  <si>
    <t>Įvairių metalinių paviršių valymas rankiniais įrankiais pagal St3  paruošimo laipsnį</t>
  </si>
  <si>
    <t>Metalinių sijų, kolonų ir panašių paviršių labai geras dažymas emalėmis (glaistant, šlifuojant ir gruntuojant)</t>
  </si>
  <si>
    <t>100m2</t>
  </si>
  <si>
    <t>Dažai metalo HAMMERITE juodi kaldintas efektas, antikoroziniai</t>
  </si>
  <si>
    <t>l</t>
  </si>
  <si>
    <t xml:space="preserve">                         Skyriuje      5</t>
  </si>
  <si>
    <t>Ia. ir IIa. patalpos. Betoninių laiptų pakopų remontas</t>
  </si>
  <si>
    <t>Laiptų, aptaisytų marmuro plokštėmis, remontas, keičiant plokštes</t>
  </si>
  <si>
    <t xml:space="preserve">                         Skyriuje      6</t>
  </si>
  <si>
    <t>Ia. ir IIa. patalpos. Ažūrinių metalo turėklų remontas</t>
  </si>
  <si>
    <t>Metalinių grotelių paviršių (langų grotelių ir pan.) labai geras dažymas emalėmis (glaistant, šlifuojant ir gruntuojant)</t>
  </si>
  <si>
    <t>Remmers universalūs akriliniai dažai medžiui, metalui, betonui</t>
  </si>
  <si>
    <t xml:space="preserve">                         Skyriuje      7</t>
  </si>
  <si>
    <t>Ia. ir IIa. patalpos. Medinio porankio remontas</t>
  </si>
  <si>
    <t>Figūrinio porankio tiesiosios dalies pakeitimas, kai porankis kietų veislių medienos gaminamas vietoje</t>
  </si>
  <si>
    <t>Medinių atskirų detalių ir atskirų vietų antiseptikavimas pasta  k8=1.17</t>
  </si>
  <si>
    <t>Remmers izoliuojantis gruntas medienai "Isoliergrund"</t>
  </si>
  <si>
    <t>Grindjuosčių arba porankių iki 200mm pločio geras dažymas</t>
  </si>
  <si>
    <t>100m</t>
  </si>
  <si>
    <t xml:space="preserve">                         Skyriuje      8</t>
  </si>
  <si>
    <t>Pastoliai vidaus apdailos darbams</t>
  </si>
  <si>
    <t>Inventorinių vamzdinių iki 6m aukščio pastolių įrengimas ir išardymas vidaus apdaidos darbams (100m2 horizont. projekc.)</t>
  </si>
  <si>
    <t>Pastolių nuoma</t>
  </si>
  <si>
    <t xml:space="preserve">                         Skyriuje      9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</si>
  <si>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</si>
  <si>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</si>
  <si>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</si>
  <si>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</si>
  <si>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Žiniaraštis             2 Vidaus patalpų tvarkyba. Restauravimo darbai</t>
  </si>
  <si>
    <t>Rūsio patalpos. Atidengtų angokraščių restauravimas</t>
  </si>
  <si>
    <t>Mūrinių sienų paviršiaus  restauravimas pilnavidurėmis standartinėmis molio plytomis; restauruojamos vietos storis 1 pl.</t>
  </si>
  <si>
    <t>Pilnavidurės restauracinės plytos</t>
  </si>
  <si>
    <t>Mūro paviršiaus restaurav., aptepant plytas keram. miltelių skiediniu (plytų milt.sk.), siūles užpildant spec.kalkių sk.</t>
  </si>
  <si>
    <t>Remmers spalvotas mišinys siūlių remontui "Fugenmortel"</t>
  </si>
  <si>
    <t>Rūsio patalpos. Segmentinės sąramos nišos restauravimas</t>
  </si>
  <si>
    <t>Rūsio patalpos. Plytų mūro sienų restauravimas</t>
  </si>
  <si>
    <t>Ia. ir IIa. patalpos. Atidengtų langų angokraščių restauravimas</t>
  </si>
  <si>
    <t>Mūrinių sienų lygaus tinko restauravimas arba atkūrimas  k4=3.000</t>
  </si>
  <si>
    <t>Apatinis tinko s. (2sl.)</t>
  </si>
  <si>
    <t>Viršutinis tinko sl.</t>
  </si>
  <si>
    <t>Sienų vidinių paviršių pagrindo gruntavimas giliai įsigeriančiais gruntais voleliu</t>
  </si>
  <si>
    <t>Remmers hidrofobinis gilum. gruntas sutvirtinantis paviršių "Hydro Tiefengrund"</t>
  </si>
  <si>
    <t>Sienų vidinių paviršių glaistymas cementiniais glaistais (pirmasis 2.00 mm  storio sluoksnis)</t>
  </si>
  <si>
    <t>Sienų vidinių paviršių glaistymas cementiniais glaistais (pirmasis 1.00 mm  storio sluoksnis)  k4=2.000</t>
  </si>
  <si>
    <t>Remmers silikoninis glaistas "Siliconharz Spachtel"</t>
  </si>
  <si>
    <t>Sienų vidinių paviršių tarpinis gruntavimas  voleliu</t>
  </si>
  <si>
    <t>Vidaus patalpų tinkuotų ir mūrinių sienų dažymas silikatiniais dažais</t>
  </si>
  <si>
    <t>Remmers dažai</t>
  </si>
  <si>
    <t>Ia. ir IIa. patalpos. Langų angokraščių restauravimas</t>
  </si>
  <si>
    <t>Neautentiškų, vėlesnių tinko sluoksnių atsargus pašalinimas, atidengiant autentišką (paliekamą restauravimui) sluoksnį</t>
  </si>
  <si>
    <t>Ia. ir IIa. patalpos. Medinių vidaus durų su šoniniais švieslangiais restauravimas</t>
  </si>
  <si>
    <t>Durų apvadų nuėmimas (iš vienos angos pusės)</t>
  </si>
  <si>
    <t>anga</t>
  </si>
  <si>
    <t>Staktų iš mūro sienų išėmimas (išardant mūrą)</t>
  </si>
  <si>
    <t>vnt.</t>
  </si>
  <si>
    <t>Staktų, statomų mūro sienose ar pertvarose, su kreivalinijiniu viršumi, atkūrimas iš dviejų sluoksnių klijuotų elementų</t>
  </si>
  <si>
    <t>Staktų sustatymas į angas mūro sienose</t>
  </si>
  <si>
    <t>Įstiklintų, poliruotų durų, tambūrų restauravimas iš abiejų pusių (sunykimas iki 50%, varčioje ar skyde 2 stiklai)</t>
  </si>
  <si>
    <t>4 mm storio stiklų mediniuose rėmuose pakeitimas, kai stiklo plotas  iki              0.25 m2</t>
  </si>
  <si>
    <t>Raštuotas stiklas (gelt., rudas, skaidr.+ mat.)</t>
  </si>
  <si>
    <t>Ia. ir IIa. patalpos. Polichromijos restauravimas ir konservavimas</t>
  </si>
  <si>
    <t>Sudėtingos sieninės tapybos restauravimo, konservavimo darbų programos arba darbų technologijos pasiūlymų parengimas</t>
  </si>
  <si>
    <t>kompl.</t>
  </si>
  <si>
    <t>.Sunkiai pašalinamų nešvarumų, užteršimų nuvalymas nuo tapybos paviršiaus</t>
  </si>
  <si>
    <t>dm2</t>
  </si>
  <si>
    <t>III sudėtingumo kategorijos paviršių nudruskinimas ir sutvirtinimas kompresais</t>
  </si>
  <si>
    <t>Fasadų tinko su įrėžiamaisiais rustais tinko restauravimas, atkūrimas kalkių-cemento (arba kalkių) skiediniu</t>
  </si>
  <si>
    <t>CL Levell Historic paslėptasis tinkas (9,5kg/m2)</t>
  </si>
  <si>
    <t>III sudėtingumo kategorijos paviršiaus polichrominis dažymas - tonavimas</t>
  </si>
  <si>
    <t>Remmers antipelėsiniai dažai "Schimmel Protect"</t>
  </si>
  <si>
    <t>Metalinių vamzdinių inventorinių pastolių pastatymas 6 mėnesiams (interjerų restauravimui)</t>
  </si>
  <si>
    <t>Metalinių vamzdinių pastolių, pastatytų 6 menesiams, ardymas</t>
  </si>
  <si>
    <t xml:space="preserve">                         žiniaraštyje     2</t>
  </si>
  <si>
    <t xml:space="preserve">                         Iš viso žiniaraštyje   2</t>
  </si>
  <si>
    <t>Žiniaraštis             3 Fasadas. Remonto darbai</t>
  </si>
  <si>
    <t>Stogelių plokščių montavimas mūriniuose pastatuose* demontavimas  k1=0.60,k2=0.60,k3=0.000</t>
  </si>
  <si>
    <t>Iki 0,7 m pločio sandrikų, palangės nuolajų ir atskirų karnizų dangos nuardymas, dirbant iš a/bokštelio</t>
  </si>
  <si>
    <t>Nešant daugiau kaip 10 m atstumu už papildomus 10 m prie normatyvų R23-71 pridėti  k4=2.000</t>
  </si>
  <si>
    <t>Transportuojant statybines šiukšles už kiekvieną papildomą kilometrą pridėti  k4=10.000</t>
  </si>
  <si>
    <t>Plytų mūro cokolio remontas</t>
  </si>
  <si>
    <t>Plytų mūro sienų remontas</t>
  </si>
  <si>
    <t>Fasadinių pastolių įrengimas ir išardymas , kai pastolių plotis 1,09 m, aukštis iki 15 m (100 m2 vertikalios projekcijos)</t>
  </si>
  <si>
    <t>Fasadinių pastolių nuoma</t>
  </si>
  <si>
    <t>Segmentinių ir pleištinių sąramų remontas</t>
  </si>
  <si>
    <t>Angokraščių tinko remontas</t>
  </si>
  <si>
    <t>Tinko nudaužymas nuo stulpų, kolonų, piliastrų ir mažų mūrinių ir betoninių paviršių* angokraščių</t>
  </si>
  <si>
    <t>Vidaus angokraščių tinko remontas cemento-kalkių skiediniu  k8=1.15</t>
  </si>
  <si>
    <t>Stalių gaminių remontas</t>
  </si>
  <si>
    <t>Stoglangių įrengimas</t>
  </si>
  <si>
    <t>Švieslangiai 40x25cm</t>
  </si>
  <si>
    <t>Medinių durų blokų montavimas, kai staktos apgaubiančios ( išorės durų blokų plotas daugiau 3 m2)</t>
  </si>
  <si>
    <t>.Medinės įstiklintos durys, pagamintos pagal istorinius duomenis (archyvinius apmatavimo brėžinius)</t>
  </si>
  <si>
    <t>Durų uždarymo prietaisų montavimas ( spynos, iškalant lizdus)</t>
  </si>
  <si>
    <t>Durų uždarymo prietaisai</t>
  </si>
  <si>
    <t>Durų staktų sandūrų su siena izoliavimas montavimo putomis ( sandūros skerspjūvio plotas  20.00 cm2)</t>
  </si>
  <si>
    <t>100 m</t>
  </si>
  <si>
    <t>Durų apvadų montavimas , kai apvadai kietų veislių medienos</t>
  </si>
  <si>
    <t>Medinių (dažytų ir įstiklintų) langų blokų montavimas mūrinėse sienose , kai langų blokų plotas daugiau 2 m2 iki 3 m2</t>
  </si>
  <si>
    <t>Mediniai langai, pagaminti pagal istorinius duomenis (archyvinius apmatavimo brėžinius)</t>
  </si>
  <si>
    <t>Medinių palangės lentų išėmimas iš mūrinių sienų</t>
  </si>
  <si>
    <t>Palangių lentų montavimas mūrinėse sienose , kai palangių lentos medinės dažytos arba faneruotos</t>
  </si>
  <si>
    <t>Medinės palangių lentos</t>
  </si>
  <si>
    <t>Smulkių denginių (parapetų, nuosvyrų ir t.t.) įrengimas iš cinkuotos skardos</t>
  </si>
  <si>
    <t>Lygi skarda Hiarc 0.60mm</t>
  </si>
  <si>
    <t>Laiptų metalinių turėklų remontas</t>
  </si>
  <si>
    <t xml:space="preserve">                         žiniaraštyje     3</t>
  </si>
  <si>
    <t xml:space="preserve">                         Iš viso žiniaraštyje   3</t>
  </si>
  <si>
    <t>Žiniaraštis             4 Fasadas. Restauravimo darbai</t>
  </si>
  <si>
    <t>Angokraščių restauravimas</t>
  </si>
  <si>
    <t>Karnizo restauravimas</t>
  </si>
  <si>
    <t>Tarpaukštinės traukės restauravimas</t>
  </si>
  <si>
    <t>Tinko su polichromijos fragmentais restauravimas ir koncervavimas</t>
  </si>
  <si>
    <t>Remmers dažai (1l/14m2 - 1sl.)</t>
  </si>
  <si>
    <t xml:space="preserve">                         žiniaraštyje     4</t>
  </si>
  <si>
    <t xml:space="preserve">                         Iš viso žiniaraštyje   4</t>
  </si>
  <si>
    <t>Žiniaraštis             5 Statinio konstrukcijų tvarkybos darbai</t>
  </si>
  <si>
    <t>Pastato esamų pamatų restauravimas</t>
  </si>
  <si>
    <t>Duobių, tranšėjų kasimas rankiniu būdu, atliekant pamatų remonto darbus nesutvirtintose iškasose, kai gruntas II grupės  k9=1.15</t>
  </si>
  <si>
    <t>Ruplėtos faktūros paviršių plovimas</t>
  </si>
  <si>
    <t>Mūro siūlių restauracija, užpildant jas specialiu (kalkinių) skiediniu* injektuojamomis medžiagomis</t>
  </si>
  <si>
    <t>Remmers injektavimo kremas "Kiesol C""</t>
  </si>
  <si>
    <t>Pamatų iš lauko akmenų pakeitimas po esančiomis sienomis  k8=1.07</t>
  </si>
  <si>
    <t>Lauko akmenys atrinkti pagal esamus</t>
  </si>
  <si>
    <t>Remmers hidroizoliacinis sausas skiedinys "Sperrmortel"</t>
  </si>
  <si>
    <t>Remmers spalvotas mišinys plytų atstatymui, remontui "Restauriermortel RM"</t>
  </si>
  <si>
    <t>Mūrinių sienų paviršiaus restauravimas T-1 tipo plytomis (290x135x90mm); restauruojamos vietos storis 1 plyta</t>
  </si>
  <si>
    <t>Išgaubtų mūro siūlių rievėjimas</t>
  </si>
  <si>
    <t>Mūro siūlių restauracija, užpildant jas specialiu (kalkinių) skiediniu</t>
  </si>
  <si>
    <t>Pamato apsauga nuo drėgmės. Avarijos grėsmės pašalinimo darbai</t>
  </si>
  <si>
    <t>Mūrinių vidaus sienų ir angokraščių labai geras tinkas* mūro mišiniu su natūraliu hidrauliniu rišikliu  k1=1.50,k2=0.00,k8=1.09</t>
  </si>
  <si>
    <t>Naturalus hidraulinis rišiklis</t>
  </si>
  <si>
    <t>Viensluoksnė 2 mm storio teptinė bitumo mastikos hidroizoliacija rankiniu būdu (mažų apimčių verdant bitumą objekte)  k8=1.14</t>
  </si>
  <si>
    <t>Sekantis 1 mm storio bitumo mastikos hidroizoliacijos sluoksnis, tepamas rankiniu būdu (mažų apimčių)  k8=1.14</t>
  </si>
  <si>
    <t>Remmers dviejų komponentų hidroizoliacija atspari šalčiui "Flexchlamme 2K"</t>
  </si>
  <si>
    <t>Vėdinama ir drenuojanti nuogrinda. Avarijos grėsmės pašalinimo darbai</t>
  </si>
  <si>
    <t>Žvyro pasluoksnis ant grunto,vežant medžiagas karučiais(mažų apimčių)</t>
  </si>
  <si>
    <t>Smėlio pasluoksnis ant grunto,vežant medžiagas karučiais(mažų apimčių)</t>
  </si>
  <si>
    <t>Geotekstilės paklojimas  k9=1.15</t>
  </si>
  <si>
    <t>Austinė geotekstilė žemės sankasų ant silpn.gruntų įreng./arm.Stabilenka 200/45</t>
  </si>
  <si>
    <t>Tašytų akmenų grindinio įrengimas, užpilant siūles (  cemento skiediniu)  k9=1.15</t>
  </si>
  <si>
    <t>Natūralaus akmens bordiūrų įrengimas ant 200 mm betono pagrindo , kai bordiūrai 180x300 mm  k9=1.15</t>
  </si>
  <si>
    <t>Plytų mūro restauravimas injektuojant ir "susiuvant" trūkimus ankeriais</t>
  </si>
  <si>
    <t>0.25 plytos gylio ir 1.5 plytos pločio vagos kalimas (mūras stiprus)</t>
  </si>
  <si>
    <t>Plytų mūro tvirtinimas metalo sijomis, traukėmis, ryšiais, stygomis ir pan.</t>
  </si>
  <si>
    <t>Spiraliniai ankeriai</t>
  </si>
  <si>
    <t>Plyšių išvalymas ir akinimas</t>
  </si>
  <si>
    <t>.Remmers injektavimo kremas "Kiesol C""</t>
  </si>
  <si>
    <t>Segmentinių plytų mūro sąramų restauravimas, kai konstrukcija stiprinama plyšius pleištuojant</t>
  </si>
  <si>
    <t>Skliautų paramstymas, kai statramsčiai iki  4m</t>
  </si>
  <si>
    <t>Skylių gręžimas elektriniu grąžtu, esant 2 plytų sienos storiui  k8=1.17</t>
  </si>
  <si>
    <t>Skliautų  tvirtinimas stygomis*pleištais</t>
  </si>
  <si>
    <t>Rūsių metalo/plytų mūro sklaitinių perdangų remontas</t>
  </si>
  <si>
    <t>Antikoroziniai gruntiniai dažai Pentacolor Antirust</t>
  </si>
  <si>
    <t>Metalinių juostinių paviršių padengimas ugniai atspariais dažais 2150 mikronų sluoksniu teptuku  k8=1.17</t>
  </si>
  <si>
    <t>Priešgaisriniai dažai skiediklio pagrindu</t>
  </si>
  <si>
    <t>Skliautų  tvirtinimas stygomis</t>
  </si>
  <si>
    <t>Mūro siūlių restauracija, užpildant jas specialiu (kalkinių) skiediniu  k1=1.50</t>
  </si>
  <si>
    <t xml:space="preserve">                         žiniaraštyje     5</t>
  </si>
  <si>
    <t xml:space="preserve">                         Iš viso žiniaraštyje 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</si>
</sst>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0.0??;\-????0.0??;?"/>
    <numFmt numFmtId="165" formatCode="????????0.0?;\-???????0.0?;?"/>
    <numFmt numFmtId="166" formatCode="0.00_ ;\-0.00\ "/>
  </numFmts>
  <fonts count="1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  <charset val="186"/>
    </font>
    <font>
      <sz val="11"/>
      <color rgb="FFFF0000"/>
      <name val="Calibri"/>
      <family val="2"/>
      <charset val="186"/>
      <scheme val="minor"/>
    </font>
    <font>
      <sz val="9"/>
      <name val="Arial Baltic"/>
      <charset val="186"/>
    </font>
    <font>
      <b/>
      <sz val="8"/>
      <color theme="1"/>
      <name val="MonospaceLT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2" fontId="0" fillId="0" borderId="0" xfId="0" applyNumberFormat="1"/>
    <xf numFmtId="166" fontId="4" fillId="0" borderId="0" xfId="0" applyNumberFormat="1" applyFont="1" applyAlignment="1">
      <alignment vertical="top"/>
    </xf>
    <xf numFmtId="2" fontId="10" fillId="0" borderId="10" xfId="0" applyNumberFormat="1" applyFont="1" applyBorder="1" applyAlignment="1">
      <alignment horizontal="right" vertical="top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2" fontId="8" fillId="0" borderId="0" xfId="0" applyNumberFormat="1" applyFont="1" applyAlignment="1">
      <alignment vertical="top"/>
    </xf>
    <xf numFmtId="165" fontId="11" fillId="0" borderId="0" xfId="0" applyNumberFormat="1" applyFont="1" applyAlignment="1">
      <alignment horizontal="right" vertical="center"/>
    </xf>
    <xf numFmtId="9" fontId="8" fillId="0" borderId="0" xfId="0" applyNumberFormat="1" applyFont="1" applyAlignment="1">
      <alignment vertical="top"/>
    </xf>
    <xf numFmtId="165" fontId="11" fillId="0" borderId="0" xfId="0" applyNumberFormat="1" applyFont="1" applyAlignment="1">
      <alignment vertical="top"/>
    </xf>
    <xf numFmtId="2" fontId="5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11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vertical="top"/>
    </xf>
    <xf numFmtId="0" fontId="6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16"/>
  <sheetViews>
    <sheetView tabSelected="1" workbookViewId="0">
      <selection activeCell="M16" sqref="M16"/>
    </sheetView>
  </sheetViews>
  <sheetFormatPr defaultRowHeight="14.5"/>
  <cols>
    <col min="1" max="1" width="4" customWidth="1"/>
    <col min="2" max="2" width="9.453125" customWidth="1"/>
    <col min="3" max="3" width="35.6328125" customWidth="1"/>
    <col min="4" max="4" width="5.90625" customWidth="1"/>
    <col min="5" max="5" width="14.90625" customWidth="1"/>
    <col min="6" max="6" width="12.6328125" customWidth="1"/>
    <col min="7" max="7" width="15.453125" customWidth="1"/>
    <col min="9" max="10" width="9.26953125" bestFit="1" customWidth="1"/>
  </cols>
  <sheetData>
    <row r="2" spans="1:8" ht="15.5">
      <c r="C2" s="45" t="s">
        <v>0</v>
      </c>
      <c r="D2" s="46"/>
      <c r="E2" s="46"/>
      <c r="F2" s="46"/>
    </row>
    <row r="3" spans="1:8">
      <c r="C3" s="47"/>
      <c r="D3" s="46"/>
      <c r="E3" s="46"/>
      <c r="F3" s="46"/>
      <c r="G3" s="17"/>
    </row>
    <row r="5" spans="1:8">
      <c r="A5" s="48" t="s">
        <v>1</v>
      </c>
      <c r="B5" s="49"/>
      <c r="C5" s="49"/>
      <c r="D5" s="49"/>
      <c r="E5" s="49"/>
      <c r="F5" s="49"/>
      <c r="G5" s="49"/>
    </row>
    <row r="6" spans="1:8">
      <c r="A6" s="49"/>
      <c r="B6" s="49"/>
      <c r="C6" s="49"/>
      <c r="D6" s="49"/>
      <c r="E6" s="49"/>
      <c r="F6" s="49"/>
      <c r="G6" s="49"/>
    </row>
    <row r="7" spans="1:8">
      <c r="A7" s="48" t="s">
        <v>2</v>
      </c>
      <c r="B7" s="49"/>
      <c r="C7" s="49"/>
      <c r="D7" s="49"/>
      <c r="E7" s="49"/>
      <c r="F7" s="49"/>
      <c r="G7" s="49"/>
    </row>
    <row r="8" spans="1:8">
      <c r="A8" s="49"/>
      <c r="B8" s="49"/>
      <c r="C8" s="49"/>
      <c r="D8" s="49"/>
      <c r="E8" s="49"/>
      <c r="F8" s="49"/>
      <c r="G8" s="49"/>
    </row>
    <row r="9" spans="1:8">
      <c r="A9" s="48" t="s">
        <v>3</v>
      </c>
      <c r="B9" s="49"/>
      <c r="C9" s="49"/>
      <c r="D9" s="49"/>
      <c r="E9" s="49"/>
      <c r="F9" s="49"/>
      <c r="G9" s="49"/>
    </row>
    <row r="10" spans="1:8">
      <c r="A10" s="49"/>
      <c r="B10" s="49"/>
      <c r="C10" s="49"/>
      <c r="D10" s="49"/>
      <c r="E10" s="49"/>
      <c r="F10" s="49"/>
      <c r="G10" s="49"/>
    </row>
    <row r="11" spans="1:8">
      <c r="A11" s="52" t="s">
        <v>4</v>
      </c>
      <c r="B11" s="51"/>
      <c r="C11" s="2"/>
      <c r="D11" s="50" t="s">
        <v>5</v>
      </c>
      <c r="E11" s="51"/>
      <c r="F11" s="51"/>
      <c r="G11" s="51"/>
    </row>
    <row r="12" spans="1:8">
      <c r="A12" s="3" t="s">
        <v>6</v>
      </c>
      <c r="B12" s="3" t="s">
        <v>7</v>
      </c>
      <c r="C12" s="3" t="s">
        <v>8</v>
      </c>
      <c r="D12" s="5" t="s">
        <v>9</v>
      </c>
      <c r="E12" s="41" t="s">
        <v>10</v>
      </c>
      <c r="F12" s="7" t="s">
        <v>11</v>
      </c>
      <c r="G12" s="10" t="s">
        <v>12</v>
      </c>
    </row>
    <row r="13" spans="1:8">
      <c r="A13" s="4" t="s">
        <v>13</v>
      </c>
      <c r="B13" s="4" t="s">
        <v>14</v>
      </c>
      <c r="C13" s="4" t="s">
        <v>15</v>
      </c>
      <c r="D13" s="6" t="s">
        <v>16</v>
      </c>
      <c r="E13" s="42"/>
      <c r="F13" s="9" t="s">
        <v>17</v>
      </c>
      <c r="G13" s="8" t="s">
        <v>18</v>
      </c>
    </row>
    <row r="14" spans="1:8">
      <c r="A14" s="12"/>
      <c r="B14" s="12">
        <v>1</v>
      </c>
      <c r="C14" s="43" t="s">
        <v>19</v>
      </c>
      <c r="D14" s="44"/>
      <c r="E14" s="44"/>
      <c r="F14" s="44"/>
      <c r="G14" s="44"/>
    </row>
    <row r="15" spans="1:8" ht="23">
      <c r="A15" s="11">
        <v>1</v>
      </c>
      <c r="B15" s="13"/>
      <c r="C15" s="1" t="s">
        <v>20</v>
      </c>
      <c r="D15" s="1" t="s">
        <v>21</v>
      </c>
      <c r="E15" s="18">
        <v>6.1</v>
      </c>
      <c r="F15" s="19">
        <v>320</v>
      </c>
      <c r="G15" s="19">
        <f>ROUND(F15*E15,2)</f>
        <v>1952</v>
      </c>
      <c r="H15" s="15"/>
    </row>
    <row r="16" spans="1:8" ht="23">
      <c r="A16" s="11">
        <v>2</v>
      </c>
      <c r="B16" s="13"/>
      <c r="C16" s="1" t="s">
        <v>22</v>
      </c>
      <c r="D16" s="1" t="s">
        <v>23</v>
      </c>
      <c r="E16" s="18">
        <v>10.98</v>
      </c>
      <c r="F16" s="19">
        <v>34.58</v>
      </c>
      <c r="G16" s="19">
        <f t="shared" ref="G16:G19" si="0">ROUND(F16*E16,2)</f>
        <v>379.69</v>
      </c>
      <c r="H16" s="15"/>
    </row>
    <row r="17" spans="1:10" ht="34.5">
      <c r="A17" s="11">
        <v>3</v>
      </c>
      <c r="B17" s="13"/>
      <c r="C17" s="1" t="s">
        <v>24</v>
      </c>
      <c r="D17" s="1" t="s">
        <v>23</v>
      </c>
      <c r="E17" s="18">
        <v>10.98</v>
      </c>
      <c r="F17" s="19">
        <v>17.29</v>
      </c>
      <c r="G17" s="19">
        <f t="shared" si="0"/>
        <v>189.84</v>
      </c>
      <c r="H17" s="15"/>
      <c r="I17" s="17"/>
    </row>
    <row r="18" spans="1:10" ht="34.5">
      <c r="A18" s="11">
        <v>4</v>
      </c>
      <c r="B18" s="13"/>
      <c r="C18" s="1" t="s">
        <v>25</v>
      </c>
      <c r="D18" s="1" t="s">
        <v>23</v>
      </c>
      <c r="E18" s="18">
        <v>10.98</v>
      </c>
      <c r="F18" s="19">
        <v>71.03</v>
      </c>
      <c r="G18" s="19">
        <f t="shared" si="0"/>
        <v>779.91</v>
      </c>
      <c r="H18" s="15"/>
    </row>
    <row r="19" spans="1:10" ht="34.5">
      <c r="A19" s="11">
        <v>5</v>
      </c>
      <c r="B19" s="13"/>
      <c r="C19" s="1" t="s">
        <v>26</v>
      </c>
      <c r="D19" s="1" t="s">
        <v>23</v>
      </c>
      <c r="E19" s="18">
        <v>10.98</v>
      </c>
      <c r="F19" s="19">
        <v>17.29</v>
      </c>
      <c r="G19" s="19">
        <f t="shared" si="0"/>
        <v>189.84</v>
      </c>
      <c r="H19" s="15"/>
      <c r="J19" s="17"/>
    </row>
    <row r="20" spans="1:10">
      <c r="A20" s="11"/>
      <c r="B20" s="11"/>
      <c r="C20" s="40" t="s">
        <v>27</v>
      </c>
      <c r="D20" s="40"/>
      <c r="E20" s="40"/>
      <c r="F20" s="19"/>
      <c r="G20" s="20" t="str">
        <f>+TEXT(SUM(G15:G19),"0,00")</f>
        <v>3491,28</v>
      </c>
    </row>
    <row r="21" spans="1:10" ht="29" customHeight="1">
      <c r="A21" s="12"/>
      <c r="B21" s="12">
        <v>2</v>
      </c>
      <c r="C21" s="21" t="s">
        <v>28</v>
      </c>
      <c r="D21" s="22"/>
      <c r="E21" s="22"/>
      <c r="F21" s="19"/>
      <c r="G21" s="22"/>
    </row>
    <row r="22" spans="1:10" ht="34.5">
      <c r="A22" s="11">
        <v>1</v>
      </c>
      <c r="B22" s="13"/>
      <c r="C22" s="1" t="s">
        <v>29</v>
      </c>
      <c r="D22" s="1" t="s">
        <v>30</v>
      </c>
      <c r="E22" s="18">
        <v>2</v>
      </c>
      <c r="F22" s="19">
        <v>12.97</v>
      </c>
      <c r="G22" s="19">
        <f t="shared" ref="G22:G25" si="1">ROUND(F22*E22,2)</f>
        <v>25.94</v>
      </c>
      <c r="H22" s="15"/>
    </row>
    <row r="23" spans="1:10" ht="23">
      <c r="A23" s="11">
        <v>2</v>
      </c>
      <c r="B23" s="13"/>
      <c r="C23" s="1" t="s">
        <v>31</v>
      </c>
      <c r="D23" s="1" t="s">
        <v>30</v>
      </c>
      <c r="E23" s="18">
        <v>2</v>
      </c>
      <c r="F23" s="19">
        <v>6.92</v>
      </c>
      <c r="G23" s="19">
        <f t="shared" si="1"/>
        <v>13.84</v>
      </c>
      <c r="H23" s="15"/>
    </row>
    <row r="24" spans="1:10" ht="34.5">
      <c r="A24" s="11">
        <v>3</v>
      </c>
      <c r="B24" s="13"/>
      <c r="C24" s="1" t="s">
        <v>32</v>
      </c>
      <c r="D24" s="1" t="s">
        <v>33</v>
      </c>
      <c r="E24" s="18">
        <v>20</v>
      </c>
      <c r="F24" s="19">
        <v>17.29</v>
      </c>
      <c r="G24" s="19">
        <f t="shared" si="1"/>
        <v>345.8</v>
      </c>
      <c r="H24" s="15"/>
    </row>
    <row r="25" spans="1:10" ht="23">
      <c r="A25" s="11">
        <v>4</v>
      </c>
      <c r="B25" s="13"/>
      <c r="C25" s="1" t="s">
        <v>34</v>
      </c>
      <c r="D25" s="1" t="s">
        <v>35</v>
      </c>
      <c r="E25" s="18">
        <v>40</v>
      </c>
      <c r="F25" s="19">
        <v>8.1300000000000008</v>
      </c>
      <c r="G25" s="19">
        <f t="shared" si="1"/>
        <v>325.2</v>
      </c>
      <c r="H25" s="15"/>
    </row>
    <row r="26" spans="1:10">
      <c r="A26" s="11"/>
      <c r="B26" s="11"/>
      <c r="C26" s="40" t="s">
        <v>36</v>
      </c>
      <c r="D26" s="40"/>
      <c r="E26" s="40"/>
      <c r="F26" s="19"/>
      <c r="G26" s="20" t="str">
        <f>+TEXT(SUM(G22:G25),"0,00")</f>
        <v>710,78</v>
      </c>
    </row>
    <row r="27" spans="1:10">
      <c r="A27" s="12"/>
      <c r="B27" s="12">
        <v>3</v>
      </c>
      <c r="C27" s="21" t="s">
        <v>37</v>
      </c>
      <c r="D27" s="22"/>
      <c r="E27" s="22"/>
      <c r="F27" s="19"/>
      <c r="G27" s="22"/>
    </row>
    <row r="28" spans="1:10" ht="23">
      <c r="A28" s="11">
        <v>1</v>
      </c>
      <c r="B28" s="13"/>
      <c r="C28" s="1" t="s">
        <v>38</v>
      </c>
      <c r="D28" s="1" t="s">
        <v>39</v>
      </c>
      <c r="E28" s="18">
        <v>15</v>
      </c>
      <c r="F28" s="19">
        <v>51.87</v>
      </c>
      <c r="G28" s="19">
        <f t="shared" ref="G28:G32" si="2">ROUND(F28*E28,2)</f>
        <v>778.05</v>
      </c>
      <c r="H28" s="15"/>
    </row>
    <row r="29" spans="1:10" ht="23">
      <c r="A29" s="11">
        <v>2</v>
      </c>
      <c r="B29" s="13"/>
      <c r="C29" s="1" t="s">
        <v>31</v>
      </c>
      <c r="D29" s="1" t="s">
        <v>30</v>
      </c>
      <c r="E29" s="18">
        <v>150</v>
      </c>
      <c r="F29" s="19">
        <v>6.92</v>
      </c>
      <c r="G29" s="19">
        <f t="shared" si="2"/>
        <v>1038</v>
      </c>
      <c r="H29" s="15"/>
    </row>
    <row r="30" spans="1:10" ht="23">
      <c r="A30" s="11">
        <v>3</v>
      </c>
      <c r="B30" s="13"/>
      <c r="C30" s="1" t="s">
        <v>40</v>
      </c>
      <c r="D30" s="1" t="s">
        <v>30</v>
      </c>
      <c r="E30" s="18">
        <v>150</v>
      </c>
      <c r="F30" s="19">
        <v>172.91</v>
      </c>
      <c r="G30" s="19">
        <f t="shared" si="2"/>
        <v>25936.5</v>
      </c>
      <c r="H30" s="23"/>
    </row>
    <row r="31" spans="1:10" ht="34.5">
      <c r="A31" s="11">
        <v>4</v>
      </c>
      <c r="B31" s="13"/>
      <c r="C31" s="1" t="s">
        <v>41</v>
      </c>
      <c r="D31" s="1" t="s">
        <v>30</v>
      </c>
      <c r="E31" s="18">
        <v>150</v>
      </c>
      <c r="F31" s="19">
        <v>86.45</v>
      </c>
      <c r="G31" s="19">
        <f t="shared" si="2"/>
        <v>12967.5</v>
      </c>
      <c r="H31" s="15"/>
    </row>
    <row r="32" spans="1:10" ht="23">
      <c r="A32" s="11">
        <v>5</v>
      </c>
      <c r="B32" s="13"/>
      <c r="C32" s="1" t="s">
        <v>42</v>
      </c>
      <c r="D32" s="1" t="s">
        <v>35</v>
      </c>
      <c r="E32" s="18">
        <v>3000</v>
      </c>
      <c r="F32" s="19">
        <v>8.1300000000000008</v>
      </c>
      <c r="G32" s="19">
        <f t="shared" si="2"/>
        <v>24390</v>
      </c>
      <c r="H32" s="15"/>
    </row>
    <row r="33" spans="1:8">
      <c r="A33" s="11"/>
      <c r="B33" s="11"/>
      <c r="C33" s="40" t="s">
        <v>43</v>
      </c>
      <c r="D33" s="40"/>
      <c r="E33" s="40"/>
      <c r="F33" s="19"/>
      <c r="G33" s="20" t="str">
        <f>+TEXT(SUM(G28:G32),"0,00")</f>
        <v>65110,05</v>
      </c>
    </row>
    <row r="34" spans="1:8" ht="23">
      <c r="A34" s="12"/>
      <c r="B34" s="12">
        <v>4</v>
      </c>
      <c r="C34" s="21" t="s">
        <v>44</v>
      </c>
      <c r="D34" s="22"/>
      <c r="E34" s="22"/>
      <c r="F34" s="19"/>
      <c r="G34" s="22"/>
    </row>
    <row r="35" spans="1:8" ht="23">
      <c r="A35" s="11">
        <v>1</v>
      </c>
      <c r="B35" s="13"/>
      <c r="C35" s="1" t="s">
        <v>38</v>
      </c>
      <c r="D35" s="1" t="s">
        <v>39</v>
      </c>
      <c r="E35" s="24">
        <v>0.8</v>
      </c>
      <c r="F35" s="19">
        <v>51.87</v>
      </c>
      <c r="G35" s="19">
        <f t="shared" ref="G35:G39" si="3">ROUND(F35*E35,2)</f>
        <v>41.5</v>
      </c>
      <c r="H35" s="15"/>
    </row>
    <row r="36" spans="1:8" ht="23">
      <c r="A36" s="11">
        <v>2</v>
      </c>
      <c r="B36" s="13"/>
      <c r="C36" s="1" t="s">
        <v>31</v>
      </c>
      <c r="D36" s="1" t="s">
        <v>30</v>
      </c>
      <c r="E36" s="24">
        <v>8</v>
      </c>
      <c r="F36" s="19">
        <v>6.92</v>
      </c>
      <c r="G36" s="19">
        <f t="shared" si="3"/>
        <v>55.36</v>
      </c>
      <c r="H36" s="15"/>
    </row>
    <row r="37" spans="1:8">
      <c r="A37" s="11">
        <v>3</v>
      </c>
      <c r="B37" s="13"/>
      <c r="C37" s="1" t="s">
        <v>45</v>
      </c>
      <c r="D37" s="1" t="s">
        <v>21</v>
      </c>
      <c r="E37" s="24">
        <v>2</v>
      </c>
      <c r="F37" s="19">
        <v>1068.98</v>
      </c>
      <c r="G37" s="19">
        <f t="shared" si="3"/>
        <v>2137.96</v>
      </c>
      <c r="H37" s="15"/>
    </row>
    <row r="38" spans="1:8" ht="23">
      <c r="A38" s="11">
        <v>4</v>
      </c>
      <c r="B38" s="13"/>
      <c r="C38" s="1" t="s">
        <v>46</v>
      </c>
      <c r="D38" s="1" t="s">
        <v>47</v>
      </c>
      <c r="E38" s="24">
        <v>6.66</v>
      </c>
      <c r="F38" s="19">
        <v>157.91999999999999</v>
      </c>
      <c r="G38" s="19">
        <f t="shared" si="3"/>
        <v>1051.75</v>
      </c>
      <c r="H38" s="15"/>
    </row>
    <row r="39" spans="1:8">
      <c r="A39" s="11">
        <v>5</v>
      </c>
      <c r="B39" s="13"/>
      <c r="C39" s="1" t="s">
        <v>48</v>
      </c>
      <c r="D39" s="1" t="s">
        <v>30</v>
      </c>
      <c r="E39" s="24">
        <v>2</v>
      </c>
      <c r="F39" s="19">
        <v>537.20000000000005</v>
      </c>
      <c r="G39" s="19">
        <f t="shared" si="3"/>
        <v>1074.4000000000001</v>
      </c>
      <c r="H39" s="15"/>
    </row>
    <row r="40" spans="1:8">
      <c r="A40" s="11"/>
      <c r="B40" s="11"/>
      <c r="C40" s="40" t="s">
        <v>49</v>
      </c>
      <c r="D40" s="40"/>
      <c r="E40" s="40"/>
      <c r="F40" s="19"/>
      <c r="G40" s="20" t="str">
        <f>+TEXT(SUM(G35:G39),"0,00")</f>
        <v>4360,97</v>
      </c>
    </row>
    <row r="41" spans="1:8" ht="28.5" customHeight="1">
      <c r="A41" s="12"/>
      <c r="B41" s="12">
        <v>5</v>
      </c>
      <c r="C41" s="21" t="s">
        <v>50</v>
      </c>
      <c r="D41" s="22"/>
      <c r="E41" s="22"/>
      <c r="F41" s="19"/>
      <c r="G41" s="22"/>
    </row>
    <row r="42" spans="1:8" ht="23">
      <c r="A42" s="11">
        <v>1</v>
      </c>
      <c r="B42" s="13"/>
      <c r="C42" s="1" t="s">
        <v>38</v>
      </c>
      <c r="D42" s="1" t="s">
        <v>39</v>
      </c>
      <c r="E42" s="24">
        <v>6.5</v>
      </c>
      <c r="F42" s="19">
        <v>51.87</v>
      </c>
      <c r="G42" s="19">
        <f t="shared" ref="G42:G48" si="4">ROUND(F42*E42,2)</f>
        <v>337.16</v>
      </c>
      <c r="H42" s="15"/>
    </row>
    <row r="43" spans="1:8" ht="23">
      <c r="A43" s="11">
        <v>2</v>
      </c>
      <c r="B43" s="13"/>
      <c r="C43" s="1" t="s">
        <v>31</v>
      </c>
      <c r="D43" s="1" t="s">
        <v>30</v>
      </c>
      <c r="E43" s="24">
        <v>65</v>
      </c>
      <c r="F43" s="19">
        <v>6.92</v>
      </c>
      <c r="G43" s="19">
        <f t="shared" si="4"/>
        <v>449.8</v>
      </c>
      <c r="H43" s="15"/>
    </row>
    <row r="44" spans="1:8" ht="34.5">
      <c r="A44" s="11">
        <v>3</v>
      </c>
      <c r="B44" s="13"/>
      <c r="C44" s="1" t="s">
        <v>32</v>
      </c>
      <c r="D44" s="1" t="s">
        <v>33</v>
      </c>
      <c r="E44" s="24">
        <v>650</v>
      </c>
      <c r="F44" s="19">
        <v>17.29</v>
      </c>
      <c r="G44" s="19">
        <f t="shared" si="4"/>
        <v>11238.5</v>
      </c>
      <c r="H44" s="15"/>
    </row>
    <row r="45" spans="1:8" ht="23">
      <c r="A45" s="11">
        <v>4</v>
      </c>
      <c r="B45" s="13"/>
      <c r="C45" s="1" t="s">
        <v>34</v>
      </c>
      <c r="D45" s="1" t="s">
        <v>35</v>
      </c>
      <c r="E45" s="24">
        <v>1300</v>
      </c>
      <c r="F45" s="19">
        <v>8.1300000000000008</v>
      </c>
      <c r="G45" s="19">
        <f t="shared" si="4"/>
        <v>10569</v>
      </c>
      <c r="H45" s="15"/>
    </row>
    <row r="46" spans="1:8" ht="23">
      <c r="A46" s="11">
        <v>5</v>
      </c>
      <c r="B46" s="13"/>
      <c r="C46" s="1" t="s">
        <v>51</v>
      </c>
      <c r="D46" s="1" t="s">
        <v>39</v>
      </c>
      <c r="E46" s="24">
        <v>0.7</v>
      </c>
      <c r="F46" s="19">
        <v>86.45</v>
      </c>
      <c r="G46" s="19">
        <f t="shared" si="4"/>
        <v>60.52</v>
      </c>
      <c r="H46" s="15"/>
    </row>
    <row r="47" spans="1:8" ht="34.5">
      <c r="A47" s="11">
        <v>6</v>
      </c>
      <c r="B47" s="13"/>
      <c r="C47" s="1" t="s">
        <v>52</v>
      </c>
      <c r="D47" s="1" t="s">
        <v>53</v>
      </c>
      <c r="E47" s="24">
        <v>7.0000000000000007E-2</v>
      </c>
      <c r="F47" s="19">
        <v>864.53</v>
      </c>
      <c r="G47" s="19">
        <f t="shared" si="4"/>
        <v>60.52</v>
      </c>
      <c r="H47" s="15"/>
    </row>
    <row r="48" spans="1:8" ht="23">
      <c r="A48" s="11">
        <v>7</v>
      </c>
      <c r="B48" s="13"/>
      <c r="C48" s="1" t="s">
        <v>54</v>
      </c>
      <c r="D48" s="1" t="s">
        <v>55</v>
      </c>
      <c r="E48" s="24">
        <v>1.75</v>
      </c>
      <c r="F48" s="19">
        <v>62.25</v>
      </c>
      <c r="G48" s="19">
        <f t="shared" si="4"/>
        <v>108.94</v>
      </c>
      <c r="H48" s="23"/>
    </row>
    <row r="49" spans="1:8">
      <c r="A49" s="11"/>
      <c r="B49" s="11"/>
      <c r="C49" s="40" t="s">
        <v>56</v>
      </c>
      <c r="D49" s="40"/>
      <c r="E49" s="40"/>
      <c r="F49" s="19"/>
      <c r="G49" s="20" t="str">
        <f>+TEXT(SUM(G42:G48),"0,00")</f>
        <v>22824,44</v>
      </c>
    </row>
    <row r="50" spans="1:8" ht="24" customHeight="1">
      <c r="A50" s="12"/>
      <c r="B50" s="12">
        <v>6</v>
      </c>
      <c r="C50" s="21" t="s">
        <v>57</v>
      </c>
      <c r="D50" s="22"/>
      <c r="E50" s="22"/>
      <c r="F50" s="19"/>
      <c r="G50" s="22"/>
    </row>
    <row r="51" spans="1:8" ht="23">
      <c r="A51" s="11">
        <v>1</v>
      </c>
      <c r="B51" s="13"/>
      <c r="C51" s="1" t="s">
        <v>38</v>
      </c>
      <c r="D51" s="1" t="s">
        <v>39</v>
      </c>
      <c r="E51" s="24">
        <v>0.8</v>
      </c>
      <c r="F51" s="19">
        <v>51.87</v>
      </c>
      <c r="G51" s="19">
        <f t="shared" ref="G51:G55" si="5">ROUND(F51*E51,2)</f>
        <v>41.5</v>
      </c>
      <c r="H51" s="15"/>
    </row>
    <row r="52" spans="1:8" ht="23">
      <c r="A52" s="11">
        <v>2</v>
      </c>
      <c r="B52" s="13"/>
      <c r="C52" s="1" t="s">
        <v>31</v>
      </c>
      <c r="D52" s="1" t="s">
        <v>30</v>
      </c>
      <c r="E52" s="24">
        <v>8</v>
      </c>
      <c r="F52" s="19">
        <v>6.92</v>
      </c>
      <c r="G52" s="19">
        <f t="shared" si="5"/>
        <v>55.36</v>
      </c>
      <c r="H52" s="15"/>
    </row>
    <row r="53" spans="1:8" ht="23">
      <c r="A53" s="11">
        <v>3</v>
      </c>
      <c r="B53" s="13"/>
      <c r="C53" s="1" t="s">
        <v>58</v>
      </c>
      <c r="D53" s="1" t="s">
        <v>30</v>
      </c>
      <c r="E53" s="24">
        <v>2</v>
      </c>
      <c r="F53" s="19">
        <v>360.06</v>
      </c>
      <c r="G53" s="19">
        <f t="shared" si="5"/>
        <v>720.12</v>
      </c>
      <c r="H53" s="15"/>
    </row>
    <row r="54" spans="1:8" ht="23">
      <c r="A54" s="11">
        <v>4</v>
      </c>
      <c r="B54" s="13"/>
      <c r="C54" s="1" t="s">
        <v>46</v>
      </c>
      <c r="D54" s="1" t="s">
        <v>47</v>
      </c>
      <c r="E54" s="24">
        <v>6.66</v>
      </c>
      <c r="F54" s="19">
        <v>157.91999999999999</v>
      </c>
      <c r="G54" s="19">
        <f t="shared" si="5"/>
        <v>1051.75</v>
      </c>
      <c r="H54" s="15"/>
    </row>
    <row r="55" spans="1:8">
      <c r="A55" s="11">
        <v>5</v>
      </c>
      <c r="B55" s="13"/>
      <c r="C55" s="1" t="s">
        <v>48</v>
      </c>
      <c r="D55" s="1" t="s">
        <v>30</v>
      </c>
      <c r="E55" s="24">
        <v>2</v>
      </c>
      <c r="F55" s="19">
        <v>537.20000000000005</v>
      </c>
      <c r="G55" s="19">
        <f t="shared" si="5"/>
        <v>1074.4000000000001</v>
      </c>
      <c r="H55" s="15"/>
    </row>
    <row r="56" spans="1:8">
      <c r="A56" s="11"/>
      <c r="B56" s="11"/>
      <c r="C56" s="40" t="s">
        <v>59</v>
      </c>
      <c r="D56" s="40"/>
      <c r="E56" s="40"/>
      <c r="F56" s="19"/>
      <c r="G56" s="20" t="str">
        <f>+TEXT(SUM(G51:G55),"0,00")</f>
        <v>2943,13</v>
      </c>
    </row>
    <row r="57" spans="1:8" ht="22.5" customHeight="1">
      <c r="A57" s="12"/>
      <c r="B57" s="12">
        <v>7</v>
      </c>
      <c r="C57" s="21" t="s">
        <v>60</v>
      </c>
      <c r="D57" s="22"/>
      <c r="E57" s="22"/>
      <c r="F57" s="19"/>
      <c r="G57" s="22"/>
    </row>
    <row r="58" spans="1:8" ht="23">
      <c r="A58" s="11">
        <v>1</v>
      </c>
      <c r="B58" s="13"/>
      <c r="C58" s="1" t="s">
        <v>51</v>
      </c>
      <c r="D58" s="1" t="s">
        <v>39</v>
      </c>
      <c r="E58" s="24">
        <v>0.6</v>
      </c>
      <c r="F58" s="19">
        <v>51.87</v>
      </c>
      <c r="G58" s="19">
        <f t="shared" ref="G58:G60" si="6">ROUND(F58*E58,2)</f>
        <v>31.12</v>
      </c>
      <c r="H58" s="15"/>
    </row>
    <row r="59" spans="1:8" ht="34.5">
      <c r="A59" s="11">
        <v>2</v>
      </c>
      <c r="B59" s="13"/>
      <c r="C59" s="1" t="s">
        <v>61</v>
      </c>
      <c r="D59" s="1" t="s">
        <v>53</v>
      </c>
      <c r="E59" s="24">
        <v>0.06</v>
      </c>
      <c r="F59" s="19">
        <v>864.53</v>
      </c>
      <c r="G59" s="19">
        <f t="shared" si="6"/>
        <v>51.87</v>
      </c>
      <c r="H59" s="15"/>
    </row>
    <row r="60" spans="1:8" ht="23">
      <c r="A60" s="11">
        <v>3</v>
      </c>
      <c r="B60" s="13"/>
      <c r="C60" s="1" t="s">
        <v>62</v>
      </c>
      <c r="D60" s="1" t="s">
        <v>55</v>
      </c>
      <c r="E60" s="24">
        <v>1.5</v>
      </c>
      <c r="F60" s="19">
        <v>69.16</v>
      </c>
      <c r="G60" s="19">
        <f t="shared" si="6"/>
        <v>103.74</v>
      </c>
      <c r="H60" s="15"/>
    </row>
    <row r="61" spans="1:8">
      <c r="A61" s="11"/>
      <c r="B61" s="11"/>
      <c r="C61" s="40" t="s">
        <v>63</v>
      </c>
      <c r="D61" s="40"/>
      <c r="E61" s="40"/>
      <c r="F61" s="19"/>
      <c r="G61" s="20" t="str">
        <f>+TEXT(SUM(G58:G60),"0,00")</f>
        <v>186,73</v>
      </c>
    </row>
    <row r="62" spans="1:8" ht="26.5" customHeight="1">
      <c r="A62" s="12"/>
      <c r="B62" s="12">
        <v>8</v>
      </c>
      <c r="C62" s="21" t="s">
        <v>64</v>
      </c>
      <c r="D62" s="22"/>
      <c r="E62" s="22"/>
      <c r="F62" s="19"/>
      <c r="G62" s="22"/>
    </row>
    <row r="63" spans="1:8" ht="23">
      <c r="A63" s="11">
        <v>1</v>
      </c>
      <c r="B63" s="13"/>
      <c r="C63" s="1" t="s">
        <v>38</v>
      </c>
      <c r="D63" s="1" t="s">
        <v>39</v>
      </c>
      <c r="E63" s="24">
        <v>0.3</v>
      </c>
      <c r="F63" s="19">
        <v>51.87</v>
      </c>
      <c r="G63" s="19">
        <f t="shared" ref="G63:G68" si="7">ROUND(F63*E63,2)</f>
        <v>15.56</v>
      </c>
      <c r="H63" s="15"/>
    </row>
    <row r="64" spans="1:8" ht="34.5">
      <c r="A64" s="11">
        <v>2</v>
      </c>
      <c r="B64" s="13"/>
      <c r="C64" s="1" t="s">
        <v>65</v>
      </c>
      <c r="D64" s="1" t="s">
        <v>47</v>
      </c>
      <c r="E64" s="24">
        <v>6</v>
      </c>
      <c r="F64" s="19">
        <v>30.05</v>
      </c>
      <c r="G64" s="19">
        <f t="shared" si="7"/>
        <v>180.3</v>
      </c>
      <c r="H64" s="15"/>
    </row>
    <row r="65" spans="1:8" ht="23">
      <c r="A65" s="11">
        <v>3</v>
      </c>
      <c r="B65" s="13"/>
      <c r="C65" s="1" t="s">
        <v>66</v>
      </c>
      <c r="D65" s="1" t="s">
        <v>53</v>
      </c>
      <c r="E65" s="24">
        <v>0.03</v>
      </c>
      <c r="F65" s="19">
        <v>956.59</v>
      </c>
      <c r="G65" s="19">
        <f t="shared" si="7"/>
        <v>28.7</v>
      </c>
      <c r="H65" s="15"/>
    </row>
    <row r="66" spans="1:8" ht="23">
      <c r="A66" s="11">
        <v>4</v>
      </c>
      <c r="B66" s="13"/>
      <c r="C66" s="1" t="s">
        <v>67</v>
      </c>
      <c r="D66" s="1" t="s">
        <v>55</v>
      </c>
      <c r="E66" s="24">
        <v>1.56</v>
      </c>
      <c r="F66" s="19">
        <v>48.02</v>
      </c>
      <c r="G66" s="19">
        <f t="shared" si="7"/>
        <v>74.91</v>
      </c>
      <c r="H66" s="15"/>
    </row>
    <row r="67" spans="1:8" ht="23">
      <c r="A67" s="11">
        <v>5</v>
      </c>
      <c r="B67" s="13"/>
      <c r="C67" s="1" t="s">
        <v>68</v>
      </c>
      <c r="D67" s="1" t="s">
        <v>69</v>
      </c>
      <c r="E67" s="24">
        <v>0.06</v>
      </c>
      <c r="F67" s="19">
        <v>657.24</v>
      </c>
      <c r="G67" s="19">
        <f t="shared" si="7"/>
        <v>39.43</v>
      </c>
      <c r="H67" s="15"/>
    </row>
    <row r="68" spans="1:8" ht="23">
      <c r="A68" s="11">
        <v>6</v>
      </c>
      <c r="B68" s="13"/>
      <c r="C68" s="1" t="s">
        <v>62</v>
      </c>
      <c r="D68" s="1" t="s">
        <v>55</v>
      </c>
      <c r="E68" s="24">
        <v>0.432</v>
      </c>
      <c r="F68" s="19">
        <v>60.47</v>
      </c>
      <c r="G68" s="19">
        <f t="shared" si="7"/>
        <v>26.12</v>
      </c>
      <c r="H68" s="15"/>
    </row>
    <row r="69" spans="1:8">
      <c r="A69" s="11"/>
      <c r="B69" s="11"/>
      <c r="C69" s="40" t="s">
        <v>70</v>
      </c>
      <c r="D69" s="40"/>
      <c r="E69" s="40"/>
      <c r="F69" s="19"/>
      <c r="G69" s="20" t="str">
        <f>+TEXT(SUM(G63:G68),"0,00")</f>
        <v>365,02</v>
      </c>
    </row>
    <row r="70" spans="1:8">
      <c r="A70" s="12"/>
      <c r="B70" s="12">
        <v>9</v>
      </c>
      <c r="C70" s="21" t="s">
        <v>71</v>
      </c>
      <c r="D70" s="22"/>
      <c r="E70" s="22"/>
      <c r="F70" s="19"/>
      <c r="G70" s="22"/>
    </row>
    <row r="71" spans="1:8" ht="34.5">
      <c r="A71" s="11">
        <v>1</v>
      </c>
      <c r="B71" s="13"/>
      <c r="C71" s="1" t="s">
        <v>72</v>
      </c>
      <c r="D71" s="1" t="s">
        <v>53</v>
      </c>
      <c r="E71" s="25">
        <v>3.5</v>
      </c>
      <c r="F71" s="19">
        <v>518.72</v>
      </c>
      <c r="G71" s="26">
        <f>E71*F71</f>
        <v>1815.52</v>
      </c>
      <c r="H71" s="15"/>
    </row>
    <row r="72" spans="1:8">
      <c r="A72" s="11">
        <v>2</v>
      </c>
      <c r="B72" s="13"/>
      <c r="C72" s="1" t="s">
        <v>73</v>
      </c>
      <c r="D72" s="1" t="s">
        <v>30</v>
      </c>
      <c r="E72" s="25">
        <v>350</v>
      </c>
      <c r="F72" s="19">
        <v>2.0699999999999998</v>
      </c>
      <c r="G72" s="26">
        <f>E72*F72</f>
        <v>724.5</v>
      </c>
      <c r="H72" s="15"/>
    </row>
    <row r="73" spans="1:8">
      <c r="A73" s="11"/>
      <c r="B73" s="11"/>
      <c r="C73" s="53" t="s">
        <v>74</v>
      </c>
      <c r="D73" s="54"/>
      <c r="E73" s="54"/>
      <c r="F73" s="27"/>
      <c r="G73" s="28" t="str">
        <f>+TEXT(SUM(G70:G72),"0,00")</f>
        <v>2540,02</v>
      </c>
    </row>
    <row r="74" spans="1:8">
      <c r="A74" s="11"/>
      <c r="B74" s="11"/>
      <c r="C74" s="53" t="s">
        <v>75</v>
      </c>
      <c r="D74" s="54"/>
      <c r="E74" s="54"/>
      <c r="F74" s="14"/>
      <c r="G74" s="28">
        <f>SUM(G15:G73)</f>
        <v>102532.42</v>
      </c>
    </row>
    <row r="75" spans="1:8">
      <c r="A75" s="11"/>
      <c r="B75" s="11"/>
      <c r="C75" s="55" t="s">
        <v>76</v>
      </c>
      <c r="D75" s="56"/>
      <c r="E75" s="56"/>
      <c r="F75" s="29">
        <v>0.21</v>
      </c>
      <c r="G75" s="30">
        <f>+ROUND(G74*F75,2)</f>
        <v>21531.81</v>
      </c>
    </row>
    <row r="76" spans="1:8">
      <c r="A76" s="11"/>
      <c r="B76" s="11"/>
      <c r="C76" s="53" t="s">
        <v>77</v>
      </c>
      <c r="D76" s="54"/>
      <c r="E76" s="54"/>
      <c r="F76" s="14"/>
      <c r="G76" s="30">
        <f>+G74+G75</f>
        <v>124064.23</v>
      </c>
    </row>
    <row r="78" spans="1:8">
      <c r="B78" s="57" t="s">
        <v>78</v>
      </c>
      <c r="C78" s="57"/>
      <c r="D78" s="57"/>
      <c r="E78" s="57"/>
      <c r="F78" s="57"/>
      <c r="G78" s="57"/>
    </row>
    <row r="79" spans="1:8">
      <c r="B79" s="57"/>
      <c r="C79" s="57"/>
      <c r="D79" s="57"/>
      <c r="E79" s="57"/>
      <c r="F79" s="57"/>
      <c r="G79" s="57"/>
    </row>
    <row r="80" spans="1:8">
      <c r="B80" s="57"/>
      <c r="C80" s="57"/>
      <c r="D80" s="57"/>
      <c r="E80" s="57"/>
      <c r="F80" s="57"/>
      <c r="G80" s="57"/>
    </row>
    <row r="81" spans="1:7">
      <c r="B81" s="57"/>
      <c r="C81" s="57"/>
      <c r="D81" s="57"/>
      <c r="E81" s="57"/>
      <c r="F81" s="57"/>
      <c r="G81" s="57"/>
    </row>
    <row r="82" spans="1:7">
      <c r="B82" s="57"/>
      <c r="C82" s="57"/>
      <c r="D82" s="57"/>
      <c r="E82" s="57"/>
      <c r="F82" s="57"/>
      <c r="G82" s="57"/>
    </row>
    <row r="83" spans="1:7">
      <c r="B83" s="57"/>
      <c r="C83" s="57"/>
      <c r="D83" s="57"/>
      <c r="E83" s="57"/>
      <c r="F83" s="57"/>
      <c r="G83" s="57"/>
    </row>
    <row r="84" spans="1:7" ht="15.5">
      <c r="C84" s="45" t="s">
        <v>0</v>
      </c>
      <c r="D84" s="46"/>
      <c r="E84" s="46"/>
      <c r="F84" s="46"/>
    </row>
    <row r="85" spans="1:7">
      <c r="C85" s="47"/>
      <c r="D85" s="46"/>
      <c r="E85" s="46"/>
      <c r="F85" s="46"/>
    </row>
    <row r="87" spans="1:7">
      <c r="A87" s="48" t="s">
        <v>1</v>
      </c>
      <c r="B87" s="49"/>
      <c r="C87" s="49"/>
      <c r="D87" s="49"/>
      <c r="E87" s="49"/>
      <c r="F87" s="49"/>
      <c r="G87" s="49"/>
    </row>
    <row r="88" spans="1:7">
      <c r="A88" s="49"/>
      <c r="B88" s="49"/>
      <c r="C88" s="49"/>
      <c r="D88" s="49"/>
      <c r="E88" s="49"/>
      <c r="F88" s="49"/>
      <c r="G88" s="49"/>
    </row>
    <row r="89" spans="1:7">
      <c r="A89" s="48" t="s">
        <v>2</v>
      </c>
      <c r="B89" s="49"/>
      <c r="C89" s="49"/>
      <c r="D89" s="49"/>
      <c r="E89" s="49"/>
      <c r="F89" s="49"/>
      <c r="G89" s="49"/>
    </row>
    <row r="90" spans="1:7">
      <c r="A90" s="49"/>
      <c r="B90" s="49"/>
      <c r="C90" s="49"/>
      <c r="D90" s="49"/>
      <c r="E90" s="49"/>
      <c r="F90" s="49"/>
      <c r="G90" s="49"/>
    </row>
    <row r="91" spans="1:7">
      <c r="A91" s="48" t="s">
        <v>79</v>
      </c>
      <c r="B91" s="49"/>
      <c r="C91" s="49"/>
      <c r="D91" s="49"/>
      <c r="E91" s="49"/>
      <c r="F91" s="49"/>
      <c r="G91" s="49"/>
    </row>
    <row r="92" spans="1:7">
      <c r="A92" s="49"/>
      <c r="B92" s="49"/>
      <c r="C92" s="49"/>
      <c r="D92" s="49"/>
      <c r="E92" s="49"/>
      <c r="F92" s="49"/>
      <c r="G92" s="49"/>
    </row>
    <row r="93" spans="1:7">
      <c r="A93" s="52" t="s">
        <v>4</v>
      </c>
      <c r="B93" s="51"/>
      <c r="C93" s="2"/>
      <c r="D93" s="50" t="s">
        <v>5</v>
      </c>
      <c r="E93" s="51"/>
      <c r="F93" s="51"/>
      <c r="G93" s="51"/>
    </row>
    <row r="94" spans="1:7">
      <c r="A94" s="3" t="s">
        <v>6</v>
      </c>
      <c r="B94" s="3" t="s">
        <v>7</v>
      </c>
      <c r="C94" s="3" t="s">
        <v>8</v>
      </c>
      <c r="D94" s="5" t="s">
        <v>9</v>
      </c>
      <c r="E94" s="41" t="s">
        <v>10</v>
      </c>
      <c r="F94" s="7" t="s">
        <v>11</v>
      </c>
      <c r="G94" s="10" t="s">
        <v>12</v>
      </c>
    </row>
    <row r="95" spans="1:7">
      <c r="A95" s="4" t="s">
        <v>13</v>
      </c>
      <c r="B95" s="4" t="s">
        <v>14</v>
      </c>
      <c r="C95" s="4" t="s">
        <v>15</v>
      </c>
      <c r="D95" s="6" t="s">
        <v>16</v>
      </c>
      <c r="E95" s="42"/>
      <c r="F95" s="9" t="s">
        <v>17</v>
      </c>
      <c r="G95" s="8" t="s">
        <v>18</v>
      </c>
    </row>
    <row r="96" spans="1:7">
      <c r="A96" s="12"/>
      <c r="B96" s="12">
        <v>1</v>
      </c>
      <c r="C96" s="43" t="s">
        <v>80</v>
      </c>
      <c r="D96" s="44"/>
      <c r="E96" s="44"/>
      <c r="F96" s="44"/>
      <c r="G96" s="44"/>
    </row>
    <row r="97" spans="1:8" ht="34.5">
      <c r="A97" s="11">
        <v>1</v>
      </c>
      <c r="B97" s="13"/>
      <c r="C97" s="1" t="s">
        <v>81</v>
      </c>
      <c r="D97" s="1" t="s">
        <v>30</v>
      </c>
      <c r="E97" s="18">
        <v>18</v>
      </c>
      <c r="F97" s="19">
        <v>345.81</v>
      </c>
      <c r="G97" s="19">
        <f t="shared" ref="G97:G100" si="8">ROUND(F97*E97,2)</f>
        <v>6224.58</v>
      </c>
      <c r="H97" s="15"/>
    </row>
    <row r="98" spans="1:8">
      <c r="A98" s="11">
        <v>2</v>
      </c>
      <c r="B98" s="13"/>
      <c r="C98" s="1" t="s">
        <v>82</v>
      </c>
      <c r="D98" s="1" t="s">
        <v>16</v>
      </c>
      <c r="E98" s="18">
        <v>2196</v>
      </c>
      <c r="F98" s="19">
        <v>1.73</v>
      </c>
      <c r="G98" s="19">
        <f t="shared" si="8"/>
        <v>3799.08</v>
      </c>
      <c r="H98" s="15"/>
    </row>
    <row r="99" spans="1:8" ht="34.5">
      <c r="A99" s="11">
        <v>3</v>
      </c>
      <c r="B99" s="13"/>
      <c r="C99" s="1" t="s">
        <v>83</v>
      </c>
      <c r="D99" s="1" t="s">
        <v>30</v>
      </c>
      <c r="E99" s="18">
        <v>18</v>
      </c>
      <c r="F99" s="19">
        <v>69.16</v>
      </c>
      <c r="G99" s="19">
        <f t="shared" si="8"/>
        <v>1244.8800000000001</v>
      </c>
      <c r="H99" s="15"/>
    </row>
    <row r="100" spans="1:8" ht="23">
      <c r="A100" s="11">
        <v>4</v>
      </c>
      <c r="B100" s="13"/>
      <c r="C100" s="1" t="s">
        <v>84</v>
      </c>
      <c r="D100" s="1" t="s">
        <v>35</v>
      </c>
      <c r="E100" s="18">
        <v>432</v>
      </c>
      <c r="F100" s="19">
        <v>4.72</v>
      </c>
      <c r="G100" s="19">
        <f t="shared" si="8"/>
        <v>2039.04</v>
      </c>
      <c r="H100" s="15"/>
    </row>
    <row r="101" spans="1:8">
      <c r="A101" s="11"/>
      <c r="B101" s="11"/>
      <c r="C101" s="40" t="s">
        <v>27</v>
      </c>
      <c r="D101" s="40"/>
      <c r="E101" s="40"/>
      <c r="F101" s="19"/>
      <c r="G101" s="31" t="str">
        <f>+TEXT(SUM(G97:G100),"0,00")</f>
        <v>13307,58</v>
      </c>
    </row>
    <row r="102" spans="1:8" ht="31" customHeight="1">
      <c r="A102" s="12"/>
      <c r="B102" s="12">
        <v>2</v>
      </c>
      <c r="C102" s="21" t="s">
        <v>85</v>
      </c>
      <c r="D102" s="22"/>
      <c r="E102" s="22"/>
      <c r="F102" s="19"/>
      <c r="G102" s="32"/>
    </row>
    <row r="103" spans="1:8" ht="34.5">
      <c r="A103" s="11">
        <v>1</v>
      </c>
      <c r="B103" s="13"/>
      <c r="C103" s="1" t="s">
        <v>81</v>
      </c>
      <c r="D103" s="1" t="s">
        <v>30</v>
      </c>
      <c r="E103" s="24">
        <v>0.5</v>
      </c>
      <c r="F103" s="19">
        <v>345.81</v>
      </c>
      <c r="G103" s="19">
        <f t="shared" ref="G103:G106" si="9">ROUND(F103*E103,2)</f>
        <v>172.91</v>
      </c>
      <c r="H103" s="15"/>
    </row>
    <row r="104" spans="1:8">
      <c r="A104" s="11">
        <v>2</v>
      </c>
      <c r="B104" s="13"/>
      <c r="C104" s="1" t="s">
        <v>82</v>
      </c>
      <c r="D104" s="1" t="s">
        <v>16</v>
      </c>
      <c r="E104" s="24">
        <v>61</v>
      </c>
      <c r="F104" s="19">
        <v>1.73</v>
      </c>
      <c r="G104" s="19">
        <f t="shared" si="9"/>
        <v>105.53</v>
      </c>
      <c r="H104" s="15"/>
    </row>
    <row r="105" spans="1:8" ht="34.5">
      <c r="A105" s="11">
        <v>3</v>
      </c>
      <c r="B105" s="13"/>
      <c r="C105" s="1" t="s">
        <v>83</v>
      </c>
      <c r="D105" s="1" t="s">
        <v>30</v>
      </c>
      <c r="E105" s="24">
        <v>2</v>
      </c>
      <c r="F105" s="19">
        <v>69.16</v>
      </c>
      <c r="G105" s="19">
        <f t="shared" si="9"/>
        <v>138.32</v>
      </c>
      <c r="H105" s="15"/>
    </row>
    <row r="106" spans="1:8" ht="23">
      <c r="A106" s="11">
        <v>4</v>
      </c>
      <c r="B106" s="13"/>
      <c r="C106" s="1" t="s">
        <v>84</v>
      </c>
      <c r="D106" s="1" t="s">
        <v>35</v>
      </c>
      <c r="E106" s="24">
        <v>48</v>
      </c>
      <c r="F106" s="19">
        <v>4.72</v>
      </c>
      <c r="G106" s="19">
        <f t="shared" si="9"/>
        <v>226.56</v>
      </c>
      <c r="H106" s="15"/>
    </row>
    <row r="107" spans="1:8">
      <c r="A107" s="11"/>
      <c r="B107" s="11"/>
      <c r="C107" s="40" t="s">
        <v>36</v>
      </c>
      <c r="D107" s="40"/>
      <c r="E107" s="40"/>
      <c r="F107" s="19"/>
      <c r="G107" s="31" t="str">
        <f>+TEXT(SUM(G103:G106),"0,00")</f>
        <v>643,32</v>
      </c>
    </row>
    <row r="108" spans="1:8" ht="23">
      <c r="A108" s="12"/>
      <c r="B108" s="12">
        <v>3</v>
      </c>
      <c r="C108" s="21" t="s">
        <v>86</v>
      </c>
      <c r="D108" s="22"/>
      <c r="E108" s="22"/>
      <c r="F108" s="19"/>
      <c r="G108" s="32"/>
    </row>
    <row r="109" spans="1:8" ht="34.5">
      <c r="A109" s="11">
        <v>1</v>
      </c>
      <c r="B109" s="13"/>
      <c r="C109" s="1" t="s">
        <v>81</v>
      </c>
      <c r="D109" s="1" t="s">
        <v>30</v>
      </c>
      <c r="E109" s="18">
        <v>45</v>
      </c>
      <c r="F109" s="19">
        <v>345.81</v>
      </c>
      <c r="G109" s="19">
        <f t="shared" ref="G109:G112" si="10">ROUND(F109*E109,2)</f>
        <v>15561.45</v>
      </c>
      <c r="H109" s="15"/>
    </row>
    <row r="110" spans="1:8">
      <c r="A110" s="11">
        <v>2</v>
      </c>
      <c r="B110" s="13"/>
      <c r="C110" s="1" t="s">
        <v>82</v>
      </c>
      <c r="D110" s="1" t="s">
        <v>16</v>
      </c>
      <c r="E110" s="18">
        <v>5490</v>
      </c>
      <c r="F110" s="19">
        <v>1.73</v>
      </c>
      <c r="G110" s="19">
        <f t="shared" si="10"/>
        <v>9497.7000000000007</v>
      </c>
      <c r="H110" s="15"/>
    </row>
    <row r="111" spans="1:8" ht="34.5">
      <c r="A111" s="11">
        <v>3</v>
      </c>
      <c r="B111" s="13"/>
      <c r="C111" s="1" t="s">
        <v>83</v>
      </c>
      <c r="D111" s="1" t="s">
        <v>30</v>
      </c>
      <c r="E111" s="18">
        <v>150</v>
      </c>
      <c r="F111" s="19">
        <v>103.74</v>
      </c>
      <c r="G111" s="19">
        <f t="shared" si="10"/>
        <v>15561</v>
      </c>
      <c r="H111" s="15"/>
    </row>
    <row r="112" spans="1:8" ht="23">
      <c r="A112" s="11">
        <v>4</v>
      </c>
      <c r="B112" s="13"/>
      <c r="C112" s="1" t="s">
        <v>84</v>
      </c>
      <c r="D112" s="1" t="s">
        <v>35</v>
      </c>
      <c r="E112" s="18">
        <v>3600</v>
      </c>
      <c r="F112" s="19">
        <v>4.72</v>
      </c>
      <c r="G112" s="19">
        <f t="shared" si="10"/>
        <v>16992</v>
      </c>
      <c r="H112" s="15"/>
    </row>
    <row r="113" spans="1:8">
      <c r="A113" s="11"/>
      <c r="B113" s="11"/>
      <c r="C113" s="40" t="s">
        <v>43</v>
      </c>
      <c r="D113" s="40"/>
      <c r="E113" s="40"/>
      <c r="F113" s="19"/>
      <c r="G113" s="31" t="str">
        <f>+TEXT(SUM(G109:G112),"0,00")</f>
        <v>57612,15</v>
      </c>
    </row>
    <row r="114" spans="1:8" ht="23.5" customHeight="1">
      <c r="A114" s="12"/>
      <c r="B114" s="12">
        <v>4</v>
      </c>
      <c r="C114" s="21" t="s">
        <v>87</v>
      </c>
      <c r="D114" s="22"/>
      <c r="E114" s="22"/>
      <c r="F114" s="19"/>
      <c r="G114" s="32"/>
    </row>
    <row r="115" spans="1:8" ht="34.5">
      <c r="A115" s="11">
        <v>1</v>
      </c>
      <c r="B115" s="13"/>
      <c r="C115" s="1" t="s">
        <v>81</v>
      </c>
      <c r="D115" s="1" t="s">
        <v>30</v>
      </c>
      <c r="E115" s="24">
        <v>6</v>
      </c>
      <c r="F115" s="19">
        <v>345.81</v>
      </c>
      <c r="G115" s="19">
        <f t="shared" ref="G115:G129" si="11">ROUND(F115*E115,2)</f>
        <v>2074.86</v>
      </c>
      <c r="H115" s="15"/>
    </row>
    <row r="116" spans="1:8">
      <c r="A116" s="11">
        <v>2</v>
      </c>
      <c r="B116" s="13"/>
      <c r="C116" s="1" t="s">
        <v>82</v>
      </c>
      <c r="D116" s="1" t="s">
        <v>16</v>
      </c>
      <c r="E116" s="24">
        <v>732</v>
      </c>
      <c r="F116" s="19">
        <v>1.73</v>
      </c>
      <c r="G116" s="19">
        <f t="shared" si="11"/>
        <v>1266.3599999999999</v>
      </c>
      <c r="H116" s="15"/>
    </row>
    <row r="117" spans="1:8" ht="34.5">
      <c r="A117" s="11">
        <v>3</v>
      </c>
      <c r="B117" s="13"/>
      <c r="C117" s="1" t="s">
        <v>83</v>
      </c>
      <c r="D117" s="1" t="s">
        <v>30</v>
      </c>
      <c r="E117" s="24">
        <v>18</v>
      </c>
      <c r="F117" s="19">
        <v>103.74</v>
      </c>
      <c r="G117" s="19">
        <f t="shared" si="11"/>
        <v>1867.32</v>
      </c>
      <c r="H117" s="15"/>
    </row>
    <row r="118" spans="1:8" ht="23">
      <c r="A118" s="11">
        <v>4</v>
      </c>
      <c r="B118" s="13"/>
      <c r="C118" s="1" t="s">
        <v>84</v>
      </c>
      <c r="D118" s="1" t="s">
        <v>35</v>
      </c>
      <c r="E118" s="24">
        <v>432</v>
      </c>
      <c r="F118" s="19">
        <v>4.72</v>
      </c>
      <c r="G118" s="19">
        <f t="shared" si="11"/>
        <v>2039.04</v>
      </c>
      <c r="H118" s="15"/>
    </row>
    <row r="119" spans="1:8" ht="23">
      <c r="A119" s="11">
        <v>5</v>
      </c>
      <c r="B119" s="13"/>
      <c r="C119" s="1" t="s">
        <v>88</v>
      </c>
      <c r="D119" s="1" t="s">
        <v>30</v>
      </c>
      <c r="E119" s="24">
        <v>6</v>
      </c>
      <c r="F119" s="19">
        <v>121.03</v>
      </c>
      <c r="G119" s="19">
        <f t="shared" si="11"/>
        <v>726.18</v>
      </c>
      <c r="H119" s="15"/>
    </row>
    <row r="120" spans="1:8">
      <c r="A120" s="11">
        <v>6</v>
      </c>
      <c r="B120" s="13"/>
      <c r="C120" s="1" t="s">
        <v>89</v>
      </c>
      <c r="D120" s="1" t="s">
        <v>35</v>
      </c>
      <c r="E120" s="24">
        <v>216</v>
      </c>
      <c r="F120" s="19">
        <v>69.16</v>
      </c>
      <c r="G120" s="19">
        <f t="shared" si="11"/>
        <v>14938.56</v>
      </c>
      <c r="H120" s="15"/>
    </row>
    <row r="121" spans="1:8">
      <c r="A121" s="11">
        <v>7</v>
      </c>
      <c r="B121" s="13"/>
      <c r="C121" s="1" t="s">
        <v>90</v>
      </c>
      <c r="D121" s="1" t="s">
        <v>35</v>
      </c>
      <c r="E121" s="24">
        <v>108</v>
      </c>
      <c r="F121" s="19">
        <v>69.16</v>
      </c>
      <c r="G121" s="19">
        <f t="shared" si="11"/>
        <v>7469.28</v>
      </c>
      <c r="H121" s="15"/>
    </row>
    <row r="122" spans="1:8" ht="23">
      <c r="A122" s="11">
        <v>8</v>
      </c>
      <c r="B122" s="13"/>
      <c r="C122" s="1" t="s">
        <v>91</v>
      </c>
      <c r="D122" s="1" t="s">
        <v>53</v>
      </c>
      <c r="E122" s="24">
        <v>0.06</v>
      </c>
      <c r="F122" s="19">
        <v>432.27</v>
      </c>
      <c r="G122" s="19">
        <f t="shared" si="11"/>
        <v>25.94</v>
      </c>
      <c r="H122" s="15"/>
    </row>
    <row r="123" spans="1:8" ht="23">
      <c r="A123" s="11">
        <v>9</v>
      </c>
      <c r="B123" s="13"/>
      <c r="C123" s="1" t="s">
        <v>92</v>
      </c>
      <c r="D123" s="1" t="s">
        <v>55</v>
      </c>
      <c r="E123" s="24">
        <v>0.94799999999999995</v>
      </c>
      <c r="F123" s="19">
        <v>19.02</v>
      </c>
      <c r="G123" s="19">
        <f t="shared" si="11"/>
        <v>18.03</v>
      </c>
      <c r="H123" s="15"/>
    </row>
    <row r="124" spans="1:8" ht="23">
      <c r="A124" s="11">
        <v>10</v>
      </c>
      <c r="B124" s="13"/>
      <c r="C124" s="1" t="s">
        <v>93</v>
      </c>
      <c r="D124" s="1" t="s">
        <v>53</v>
      </c>
      <c r="E124" s="24">
        <v>0.06</v>
      </c>
      <c r="F124" s="19">
        <v>1729.07</v>
      </c>
      <c r="G124" s="19">
        <f t="shared" si="11"/>
        <v>103.74</v>
      </c>
      <c r="H124" s="15"/>
    </row>
    <row r="125" spans="1:8" ht="34.5">
      <c r="A125" s="11">
        <v>11</v>
      </c>
      <c r="B125" s="13"/>
      <c r="C125" s="1" t="s">
        <v>94</v>
      </c>
      <c r="D125" s="1" t="s">
        <v>53</v>
      </c>
      <c r="E125" s="24">
        <v>0.06</v>
      </c>
      <c r="F125" s="19">
        <v>864.53</v>
      </c>
      <c r="G125" s="19">
        <f t="shared" si="11"/>
        <v>51.87</v>
      </c>
      <c r="H125" s="15"/>
    </row>
    <row r="126" spans="1:8" ht="23">
      <c r="A126" s="11">
        <v>12</v>
      </c>
      <c r="B126" s="13"/>
      <c r="C126" s="1" t="s">
        <v>95</v>
      </c>
      <c r="D126" s="1" t="s">
        <v>35</v>
      </c>
      <c r="E126" s="24">
        <v>32.64</v>
      </c>
      <c r="F126" s="19">
        <v>22.48</v>
      </c>
      <c r="G126" s="19">
        <f t="shared" si="11"/>
        <v>733.75</v>
      </c>
      <c r="H126" s="15"/>
    </row>
    <row r="127" spans="1:8" ht="23">
      <c r="A127" s="11">
        <v>13</v>
      </c>
      <c r="B127" s="13"/>
      <c r="C127" s="1" t="s">
        <v>96</v>
      </c>
      <c r="D127" s="1" t="s">
        <v>53</v>
      </c>
      <c r="E127" s="24">
        <v>0.06</v>
      </c>
      <c r="F127" s="19">
        <v>432.27</v>
      </c>
      <c r="G127" s="19">
        <f t="shared" si="11"/>
        <v>25.94</v>
      </c>
      <c r="H127" s="15"/>
    </row>
    <row r="128" spans="1:8" ht="23">
      <c r="A128" s="11">
        <v>14</v>
      </c>
      <c r="B128" s="13"/>
      <c r="C128" s="1" t="s">
        <v>97</v>
      </c>
      <c r="D128" s="1" t="s">
        <v>53</v>
      </c>
      <c r="E128" s="24">
        <v>0.06</v>
      </c>
      <c r="F128" s="19">
        <v>864.53</v>
      </c>
      <c r="G128" s="19">
        <f t="shared" si="11"/>
        <v>51.87</v>
      </c>
      <c r="H128" s="15"/>
    </row>
    <row r="129" spans="1:8">
      <c r="A129" s="11">
        <v>15</v>
      </c>
      <c r="B129" s="13"/>
      <c r="C129" s="1" t="s">
        <v>98</v>
      </c>
      <c r="D129" s="1" t="s">
        <v>55</v>
      </c>
      <c r="E129" s="24">
        <v>1.77</v>
      </c>
      <c r="F129" s="19">
        <v>31.99</v>
      </c>
      <c r="G129" s="19">
        <f t="shared" si="11"/>
        <v>56.62</v>
      </c>
      <c r="H129" s="15"/>
    </row>
    <row r="130" spans="1:8">
      <c r="A130" s="11"/>
      <c r="B130" s="11"/>
      <c r="C130" s="40" t="s">
        <v>49</v>
      </c>
      <c r="D130" s="40"/>
      <c r="E130" s="40"/>
      <c r="F130" s="19"/>
      <c r="G130" s="31" t="str">
        <f>+TEXT(SUM(G115:G129),"0,00")</f>
        <v>31449,36</v>
      </c>
    </row>
    <row r="131" spans="1:8" ht="27.5" customHeight="1">
      <c r="A131" s="12"/>
      <c r="B131" s="12">
        <v>5</v>
      </c>
      <c r="C131" s="21" t="s">
        <v>99</v>
      </c>
      <c r="D131" s="22"/>
      <c r="E131" s="22"/>
      <c r="F131" s="19"/>
      <c r="G131" s="22"/>
    </row>
    <row r="132" spans="1:8" ht="34.5">
      <c r="A132" s="11">
        <v>1</v>
      </c>
      <c r="B132" s="13"/>
      <c r="C132" s="1" t="s">
        <v>100</v>
      </c>
      <c r="D132" s="1" t="s">
        <v>30</v>
      </c>
      <c r="E132" s="24">
        <v>9</v>
      </c>
      <c r="F132" s="19">
        <v>17.29</v>
      </c>
      <c r="G132" s="19">
        <f t="shared" ref="G132:G147" si="12">ROUND(F132*E132,2)</f>
        <v>155.61000000000001</v>
      </c>
      <c r="H132" s="15"/>
    </row>
    <row r="133" spans="1:8" ht="34.5">
      <c r="A133" s="11">
        <v>2</v>
      </c>
      <c r="B133" s="13"/>
      <c r="C133" s="1" t="s">
        <v>81</v>
      </c>
      <c r="D133" s="1" t="s">
        <v>30</v>
      </c>
      <c r="E133" s="24">
        <v>3</v>
      </c>
      <c r="F133" s="19">
        <v>345.81</v>
      </c>
      <c r="G133" s="19">
        <f t="shared" si="12"/>
        <v>1037.43</v>
      </c>
      <c r="H133" s="15"/>
    </row>
    <row r="134" spans="1:8">
      <c r="A134" s="11">
        <v>3</v>
      </c>
      <c r="B134" s="13"/>
      <c r="C134" s="1" t="s">
        <v>82</v>
      </c>
      <c r="D134" s="1" t="s">
        <v>16</v>
      </c>
      <c r="E134" s="24">
        <v>366</v>
      </c>
      <c r="F134" s="19">
        <v>1.73</v>
      </c>
      <c r="G134" s="19">
        <f t="shared" si="12"/>
        <v>633.17999999999995</v>
      </c>
      <c r="H134" s="15"/>
    </row>
    <row r="135" spans="1:8" ht="34.5">
      <c r="A135" s="11">
        <v>4</v>
      </c>
      <c r="B135" s="13"/>
      <c r="C135" s="1" t="s">
        <v>83</v>
      </c>
      <c r="D135" s="1" t="s">
        <v>30</v>
      </c>
      <c r="E135" s="24">
        <v>12</v>
      </c>
      <c r="F135" s="19">
        <v>103.74</v>
      </c>
      <c r="G135" s="19">
        <f t="shared" si="12"/>
        <v>1244.8800000000001</v>
      </c>
      <c r="H135" s="15"/>
    </row>
    <row r="136" spans="1:8" ht="23">
      <c r="A136" s="11">
        <v>5</v>
      </c>
      <c r="B136" s="13"/>
      <c r="C136" s="1" t="s">
        <v>84</v>
      </c>
      <c r="D136" s="1" t="s">
        <v>35</v>
      </c>
      <c r="E136" s="24">
        <v>288</v>
      </c>
      <c r="F136" s="19">
        <v>4.72</v>
      </c>
      <c r="G136" s="19">
        <f t="shared" si="12"/>
        <v>1359.36</v>
      </c>
      <c r="H136" s="15"/>
    </row>
    <row r="137" spans="1:8" ht="23">
      <c r="A137" s="11">
        <v>6</v>
      </c>
      <c r="B137" s="13"/>
      <c r="C137" s="1" t="s">
        <v>88</v>
      </c>
      <c r="D137" s="1" t="s">
        <v>30</v>
      </c>
      <c r="E137" s="24">
        <v>12</v>
      </c>
      <c r="F137" s="19">
        <v>121.03</v>
      </c>
      <c r="G137" s="19">
        <f t="shared" si="12"/>
        <v>1452.36</v>
      </c>
      <c r="H137" s="15"/>
    </row>
    <row r="138" spans="1:8">
      <c r="A138" s="11">
        <v>7</v>
      </c>
      <c r="B138" s="13"/>
      <c r="C138" s="1" t="s">
        <v>89</v>
      </c>
      <c r="D138" s="1" t="s">
        <v>35</v>
      </c>
      <c r="E138" s="24">
        <v>432</v>
      </c>
      <c r="F138" s="19">
        <v>6.61</v>
      </c>
      <c r="G138" s="19">
        <f t="shared" si="12"/>
        <v>2855.52</v>
      </c>
      <c r="H138" s="15"/>
    </row>
    <row r="139" spans="1:8">
      <c r="A139" s="11">
        <v>8</v>
      </c>
      <c r="B139" s="13"/>
      <c r="C139" s="1" t="s">
        <v>90</v>
      </c>
      <c r="D139" s="1" t="s">
        <v>35</v>
      </c>
      <c r="E139" s="24">
        <v>216</v>
      </c>
      <c r="F139" s="19">
        <v>6.61</v>
      </c>
      <c r="G139" s="19">
        <f t="shared" si="12"/>
        <v>1427.76</v>
      </c>
      <c r="H139" s="15"/>
    </row>
    <row r="140" spans="1:8" ht="23">
      <c r="A140" s="11">
        <v>9</v>
      </c>
      <c r="B140" s="13"/>
      <c r="C140" s="1" t="s">
        <v>91</v>
      </c>
      <c r="D140" s="1" t="s">
        <v>53</v>
      </c>
      <c r="E140" s="24">
        <v>0.12</v>
      </c>
      <c r="F140" s="19">
        <v>432.27</v>
      </c>
      <c r="G140" s="19">
        <f t="shared" si="12"/>
        <v>51.87</v>
      </c>
      <c r="H140" s="15"/>
    </row>
    <row r="141" spans="1:8" ht="23">
      <c r="A141" s="11">
        <v>10</v>
      </c>
      <c r="B141" s="13"/>
      <c r="C141" s="1" t="s">
        <v>92</v>
      </c>
      <c r="D141" s="1" t="s">
        <v>55</v>
      </c>
      <c r="E141" s="24">
        <v>1.8959999999999999</v>
      </c>
      <c r="F141" s="19">
        <v>19.02</v>
      </c>
      <c r="G141" s="19">
        <f t="shared" si="12"/>
        <v>36.06</v>
      </c>
      <c r="H141" s="15"/>
    </row>
    <row r="142" spans="1:8" ht="23">
      <c r="A142" s="11">
        <v>11</v>
      </c>
      <c r="B142" s="13"/>
      <c r="C142" s="1" t="s">
        <v>93</v>
      </c>
      <c r="D142" s="1" t="s">
        <v>53</v>
      </c>
      <c r="E142" s="24">
        <v>0.12</v>
      </c>
      <c r="F142" s="19">
        <v>1729.07</v>
      </c>
      <c r="G142" s="19">
        <f t="shared" si="12"/>
        <v>207.49</v>
      </c>
      <c r="H142" s="15"/>
    </row>
    <row r="143" spans="1:8" ht="34.5">
      <c r="A143" s="11">
        <v>12</v>
      </c>
      <c r="B143" s="13"/>
      <c r="C143" s="1" t="s">
        <v>94</v>
      </c>
      <c r="D143" s="1" t="s">
        <v>53</v>
      </c>
      <c r="E143" s="24">
        <v>0.12</v>
      </c>
      <c r="F143" s="19">
        <v>864.53</v>
      </c>
      <c r="G143" s="19">
        <f t="shared" si="12"/>
        <v>103.74</v>
      </c>
      <c r="H143" s="15"/>
    </row>
    <row r="144" spans="1:8" ht="23">
      <c r="A144" s="11">
        <v>13</v>
      </c>
      <c r="B144" s="13"/>
      <c r="C144" s="1" t="s">
        <v>95</v>
      </c>
      <c r="D144" s="1" t="s">
        <v>35</v>
      </c>
      <c r="E144" s="24">
        <v>65.28</v>
      </c>
      <c r="F144" s="19">
        <v>22.48</v>
      </c>
      <c r="G144" s="19">
        <f t="shared" si="12"/>
        <v>1467.49</v>
      </c>
      <c r="H144" s="15"/>
    </row>
    <row r="145" spans="1:8" ht="23">
      <c r="A145" s="11">
        <v>14</v>
      </c>
      <c r="B145" s="13"/>
      <c r="C145" s="1" t="s">
        <v>96</v>
      </c>
      <c r="D145" s="1" t="s">
        <v>53</v>
      </c>
      <c r="E145" s="24">
        <v>0.12</v>
      </c>
      <c r="F145" s="19">
        <v>432.27</v>
      </c>
      <c r="G145" s="19">
        <f t="shared" si="12"/>
        <v>51.87</v>
      </c>
      <c r="H145" s="15"/>
    </row>
    <row r="146" spans="1:8" ht="23">
      <c r="A146" s="11">
        <v>15</v>
      </c>
      <c r="B146" s="13"/>
      <c r="C146" s="1" t="s">
        <v>97</v>
      </c>
      <c r="D146" s="1" t="s">
        <v>53</v>
      </c>
      <c r="E146" s="24">
        <v>0.12</v>
      </c>
      <c r="F146" s="19">
        <v>864.53</v>
      </c>
      <c r="G146" s="19">
        <f t="shared" si="12"/>
        <v>103.74</v>
      </c>
      <c r="H146" s="15"/>
    </row>
    <row r="147" spans="1:8">
      <c r="A147" s="11">
        <v>16</v>
      </c>
      <c r="B147" s="13"/>
      <c r="C147" s="1" t="s">
        <v>98</v>
      </c>
      <c r="D147" s="1" t="s">
        <v>55</v>
      </c>
      <c r="E147" s="24">
        <v>3.54</v>
      </c>
      <c r="F147" s="19">
        <v>31.99</v>
      </c>
      <c r="G147" s="19">
        <f t="shared" si="12"/>
        <v>113.24</v>
      </c>
      <c r="H147" s="15"/>
    </row>
    <row r="148" spans="1:8">
      <c r="A148" s="11"/>
      <c r="B148" s="11"/>
      <c r="C148" s="40" t="s">
        <v>56</v>
      </c>
      <c r="D148" s="40"/>
      <c r="E148" s="40"/>
      <c r="F148" s="19"/>
      <c r="G148" s="31" t="str">
        <f>+TEXT(SUM(G132:G147),"0,00")</f>
        <v>12301,60</v>
      </c>
    </row>
    <row r="149" spans="1:8" ht="24.5" customHeight="1">
      <c r="A149" s="12"/>
      <c r="B149" s="12">
        <v>6</v>
      </c>
      <c r="C149" s="21" t="s">
        <v>101</v>
      </c>
      <c r="D149" s="22"/>
      <c r="E149" s="22"/>
      <c r="F149" s="19"/>
      <c r="G149" s="22"/>
    </row>
    <row r="150" spans="1:8" ht="23">
      <c r="A150" s="11">
        <v>1</v>
      </c>
      <c r="B150" s="13"/>
      <c r="C150" s="1" t="s">
        <v>102</v>
      </c>
      <c r="D150" s="1" t="s">
        <v>103</v>
      </c>
      <c r="E150" s="25">
        <v>1</v>
      </c>
      <c r="F150" s="19">
        <v>4.43</v>
      </c>
      <c r="G150" s="19">
        <f>ROUND(F150*E150,2)</f>
        <v>4.43</v>
      </c>
      <c r="H150" s="15"/>
    </row>
    <row r="151" spans="1:8">
      <c r="A151" s="11">
        <v>2</v>
      </c>
      <c r="B151" s="13"/>
      <c r="C151" s="1" t="s">
        <v>104</v>
      </c>
      <c r="D151" s="1" t="s">
        <v>105</v>
      </c>
      <c r="E151" s="25">
        <v>1</v>
      </c>
      <c r="F151" s="19">
        <v>93.7</v>
      </c>
      <c r="G151" s="19">
        <f t="shared" ref="G151:G156" si="13">ROUND(F151*E151,2)</f>
        <v>93.7</v>
      </c>
      <c r="H151" s="15"/>
    </row>
    <row r="152" spans="1:8" ht="34.5">
      <c r="A152" s="11">
        <v>3</v>
      </c>
      <c r="B152" s="13"/>
      <c r="C152" s="1" t="s">
        <v>106</v>
      </c>
      <c r="D152" s="1" t="s">
        <v>47</v>
      </c>
      <c r="E152" s="25">
        <v>7.66</v>
      </c>
      <c r="F152" s="19">
        <v>177.47</v>
      </c>
      <c r="G152" s="19">
        <f t="shared" si="13"/>
        <v>1359.42</v>
      </c>
      <c r="H152" s="15"/>
    </row>
    <row r="153" spans="1:8">
      <c r="A153" s="11">
        <v>4</v>
      </c>
      <c r="B153" s="13"/>
      <c r="C153" s="1" t="s">
        <v>107</v>
      </c>
      <c r="D153" s="1" t="s">
        <v>105</v>
      </c>
      <c r="E153" s="25">
        <v>1</v>
      </c>
      <c r="F153" s="19">
        <v>53.64</v>
      </c>
      <c r="G153" s="19">
        <f t="shared" si="13"/>
        <v>53.64</v>
      </c>
      <c r="H153" s="15"/>
    </row>
    <row r="154" spans="1:8" ht="34.5">
      <c r="A154" s="11">
        <v>5</v>
      </c>
      <c r="B154" s="13"/>
      <c r="C154" s="1" t="s">
        <v>108</v>
      </c>
      <c r="D154" s="1" t="s">
        <v>30</v>
      </c>
      <c r="E154" s="25">
        <v>4</v>
      </c>
      <c r="F154" s="19">
        <v>1032.3399999999999</v>
      </c>
      <c r="G154" s="19">
        <f t="shared" si="13"/>
        <v>4129.3599999999997</v>
      </c>
      <c r="H154" s="15"/>
    </row>
    <row r="155" spans="1:8" ht="34.5">
      <c r="A155" s="11">
        <v>6</v>
      </c>
      <c r="B155" s="13"/>
      <c r="C155" s="1" t="s">
        <v>109</v>
      </c>
      <c r="D155" s="1" t="s">
        <v>30</v>
      </c>
      <c r="E155" s="25">
        <v>3.22</v>
      </c>
      <c r="F155" s="19">
        <v>79.97</v>
      </c>
      <c r="G155" s="19">
        <f t="shared" si="13"/>
        <v>257.5</v>
      </c>
      <c r="H155" s="15"/>
    </row>
    <row r="156" spans="1:8">
      <c r="A156" s="11">
        <v>7</v>
      </c>
      <c r="B156" s="13"/>
      <c r="C156" s="1" t="s">
        <v>110</v>
      </c>
      <c r="D156" s="1" t="s">
        <v>30</v>
      </c>
      <c r="E156" s="25">
        <v>3.5419999999999998</v>
      </c>
      <c r="F156" s="19">
        <v>92.38</v>
      </c>
      <c r="G156" s="19">
        <f t="shared" si="13"/>
        <v>327.20999999999998</v>
      </c>
      <c r="H156" s="15"/>
    </row>
    <row r="157" spans="1:8">
      <c r="A157" s="11"/>
      <c r="B157" s="11"/>
      <c r="C157" s="40" t="s">
        <v>59</v>
      </c>
      <c r="D157" s="40"/>
      <c r="E157" s="40"/>
      <c r="F157" s="19"/>
      <c r="G157" s="31" t="str">
        <f>+TEXT(SUM(G150:G156),"0,00")</f>
        <v>6225,26</v>
      </c>
    </row>
    <row r="158" spans="1:8" ht="25" customHeight="1">
      <c r="A158" s="12"/>
      <c r="B158" s="12">
        <v>7</v>
      </c>
      <c r="C158" s="33" t="s">
        <v>111</v>
      </c>
      <c r="D158" s="34"/>
      <c r="E158" s="34"/>
      <c r="F158" s="19"/>
      <c r="G158" s="34"/>
    </row>
    <row r="159" spans="1:8" ht="34.5">
      <c r="A159" s="11">
        <v>1</v>
      </c>
      <c r="B159" s="13"/>
      <c r="C159" s="1" t="s">
        <v>112</v>
      </c>
      <c r="D159" s="13" t="s">
        <v>113</v>
      </c>
      <c r="E159" s="27">
        <v>4</v>
      </c>
      <c r="F159" s="19"/>
      <c r="G159" s="27"/>
      <c r="H159" s="15"/>
    </row>
    <row r="160" spans="1:8" ht="23">
      <c r="A160" s="11">
        <v>2</v>
      </c>
      <c r="B160" s="13"/>
      <c r="C160" s="1" t="s">
        <v>114</v>
      </c>
      <c r="D160" s="13" t="s">
        <v>115</v>
      </c>
      <c r="E160" s="27">
        <v>13500</v>
      </c>
      <c r="F160" s="19"/>
      <c r="G160" s="27"/>
      <c r="H160" s="15"/>
    </row>
    <row r="161" spans="1:8" ht="23">
      <c r="A161" s="11">
        <v>3</v>
      </c>
      <c r="B161" s="13"/>
      <c r="C161" s="1" t="s">
        <v>116</v>
      </c>
      <c r="D161" s="13" t="s">
        <v>33</v>
      </c>
      <c r="E161" s="27">
        <v>1350</v>
      </c>
      <c r="F161" s="19"/>
      <c r="G161" s="27"/>
      <c r="H161" s="15"/>
    </row>
    <row r="162" spans="1:8" ht="23">
      <c r="A162" s="11">
        <v>4</v>
      </c>
      <c r="B162" s="13"/>
      <c r="C162" s="1" t="s">
        <v>34</v>
      </c>
      <c r="D162" s="13" t="s">
        <v>35</v>
      </c>
      <c r="E162" s="27">
        <v>2700</v>
      </c>
      <c r="F162" s="19"/>
      <c r="G162" s="27"/>
      <c r="H162" s="15"/>
    </row>
    <row r="163" spans="1:8" ht="34.5">
      <c r="A163" s="11">
        <v>5</v>
      </c>
      <c r="B163" s="13"/>
      <c r="C163" s="1" t="s">
        <v>117</v>
      </c>
      <c r="D163" s="13" t="s">
        <v>30</v>
      </c>
      <c r="E163" s="27">
        <v>135</v>
      </c>
      <c r="F163" s="19"/>
      <c r="G163" s="27"/>
      <c r="H163" s="15"/>
    </row>
    <row r="164" spans="1:8">
      <c r="A164" s="11">
        <v>6</v>
      </c>
      <c r="B164" s="13"/>
      <c r="C164" s="1" t="s">
        <v>118</v>
      </c>
      <c r="D164" s="13" t="s">
        <v>35</v>
      </c>
      <c r="E164" s="27">
        <v>1282.5</v>
      </c>
      <c r="F164" s="19"/>
      <c r="G164" s="27"/>
      <c r="H164" s="15"/>
    </row>
    <row r="165" spans="1:8" ht="23">
      <c r="A165" s="11">
        <v>7</v>
      </c>
      <c r="B165" s="13"/>
      <c r="C165" s="1" t="s">
        <v>119</v>
      </c>
      <c r="D165" s="13" t="s">
        <v>33</v>
      </c>
      <c r="E165" s="27">
        <v>1350</v>
      </c>
      <c r="F165" s="19"/>
      <c r="G165" s="27"/>
      <c r="H165" s="15"/>
    </row>
    <row r="166" spans="1:8" ht="23">
      <c r="A166" s="11">
        <v>8</v>
      </c>
      <c r="B166" s="13"/>
      <c r="C166" s="1" t="s">
        <v>120</v>
      </c>
      <c r="D166" s="13" t="s">
        <v>55</v>
      </c>
      <c r="E166" s="27">
        <v>40.5</v>
      </c>
      <c r="F166" s="19"/>
      <c r="G166" s="27"/>
      <c r="H166" s="15"/>
    </row>
    <row r="167" spans="1:8" ht="34.5">
      <c r="A167" s="11">
        <v>9</v>
      </c>
      <c r="B167" s="13"/>
      <c r="C167" s="1" t="s">
        <v>121</v>
      </c>
      <c r="D167" s="13" t="s">
        <v>21</v>
      </c>
      <c r="E167" s="27">
        <v>135</v>
      </c>
      <c r="F167" s="19"/>
      <c r="G167" s="27"/>
      <c r="H167" s="15"/>
    </row>
    <row r="168" spans="1:8">
      <c r="A168" s="11">
        <v>10</v>
      </c>
      <c r="B168" s="13"/>
      <c r="C168" s="1" t="s">
        <v>73</v>
      </c>
      <c r="D168" s="13" t="s">
        <v>30</v>
      </c>
      <c r="E168" s="27">
        <v>135</v>
      </c>
      <c r="F168" s="19"/>
      <c r="G168" s="27"/>
      <c r="H168" s="15"/>
    </row>
    <row r="169" spans="1:8" ht="23">
      <c r="A169" s="11">
        <v>11</v>
      </c>
      <c r="B169" s="13"/>
      <c r="C169" s="1" t="s">
        <v>122</v>
      </c>
      <c r="D169" s="13" t="s">
        <v>21</v>
      </c>
      <c r="E169" s="27">
        <v>135</v>
      </c>
      <c r="F169" s="19"/>
      <c r="G169" s="27"/>
      <c r="H169" s="15"/>
    </row>
    <row r="170" spans="1:8">
      <c r="A170" s="11"/>
      <c r="B170" s="11"/>
      <c r="C170" s="53" t="s">
        <v>63</v>
      </c>
      <c r="D170" s="54"/>
      <c r="E170" s="54"/>
      <c r="F170" s="14"/>
      <c r="G170" s="35" t="str">
        <f>+TEXT(SUM(G159:G169),"0,00")</f>
        <v>0,00</v>
      </c>
    </row>
    <row r="171" spans="1:8">
      <c r="A171" s="11"/>
      <c r="B171" s="11"/>
      <c r="C171" s="53" t="s">
        <v>123</v>
      </c>
      <c r="D171" s="54"/>
      <c r="E171" s="54"/>
      <c r="F171" s="14"/>
      <c r="G171" s="35">
        <f>SUM(G97:G170)</f>
        <v>121539.26999999999</v>
      </c>
    </row>
    <row r="172" spans="1:8">
      <c r="A172" s="11"/>
      <c r="B172" s="11"/>
      <c r="C172" s="55" t="s">
        <v>76</v>
      </c>
      <c r="D172" s="56"/>
      <c r="E172" s="56"/>
      <c r="F172" s="29">
        <v>0.21</v>
      </c>
      <c r="G172" s="36">
        <f>+ROUND(G171*F172,2)</f>
        <v>25523.25</v>
      </c>
    </row>
    <row r="173" spans="1:8">
      <c r="A173" s="11"/>
      <c r="B173" s="11"/>
      <c r="C173" s="53" t="s">
        <v>124</v>
      </c>
      <c r="D173" s="54"/>
      <c r="E173" s="54"/>
      <c r="F173" s="14"/>
      <c r="G173" s="36">
        <f>+G171+G172</f>
        <v>147062.51999999999</v>
      </c>
    </row>
    <row r="175" spans="1:8">
      <c r="B175" s="57" t="s">
        <v>78</v>
      </c>
      <c r="C175" s="57"/>
      <c r="D175" s="57"/>
      <c r="E175" s="57"/>
      <c r="F175" s="57"/>
      <c r="G175" s="57"/>
    </row>
    <row r="176" spans="1:8">
      <c r="B176" s="57"/>
      <c r="C176" s="57"/>
      <c r="D176" s="57"/>
      <c r="E176" s="57"/>
      <c r="F176" s="57"/>
      <c r="G176" s="57"/>
    </row>
    <row r="177" spans="1:7">
      <c r="B177" s="57"/>
      <c r="C177" s="57"/>
      <c r="D177" s="57"/>
      <c r="E177" s="57"/>
      <c r="F177" s="57"/>
      <c r="G177" s="57"/>
    </row>
    <row r="178" spans="1:7">
      <c r="B178" s="57"/>
      <c r="C178" s="57"/>
      <c r="D178" s="57"/>
      <c r="E178" s="57"/>
      <c r="F178" s="57"/>
      <c r="G178" s="57"/>
    </row>
    <row r="179" spans="1:7">
      <c r="B179" s="57"/>
      <c r="C179" s="57"/>
      <c r="D179" s="57"/>
      <c r="E179" s="57"/>
      <c r="F179" s="57"/>
      <c r="G179" s="57"/>
    </row>
    <row r="180" spans="1:7">
      <c r="B180" s="57"/>
      <c r="C180" s="57"/>
      <c r="D180" s="57"/>
      <c r="E180" s="57"/>
      <c r="F180" s="57"/>
      <c r="G180" s="57"/>
    </row>
    <row r="181" spans="1:7">
      <c r="B181" s="57"/>
      <c r="C181" s="57"/>
      <c r="D181" s="57"/>
      <c r="E181" s="57"/>
      <c r="F181" s="57"/>
      <c r="G181" s="57"/>
    </row>
    <row r="182" spans="1:7">
      <c r="B182" s="57"/>
      <c r="C182" s="57"/>
      <c r="D182" s="57"/>
      <c r="E182" s="57"/>
      <c r="F182" s="57"/>
      <c r="G182" s="57"/>
    </row>
    <row r="183" spans="1:7">
      <c r="B183" s="57"/>
      <c r="C183" s="57"/>
      <c r="D183" s="57"/>
      <c r="E183" s="57"/>
      <c r="F183" s="57"/>
      <c r="G183" s="57"/>
    </row>
    <row r="184" spans="1:7" ht="9" customHeight="1">
      <c r="B184" s="57"/>
      <c r="C184" s="57"/>
      <c r="D184" s="57"/>
      <c r="E184" s="57"/>
      <c r="F184" s="57"/>
      <c r="G184" s="57"/>
    </row>
    <row r="185" spans="1:7" ht="15.5">
      <c r="C185" s="45" t="s">
        <v>0</v>
      </c>
      <c r="D185" s="46"/>
      <c r="E185" s="46"/>
      <c r="F185" s="46"/>
    </row>
    <row r="186" spans="1:7">
      <c r="C186" s="47"/>
      <c r="D186" s="46"/>
      <c r="E186" s="46"/>
      <c r="F186" s="46"/>
    </row>
    <row r="187" spans="1:7" ht="6" customHeight="1"/>
    <row r="188" spans="1:7">
      <c r="A188" s="48" t="s">
        <v>1</v>
      </c>
      <c r="B188" s="49"/>
      <c r="C188" s="49"/>
      <c r="D188" s="49"/>
      <c r="E188" s="49"/>
      <c r="F188" s="49"/>
      <c r="G188" s="49"/>
    </row>
    <row r="189" spans="1:7">
      <c r="A189" s="49"/>
      <c r="B189" s="49"/>
      <c r="C189" s="49"/>
      <c r="D189" s="49"/>
      <c r="E189" s="49"/>
      <c r="F189" s="49"/>
      <c r="G189" s="49"/>
    </row>
    <row r="190" spans="1:7">
      <c r="A190" s="48" t="s">
        <v>2</v>
      </c>
      <c r="B190" s="49"/>
      <c r="C190" s="49"/>
      <c r="D190" s="49"/>
      <c r="E190" s="49"/>
      <c r="F190" s="49"/>
      <c r="G190" s="49"/>
    </row>
    <row r="191" spans="1:7">
      <c r="A191" s="49"/>
      <c r="B191" s="49"/>
      <c r="C191" s="49"/>
      <c r="D191" s="49"/>
      <c r="E191" s="49"/>
      <c r="F191" s="49"/>
      <c r="G191" s="49"/>
    </row>
    <row r="192" spans="1:7">
      <c r="A192" s="48" t="s">
        <v>125</v>
      </c>
      <c r="B192" s="49"/>
      <c r="C192" s="49"/>
      <c r="D192" s="49"/>
      <c r="E192" s="49"/>
      <c r="F192" s="49"/>
      <c r="G192" s="49"/>
    </row>
    <row r="193" spans="1:8" ht="2.25" customHeight="1">
      <c r="A193" s="49"/>
      <c r="B193" s="49"/>
      <c r="C193" s="49"/>
      <c r="D193" s="49"/>
      <c r="E193" s="49"/>
      <c r="F193" s="49"/>
      <c r="G193" s="49"/>
    </row>
    <row r="194" spans="1:8">
      <c r="A194" s="52" t="s">
        <v>4</v>
      </c>
      <c r="B194" s="51"/>
      <c r="C194" s="2"/>
      <c r="D194" s="50" t="s">
        <v>5</v>
      </c>
      <c r="E194" s="51"/>
      <c r="F194" s="51"/>
      <c r="G194" s="51"/>
    </row>
    <row r="195" spans="1:8">
      <c r="A195" s="3" t="s">
        <v>6</v>
      </c>
      <c r="B195" s="3" t="s">
        <v>7</v>
      </c>
      <c r="C195" s="3" t="s">
        <v>8</v>
      </c>
      <c r="D195" s="5" t="s">
        <v>9</v>
      </c>
      <c r="E195" s="41" t="s">
        <v>10</v>
      </c>
      <c r="F195" s="7" t="s">
        <v>11</v>
      </c>
      <c r="G195" s="10" t="s">
        <v>12</v>
      </c>
    </row>
    <row r="196" spans="1:8">
      <c r="A196" s="4" t="s">
        <v>13</v>
      </c>
      <c r="B196" s="4" t="s">
        <v>14</v>
      </c>
      <c r="C196" s="4" t="s">
        <v>15</v>
      </c>
      <c r="D196" s="6" t="s">
        <v>16</v>
      </c>
      <c r="E196" s="42"/>
      <c r="F196" s="9" t="s">
        <v>17</v>
      </c>
      <c r="G196" s="8" t="s">
        <v>18</v>
      </c>
    </row>
    <row r="197" spans="1:8">
      <c r="A197" s="12"/>
      <c r="B197" s="12">
        <v>1</v>
      </c>
      <c r="C197" s="37" t="s">
        <v>19</v>
      </c>
      <c r="D197" s="38"/>
      <c r="E197" s="38"/>
      <c r="F197" s="38"/>
      <c r="G197" s="38"/>
    </row>
    <row r="198" spans="1:8" ht="34.5">
      <c r="A198" s="11">
        <v>1</v>
      </c>
      <c r="B198" s="13"/>
      <c r="C198" s="1" t="s">
        <v>126</v>
      </c>
      <c r="D198" s="1" t="s">
        <v>16</v>
      </c>
      <c r="E198" s="18">
        <v>1</v>
      </c>
      <c r="F198" s="19">
        <v>53.57</v>
      </c>
      <c r="G198" s="19">
        <f>ROUND(F198*E198,2)</f>
        <v>53.57</v>
      </c>
      <c r="H198" s="15"/>
    </row>
    <row r="199" spans="1:8" ht="34.5">
      <c r="A199" s="11">
        <v>2</v>
      </c>
      <c r="B199" s="13"/>
      <c r="C199" s="1" t="s">
        <v>127</v>
      </c>
      <c r="D199" s="1" t="s">
        <v>47</v>
      </c>
      <c r="E199" s="18">
        <v>30</v>
      </c>
      <c r="F199" s="19">
        <v>18.100000000000001</v>
      </c>
      <c r="G199" s="19">
        <f t="shared" ref="G199:G203" si="14">ROUND(F199*E199,2)</f>
        <v>543</v>
      </c>
      <c r="H199" s="15"/>
    </row>
    <row r="200" spans="1:8" ht="23">
      <c r="A200" s="11">
        <v>3</v>
      </c>
      <c r="B200" s="13"/>
      <c r="C200" s="1" t="s">
        <v>22</v>
      </c>
      <c r="D200" s="1" t="s">
        <v>23</v>
      </c>
      <c r="E200" s="18">
        <v>1.5</v>
      </c>
      <c r="F200" s="19">
        <v>22.56</v>
      </c>
      <c r="G200" s="19">
        <f t="shared" si="14"/>
        <v>33.840000000000003</v>
      </c>
      <c r="H200" s="15"/>
    </row>
    <row r="201" spans="1:8" ht="34.5">
      <c r="A201" s="11">
        <v>4</v>
      </c>
      <c r="B201" s="13"/>
      <c r="C201" s="1" t="s">
        <v>128</v>
      </c>
      <c r="D201" s="1" t="s">
        <v>23</v>
      </c>
      <c r="E201" s="18">
        <v>1.5</v>
      </c>
      <c r="F201" s="19">
        <v>15.04</v>
      </c>
      <c r="G201" s="19">
        <f t="shared" si="14"/>
        <v>22.56</v>
      </c>
      <c r="H201" s="15"/>
    </row>
    <row r="202" spans="1:8" ht="34.5">
      <c r="A202" s="11">
        <v>5</v>
      </c>
      <c r="B202" s="13"/>
      <c r="C202" s="1" t="s">
        <v>25</v>
      </c>
      <c r="D202" s="1" t="s">
        <v>23</v>
      </c>
      <c r="E202" s="18">
        <v>1.5</v>
      </c>
      <c r="F202" s="19">
        <v>71.03</v>
      </c>
      <c r="G202" s="19">
        <f t="shared" si="14"/>
        <v>106.55</v>
      </c>
      <c r="H202" s="15"/>
    </row>
    <row r="203" spans="1:8" ht="34.5">
      <c r="A203" s="11">
        <v>6</v>
      </c>
      <c r="B203" s="13"/>
      <c r="C203" s="1" t="s">
        <v>129</v>
      </c>
      <c r="D203" s="1" t="s">
        <v>23</v>
      </c>
      <c r="E203" s="18">
        <v>1.5</v>
      </c>
      <c r="F203" s="19">
        <v>14.26</v>
      </c>
      <c r="G203" s="19">
        <f t="shared" si="14"/>
        <v>21.39</v>
      </c>
      <c r="H203" s="15"/>
    </row>
    <row r="204" spans="1:8">
      <c r="A204" s="11"/>
      <c r="B204" s="11"/>
      <c r="C204" s="53" t="s">
        <v>27</v>
      </c>
      <c r="D204" s="54"/>
      <c r="E204" s="54"/>
      <c r="F204" s="19">
        <v>0</v>
      </c>
      <c r="G204" s="35" t="str">
        <f>+TEXT(SUM(G198:G203),"0,00")</f>
        <v>780,91</v>
      </c>
    </row>
    <row r="205" spans="1:8">
      <c r="A205" s="12"/>
      <c r="B205" s="12">
        <v>2</v>
      </c>
      <c r="C205" s="33" t="s">
        <v>130</v>
      </c>
      <c r="D205" s="34"/>
      <c r="E205" s="34"/>
      <c r="F205" s="19">
        <v>0</v>
      </c>
      <c r="G205" s="34"/>
    </row>
    <row r="206" spans="1:8" ht="23">
      <c r="A206" s="11">
        <v>1</v>
      </c>
      <c r="B206" s="13"/>
      <c r="C206" s="1" t="s">
        <v>38</v>
      </c>
      <c r="D206" s="1" t="s">
        <v>39</v>
      </c>
      <c r="E206" s="24">
        <v>3</v>
      </c>
      <c r="F206" s="19">
        <v>51.87</v>
      </c>
      <c r="G206" s="19">
        <f t="shared" ref="G206:G210" si="15">ROUND(F206*E206,2)</f>
        <v>155.61000000000001</v>
      </c>
      <c r="H206" s="15"/>
    </row>
    <row r="207" spans="1:8" ht="23">
      <c r="A207" s="11">
        <v>2</v>
      </c>
      <c r="B207" s="13"/>
      <c r="C207" s="1" t="s">
        <v>31</v>
      </c>
      <c r="D207" s="1" t="s">
        <v>30</v>
      </c>
      <c r="E207" s="24">
        <v>30</v>
      </c>
      <c r="F207" s="19">
        <v>6.92</v>
      </c>
      <c r="G207" s="19">
        <f t="shared" si="15"/>
        <v>207.6</v>
      </c>
      <c r="H207" s="15"/>
    </row>
    <row r="208" spans="1:8" ht="23">
      <c r="A208" s="11">
        <v>3</v>
      </c>
      <c r="B208" s="13"/>
      <c r="C208" s="1" t="s">
        <v>40</v>
      </c>
      <c r="D208" s="1" t="s">
        <v>30</v>
      </c>
      <c r="E208" s="24">
        <v>30</v>
      </c>
      <c r="F208" s="19">
        <v>138.33000000000001</v>
      </c>
      <c r="G208" s="19">
        <f t="shared" si="15"/>
        <v>4149.8999999999996</v>
      </c>
      <c r="H208" s="15"/>
    </row>
    <row r="209" spans="1:8" ht="34.5">
      <c r="A209" s="11">
        <v>4</v>
      </c>
      <c r="B209" s="13"/>
      <c r="C209" s="1" t="s">
        <v>41</v>
      </c>
      <c r="D209" s="1" t="s">
        <v>30</v>
      </c>
      <c r="E209" s="24">
        <v>30</v>
      </c>
      <c r="F209" s="19">
        <v>34.58</v>
      </c>
      <c r="G209" s="19">
        <f t="shared" si="15"/>
        <v>1037.4000000000001</v>
      </c>
      <c r="H209" s="15"/>
    </row>
    <row r="210" spans="1:8" ht="23">
      <c r="A210" s="11">
        <v>5</v>
      </c>
      <c r="B210" s="13"/>
      <c r="C210" s="1" t="s">
        <v>34</v>
      </c>
      <c r="D210" s="1" t="s">
        <v>35</v>
      </c>
      <c r="E210" s="24">
        <v>600</v>
      </c>
      <c r="F210" s="19">
        <v>8.1300000000000008</v>
      </c>
      <c r="G210" s="19">
        <f t="shared" si="15"/>
        <v>4878</v>
      </c>
      <c r="H210" s="15"/>
    </row>
    <row r="211" spans="1:8">
      <c r="A211" s="11"/>
      <c r="B211" s="11"/>
      <c r="C211" s="53" t="s">
        <v>36</v>
      </c>
      <c r="D211" s="54"/>
      <c r="E211" s="54"/>
      <c r="F211" s="19">
        <v>0</v>
      </c>
      <c r="G211" s="35" t="str">
        <f>+TEXT(SUM(G205:G210),"0,00")</f>
        <v>10428,51</v>
      </c>
    </row>
    <row r="212" spans="1:8">
      <c r="A212" s="12"/>
      <c r="B212" s="12">
        <v>3</v>
      </c>
      <c r="C212" s="21" t="s">
        <v>131</v>
      </c>
      <c r="D212" s="22"/>
      <c r="E212" s="22"/>
      <c r="F212" s="19">
        <v>0</v>
      </c>
      <c r="G212" s="22"/>
    </row>
    <row r="213" spans="1:8" ht="23">
      <c r="A213" s="11">
        <v>1</v>
      </c>
      <c r="B213" s="13"/>
      <c r="C213" s="1" t="s">
        <v>38</v>
      </c>
      <c r="D213" s="1" t="s">
        <v>39</v>
      </c>
      <c r="E213" s="24">
        <v>17</v>
      </c>
      <c r="F213" s="19">
        <v>51.87</v>
      </c>
      <c r="G213" s="19">
        <f>ROUND(F213*E213,2)</f>
        <v>881.79</v>
      </c>
      <c r="H213" s="15"/>
    </row>
    <row r="214" spans="1:8" ht="23">
      <c r="A214" s="11">
        <v>2</v>
      </c>
      <c r="B214" s="13"/>
      <c r="C214" s="1" t="s">
        <v>31</v>
      </c>
      <c r="D214" s="1" t="s">
        <v>30</v>
      </c>
      <c r="E214" s="24">
        <v>170</v>
      </c>
      <c r="F214" s="19">
        <v>6.92</v>
      </c>
      <c r="G214" s="19">
        <f t="shared" ref="G214:G219" si="16">ROUND(F214*E214,2)</f>
        <v>1176.4000000000001</v>
      </c>
      <c r="H214" s="15"/>
    </row>
    <row r="215" spans="1:8" ht="23">
      <c r="A215" s="11">
        <v>3</v>
      </c>
      <c r="B215" s="13"/>
      <c r="C215" s="1" t="s">
        <v>40</v>
      </c>
      <c r="D215" s="1" t="s">
        <v>30</v>
      </c>
      <c r="E215" s="24">
        <v>170</v>
      </c>
      <c r="F215" s="19">
        <v>138.33000000000001</v>
      </c>
      <c r="G215" s="19">
        <f t="shared" si="16"/>
        <v>23516.1</v>
      </c>
      <c r="H215" s="15"/>
    </row>
    <row r="216" spans="1:8" ht="34.5">
      <c r="A216" s="11">
        <v>4</v>
      </c>
      <c r="B216" s="13"/>
      <c r="C216" s="1" t="s">
        <v>41</v>
      </c>
      <c r="D216" s="1" t="s">
        <v>30</v>
      </c>
      <c r="E216" s="24">
        <v>170</v>
      </c>
      <c r="F216" s="19">
        <v>34.58</v>
      </c>
      <c r="G216" s="19">
        <f t="shared" si="16"/>
        <v>5878.6</v>
      </c>
      <c r="H216" s="15"/>
    </row>
    <row r="217" spans="1:8" ht="23">
      <c r="A217" s="11">
        <v>5</v>
      </c>
      <c r="B217" s="13"/>
      <c r="C217" s="1" t="s">
        <v>34</v>
      </c>
      <c r="D217" s="1" t="s">
        <v>35</v>
      </c>
      <c r="E217" s="24">
        <v>3400</v>
      </c>
      <c r="F217" s="19">
        <v>8.1300000000000008</v>
      </c>
      <c r="G217" s="19">
        <f t="shared" si="16"/>
        <v>27642</v>
      </c>
      <c r="H217" s="15"/>
    </row>
    <row r="218" spans="1:8" ht="34.5">
      <c r="A218" s="11">
        <v>6</v>
      </c>
      <c r="B218" s="13"/>
      <c r="C218" s="1" t="s">
        <v>132</v>
      </c>
      <c r="D218" s="1" t="s">
        <v>53</v>
      </c>
      <c r="E218" s="24">
        <v>2.4500000000000002</v>
      </c>
      <c r="F218" s="19">
        <v>432.27</v>
      </c>
      <c r="G218" s="19">
        <f t="shared" si="16"/>
        <v>1059.06</v>
      </c>
      <c r="H218" s="15"/>
    </row>
    <row r="219" spans="1:8">
      <c r="A219" s="11">
        <v>7</v>
      </c>
      <c r="B219" s="13"/>
      <c r="C219" s="1" t="s">
        <v>133</v>
      </c>
      <c r="D219" s="1" t="s">
        <v>30</v>
      </c>
      <c r="E219" s="24">
        <v>245</v>
      </c>
      <c r="F219" s="19">
        <v>1.9</v>
      </c>
      <c r="G219" s="19">
        <f t="shared" si="16"/>
        <v>465.5</v>
      </c>
      <c r="H219" s="15"/>
    </row>
    <row r="220" spans="1:8">
      <c r="A220" s="11"/>
      <c r="B220" s="11"/>
      <c r="C220" s="53" t="s">
        <v>43</v>
      </c>
      <c r="D220" s="54"/>
      <c r="E220" s="54"/>
      <c r="F220" s="19">
        <v>0</v>
      </c>
      <c r="G220" s="35" t="str">
        <f>+TEXT(SUM(G213:G219),"0,00")</f>
        <v>60619,45</v>
      </c>
    </row>
    <row r="221" spans="1:8">
      <c r="A221" s="12"/>
      <c r="B221" s="12">
        <v>4</v>
      </c>
      <c r="C221" s="21" t="s">
        <v>134</v>
      </c>
      <c r="D221" s="22"/>
      <c r="E221" s="22"/>
      <c r="F221" s="19">
        <v>0</v>
      </c>
      <c r="G221" s="22"/>
    </row>
    <row r="222" spans="1:8" ht="23">
      <c r="A222" s="11">
        <v>1</v>
      </c>
      <c r="B222" s="13"/>
      <c r="C222" s="1" t="s">
        <v>38</v>
      </c>
      <c r="D222" s="1" t="s">
        <v>39</v>
      </c>
      <c r="E222" s="24">
        <v>1.8</v>
      </c>
      <c r="F222" s="19">
        <v>51.87</v>
      </c>
      <c r="G222" s="19">
        <f>ROUND(F222*E222,2)</f>
        <v>93.37</v>
      </c>
      <c r="H222" s="15"/>
    </row>
    <row r="223" spans="1:8" ht="23">
      <c r="A223" s="11">
        <v>2</v>
      </c>
      <c r="B223" s="13"/>
      <c r="C223" s="1" t="s">
        <v>31</v>
      </c>
      <c r="D223" s="1" t="s">
        <v>30</v>
      </c>
      <c r="E223" s="24">
        <v>18</v>
      </c>
      <c r="F223" s="19">
        <v>6.92</v>
      </c>
      <c r="G223" s="19">
        <f>ROUND(F223*E223,2)</f>
        <v>124.56</v>
      </c>
      <c r="H223" s="15"/>
    </row>
    <row r="224" spans="1:8">
      <c r="A224" s="11"/>
      <c r="B224" s="11"/>
      <c r="C224" s="40" t="s">
        <v>49</v>
      </c>
      <c r="D224" s="40"/>
      <c r="E224" s="40"/>
      <c r="F224" s="19">
        <v>0</v>
      </c>
      <c r="G224" s="31" t="str">
        <f>+TEXT(SUM(G222:G223),"0,00")</f>
        <v>217,93</v>
      </c>
    </row>
    <row r="225" spans="1:8">
      <c r="A225" s="12"/>
      <c r="B225" s="12">
        <v>5</v>
      </c>
      <c r="C225" s="21" t="s">
        <v>135</v>
      </c>
      <c r="D225" s="22"/>
      <c r="E225" s="22"/>
      <c r="F225" s="19">
        <v>0</v>
      </c>
      <c r="G225" s="22"/>
    </row>
    <row r="226" spans="1:8" ht="23">
      <c r="A226" s="11">
        <v>1</v>
      </c>
      <c r="B226" s="13"/>
      <c r="C226" s="1" t="s">
        <v>38</v>
      </c>
      <c r="D226" s="1" t="s">
        <v>39</v>
      </c>
      <c r="E226" s="24">
        <v>1.5</v>
      </c>
      <c r="F226" s="19">
        <v>51.87</v>
      </c>
      <c r="G226" s="19">
        <f>ROUND(F226*E226,2)</f>
        <v>77.81</v>
      </c>
      <c r="H226" s="15"/>
    </row>
    <row r="227" spans="1:8" ht="23">
      <c r="A227" s="11">
        <v>2</v>
      </c>
      <c r="B227" s="13"/>
      <c r="C227" s="1" t="s">
        <v>31</v>
      </c>
      <c r="D227" s="1" t="s">
        <v>30</v>
      </c>
      <c r="E227" s="24">
        <v>15</v>
      </c>
      <c r="F227" s="19">
        <v>6.92</v>
      </c>
      <c r="G227" s="19">
        <f t="shared" ref="G227:G239" si="17">ROUND(F227*E227,2)</f>
        <v>103.8</v>
      </c>
      <c r="H227" s="15"/>
    </row>
    <row r="228" spans="1:8" ht="34.5">
      <c r="A228" s="11">
        <v>3</v>
      </c>
      <c r="B228" s="13"/>
      <c r="C228" s="1" t="s">
        <v>136</v>
      </c>
      <c r="D228" s="1" t="s">
        <v>30</v>
      </c>
      <c r="E228" s="24">
        <v>20</v>
      </c>
      <c r="F228" s="19">
        <v>8.65</v>
      </c>
      <c r="G228" s="19">
        <f t="shared" si="17"/>
        <v>173</v>
      </c>
      <c r="H228" s="15"/>
    </row>
    <row r="229" spans="1:8" ht="23">
      <c r="A229" s="11">
        <v>4</v>
      </c>
      <c r="B229" s="13"/>
      <c r="C229" s="1" t="s">
        <v>137</v>
      </c>
      <c r="D229" s="1" t="s">
        <v>30</v>
      </c>
      <c r="E229" s="24">
        <v>20</v>
      </c>
      <c r="F229" s="19">
        <v>138.33000000000001</v>
      </c>
      <c r="G229" s="19">
        <f t="shared" si="17"/>
        <v>2766.6</v>
      </c>
      <c r="H229" s="15"/>
    </row>
    <row r="230" spans="1:8">
      <c r="A230" s="11">
        <v>5</v>
      </c>
      <c r="B230" s="13"/>
      <c r="C230" s="1" t="s">
        <v>89</v>
      </c>
      <c r="D230" s="1" t="s">
        <v>35</v>
      </c>
      <c r="E230" s="24">
        <v>720</v>
      </c>
      <c r="F230" s="19">
        <v>6.61</v>
      </c>
      <c r="G230" s="19">
        <f t="shared" si="17"/>
        <v>4759.2</v>
      </c>
      <c r="H230" s="15"/>
    </row>
    <row r="231" spans="1:8">
      <c r="A231" s="11">
        <v>6</v>
      </c>
      <c r="B231" s="13"/>
      <c r="C231" s="1" t="s">
        <v>90</v>
      </c>
      <c r="D231" s="1" t="s">
        <v>35</v>
      </c>
      <c r="E231" s="24">
        <v>360</v>
      </c>
      <c r="F231" s="19">
        <v>6.61</v>
      </c>
      <c r="G231" s="19">
        <f t="shared" si="17"/>
        <v>2379.6</v>
      </c>
      <c r="H231" s="15"/>
    </row>
    <row r="232" spans="1:8" ht="23">
      <c r="A232" s="11">
        <v>7</v>
      </c>
      <c r="B232" s="13"/>
      <c r="C232" s="1" t="s">
        <v>91</v>
      </c>
      <c r="D232" s="1" t="s">
        <v>53</v>
      </c>
      <c r="E232" s="24">
        <v>0.2</v>
      </c>
      <c r="F232" s="19">
        <v>432.27</v>
      </c>
      <c r="G232" s="19">
        <f t="shared" si="17"/>
        <v>86.45</v>
      </c>
      <c r="H232" s="15"/>
    </row>
    <row r="233" spans="1:8" ht="23">
      <c r="A233" s="11">
        <v>8</v>
      </c>
      <c r="B233" s="13"/>
      <c r="C233" s="1" t="s">
        <v>92</v>
      </c>
      <c r="D233" s="1" t="s">
        <v>55</v>
      </c>
      <c r="E233" s="24">
        <v>3.16</v>
      </c>
      <c r="F233" s="19">
        <v>19.02</v>
      </c>
      <c r="G233" s="19">
        <f t="shared" si="17"/>
        <v>60.1</v>
      </c>
      <c r="H233" s="15"/>
    </row>
    <row r="234" spans="1:8" ht="23">
      <c r="A234" s="11">
        <v>9</v>
      </c>
      <c r="B234" s="13"/>
      <c r="C234" s="1" t="s">
        <v>93</v>
      </c>
      <c r="D234" s="1" t="s">
        <v>53</v>
      </c>
      <c r="E234" s="24">
        <v>0.2</v>
      </c>
      <c r="F234" s="19">
        <v>1729.07</v>
      </c>
      <c r="G234" s="19">
        <f t="shared" si="17"/>
        <v>345.81</v>
      </c>
      <c r="H234" s="15"/>
    </row>
    <row r="235" spans="1:8" ht="34.5">
      <c r="A235" s="11">
        <v>10</v>
      </c>
      <c r="B235" s="13"/>
      <c r="C235" s="1" t="s">
        <v>94</v>
      </c>
      <c r="D235" s="1" t="s">
        <v>53</v>
      </c>
      <c r="E235" s="24">
        <v>0.2</v>
      </c>
      <c r="F235" s="19">
        <v>864.53</v>
      </c>
      <c r="G235" s="19">
        <f t="shared" si="17"/>
        <v>172.91</v>
      </c>
      <c r="H235" s="15"/>
    </row>
    <row r="236" spans="1:8" ht="23">
      <c r="A236" s="11">
        <v>11</v>
      </c>
      <c r="B236" s="13"/>
      <c r="C236" s="1" t="s">
        <v>95</v>
      </c>
      <c r="D236" s="1" t="s">
        <v>35</v>
      </c>
      <c r="E236" s="24">
        <v>108.8</v>
      </c>
      <c r="F236" s="19">
        <v>22.48</v>
      </c>
      <c r="G236" s="19">
        <f t="shared" si="17"/>
        <v>2445.8200000000002</v>
      </c>
      <c r="H236" s="15"/>
    </row>
    <row r="237" spans="1:8" ht="23">
      <c r="A237" s="11">
        <v>12</v>
      </c>
      <c r="B237" s="13"/>
      <c r="C237" s="1" t="s">
        <v>96</v>
      </c>
      <c r="D237" s="1" t="s">
        <v>53</v>
      </c>
      <c r="E237" s="24">
        <v>0.2</v>
      </c>
      <c r="F237" s="19">
        <v>432.27</v>
      </c>
      <c r="G237" s="19">
        <f t="shared" si="17"/>
        <v>86.45</v>
      </c>
      <c r="H237" s="15"/>
    </row>
    <row r="238" spans="1:8" ht="23">
      <c r="A238" s="11">
        <v>13</v>
      </c>
      <c r="B238" s="13"/>
      <c r="C238" s="1" t="s">
        <v>97</v>
      </c>
      <c r="D238" s="1" t="s">
        <v>53</v>
      </c>
      <c r="E238" s="24">
        <v>0.2</v>
      </c>
      <c r="F238" s="19">
        <v>864.53</v>
      </c>
      <c r="G238" s="19">
        <f t="shared" si="17"/>
        <v>172.91</v>
      </c>
      <c r="H238" s="15"/>
    </row>
    <row r="239" spans="1:8">
      <c r="A239" s="11">
        <v>14</v>
      </c>
      <c r="B239" s="13"/>
      <c r="C239" s="1" t="s">
        <v>98</v>
      </c>
      <c r="D239" s="1" t="s">
        <v>55</v>
      </c>
      <c r="E239" s="24">
        <v>5.9</v>
      </c>
      <c r="F239" s="19">
        <v>31.99</v>
      </c>
      <c r="G239" s="19">
        <f t="shared" si="17"/>
        <v>188.74</v>
      </c>
      <c r="H239" s="15"/>
    </row>
    <row r="240" spans="1:8">
      <c r="A240" s="11"/>
      <c r="B240" s="11"/>
      <c r="C240" s="40" t="s">
        <v>56</v>
      </c>
      <c r="D240" s="40"/>
      <c r="E240" s="40"/>
      <c r="F240" s="19"/>
      <c r="G240" s="31" t="str">
        <f>+TEXT(SUM(G226:G239),"0,00")</f>
        <v>13819,20</v>
      </c>
    </row>
    <row r="241" spans="1:8">
      <c r="A241" s="12"/>
      <c r="B241" s="12">
        <v>6</v>
      </c>
      <c r="C241" s="21" t="s">
        <v>138</v>
      </c>
      <c r="D241" s="22"/>
      <c r="E241" s="22"/>
      <c r="F241" s="19"/>
      <c r="G241" s="22"/>
    </row>
    <row r="242" spans="1:8">
      <c r="A242" s="11">
        <v>1</v>
      </c>
      <c r="B242" s="13"/>
      <c r="C242" s="1" t="s">
        <v>139</v>
      </c>
      <c r="D242" s="1" t="s">
        <v>16</v>
      </c>
      <c r="E242" s="24">
        <v>4</v>
      </c>
      <c r="F242" s="19">
        <v>295.91000000000003</v>
      </c>
      <c r="G242" s="19">
        <f>ROUND(F242*E242,2)</f>
        <v>1183.6400000000001</v>
      </c>
      <c r="H242" s="15"/>
    </row>
    <row r="243" spans="1:8">
      <c r="A243" s="11">
        <v>2</v>
      </c>
      <c r="B243" s="13"/>
      <c r="C243" s="1" t="s">
        <v>140</v>
      </c>
      <c r="D243" s="1" t="s">
        <v>16</v>
      </c>
      <c r="E243" s="24">
        <v>4</v>
      </c>
      <c r="F243" s="19">
        <v>753.98</v>
      </c>
      <c r="G243" s="19">
        <f t="shared" ref="G243:G259" si="18">ROUND(F243*E243,2)</f>
        <v>3015.92</v>
      </c>
      <c r="H243" s="15"/>
    </row>
    <row r="244" spans="1:8" ht="34.5">
      <c r="A244" s="11">
        <v>3</v>
      </c>
      <c r="B244" s="13"/>
      <c r="C244" s="1" t="s">
        <v>141</v>
      </c>
      <c r="D244" s="1" t="s">
        <v>30</v>
      </c>
      <c r="E244" s="24">
        <v>27.68</v>
      </c>
      <c r="F244" s="19">
        <v>43.37</v>
      </c>
      <c r="G244" s="19">
        <f t="shared" si="18"/>
        <v>1200.48</v>
      </c>
      <c r="H244" s="15"/>
    </row>
    <row r="245" spans="1:8" ht="34.5">
      <c r="A245" s="11">
        <v>4</v>
      </c>
      <c r="B245" s="13"/>
      <c r="C245" s="1" t="s">
        <v>142</v>
      </c>
      <c r="D245" s="1" t="s">
        <v>30</v>
      </c>
      <c r="E245" s="24">
        <v>27.68</v>
      </c>
      <c r="F245" s="19">
        <v>2841.78</v>
      </c>
      <c r="G245" s="19">
        <f t="shared" si="18"/>
        <v>78660.47</v>
      </c>
      <c r="H245" s="15"/>
    </row>
    <row r="246" spans="1:8" ht="23">
      <c r="A246" s="11">
        <v>5</v>
      </c>
      <c r="B246" s="13"/>
      <c r="C246" s="1" t="s">
        <v>143</v>
      </c>
      <c r="D246" s="1" t="s">
        <v>105</v>
      </c>
      <c r="E246" s="24">
        <v>7</v>
      </c>
      <c r="F246" s="19">
        <v>49.66</v>
      </c>
      <c r="G246" s="19">
        <f t="shared" si="18"/>
        <v>347.62</v>
      </c>
      <c r="H246" s="15"/>
    </row>
    <row r="247" spans="1:8">
      <c r="A247" s="11">
        <v>6</v>
      </c>
      <c r="B247" s="13"/>
      <c r="C247" s="1" t="s">
        <v>144</v>
      </c>
      <c r="D247" s="1" t="s">
        <v>113</v>
      </c>
      <c r="E247" s="24">
        <v>7</v>
      </c>
      <c r="F247" s="19">
        <v>534.07000000000005</v>
      </c>
      <c r="G247" s="19">
        <f t="shared" si="18"/>
        <v>3738.49</v>
      </c>
      <c r="H247" s="15"/>
    </row>
    <row r="248" spans="1:8" ht="34.5">
      <c r="A248" s="11">
        <v>7</v>
      </c>
      <c r="B248" s="13"/>
      <c r="C248" s="1" t="s">
        <v>145</v>
      </c>
      <c r="D248" s="1" t="s">
        <v>146</v>
      </c>
      <c r="E248" s="24">
        <v>0.48</v>
      </c>
      <c r="F248" s="19">
        <v>312.83999999999997</v>
      </c>
      <c r="G248" s="19">
        <f t="shared" si="18"/>
        <v>150.16</v>
      </c>
      <c r="H248" s="15"/>
    </row>
    <row r="249" spans="1:8" ht="23">
      <c r="A249" s="11">
        <v>8</v>
      </c>
      <c r="B249" s="13"/>
      <c r="C249" s="1" t="s">
        <v>147</v>
      </c>
      <c r="D249" s="1" t="s">
        <v>47</v>
      </c>
      <c r="E249" s="24">
        <v>48.09</v>
      </c>
      <c r="F249" s="19">
        <v>29.19</v>
      </c>
      <c r="G249" s="19">
        <f t="shared" si="18"/>
        <v>1403.75</v>
      </c>
      <c r="H249" s="15"/>
    </row>
    <row r="250" spans="1:8" ht="34.5">
      <c r="A250" s="11">
        <v>9</v>
      </c>
      <c r="B250" s="13"/>
      <c r="C250" s="1" t="s">
        <v>148</v>
      </c>
      <c r="D250" s="1" t="s">
        <v>30</v>
      </c>
      <c r="E250" s="24">
        <v>36.506</v>
      </c>
      <c r="F250" s="19">
        <v>55.3</v>
      </c>
      <c r="G250" s="19">
        <f t="shared" si="18"/>
        <v>2018.78</v>
      </c>
      <c r="H250" s="15"/>
    </row>
    <row r="251" spans="1:8" ht="23">
      <c r="A251" s="11">
        <v>10</v>
      </c>
      <c r="B251" s="13"/>
      <c r="C251" s="1" t="s">
        <v>149</v>
      </c>
      <c r="D251" s="1" t="s">
        <v>30</v>
      </c>
      <c r="E251" s="24">
        <v>36.506</v>
      </c>
      <c r="F251" s="19">
        <v>1855.45</v>
      </c>
      <c r="G251" s="19">
        <f t="shared" si="18"/>
        <v>67735.06</v>
      </c>
      <c r="H251" s="15"/>
    </row>
    <row r="252" spans="1:8" ht="23">
      <c r="A252" s="11">
        <v>11</v>
      </c>
      <c r="B252" s="13"/>
      <c r="C252" s="1" t="s">
        <v>150</v>
      </c>
      <c r="D252" s="1" t="s">
        <v>16</v>
      </c>
      <c r="E252" s="24">
        <v>19</v>
      </c>
      <c r="F252" s="19">
        <v>7.78</v>
      </c>
      <c r="G252" s="19">
        <f t="shared" si="18"/>
        <v>147.82</v>
      </c>
      <c r="H252" s="15"/>
    </row>
    <row r="253" spans="1:8" ht="34.5">
      <c r="A253" s="11">
        <v>12</v>
      </c>
      <c r="B253" s="13"/>
      <c r="C253" s="1" t="s">
        <v>151</v>
      </c>
      <c r="D253" s="1" t="s">
        <v>47</v>
      </c>
      <c r="E253" s="24">
        <v>20.100000000000001</v>
      </c>
      <c r="F253" s="19">
        <v>21.6</v>
      </c>
      <c r="G253" s="19">
        <f t="shared" si="18"/>
        <v>434.16</v>
      </c>
      <c r="H253" s="15"/>
    </row>
    <row r="254" spans="1:8">
      <c r="A254" s="11">
        <v>13</v>
      </c>
      <c r="B254" s="13"/>
      <c r="C254" s="1" t="s">
        <v>152</v>
      </c>
      <c r="D254" s="1" t="s">
        <v>47</v>
      </c>
      <c r="E254" s="24">
        <v>20.100000000000001</v>
      </c>
      <c r="F254" s="19">
        <v>141.68</v>
      </c>
      <c r="G254" s="19">
        <f t="shared" si="18"/>
        <v>2847.77</v>
      </c>
      <c r="H254" s="15"/>
    </row>
    <row r="255" spans="1:8" ht="23">
      <c r="A255" s="11">
        <v>14</v>
      </c>
      <c r="B255" s="13"/>
      <c r="C255" s="1" t="s">
        <v>153</v>
      </c>
      <c r="D255" s="1" t="s">
        <v>53</v>
      </c>
      <c r="E255" s="24">
        <v>0.105</v>
      </c>
      <c r="F255" s="19">
        <v>3251.93</v>
      </c>
      <c r="G255" s="19">
        <f t="shared" si="18"/>
        <v>341.45</v>
      </c>
      <c r="H255" s="15"/>
    </row>
    <row r="256" spans="1:8">
      <c r="A256" s="11">
        <v>15</v>
      </c>
      <c r="B256" s="13"/>
      <c r="C256" s="1" t="s">
        <v>154</v>
      </c>
      <c r="D256" s="1" t="s">
        <v>30</v>
      </c>
      <c r="E256" s="24">
        <v>11.055</v>
      </c>
      <c r="F256" s="19">
        <v>52.46</v>
      </c>
      <c r="G256" s="19">
        <f t="shared" si="18"/>
        <v>579.95000000000005</v>
      </c>
      <c r="H256" s="15"/>
    </row>
    <row r="257" spans="1:8" ht="23">
      <c r="A257" s="11">
        <v>16</v>
      </c>
      <c r="B257" s="13"/>
      <c r="C257" s="1" t="s">
        <v>51</v>
      </c>
      <c r="D257" s="1" t="s">
        <v>39</v>
      </c>
      <c r="E257" s="24">
        <v>0.73099999999999998</v>
      </c>
      <c r="F257" s="19">
        <v>245.63</v>
      </c>
      <c r="G257" s="19">
        <f t="shared" si="18"/>
        <v>179.56</v>
      </c>
      <c r="H257" s="15"/>
    </row>
    <row r="258" spans="1:8">
      <c r="A258" s="11">
        <v>17</v>
      </c>
      <c r="B258" s="13"/>
      <c r="C258" s="1" t="s">
        <v>155</v>
      </c>
      <c r="D258" s="1" t="s">
        <v>47</v>
      </c>
      <c r="E258" s="24">
        <v>8.56</v>
      </c>
      <c r="F258" s="19">
        <v>17.5</v>
      </c>
      <c r="G258" s="19">
        <f t="shared" si="18"/>
        <v>149.80000000000001</v>
      </c>
      <c r="H258" s="15"/>
    </row>
    <row r="259" spans="1:8" ht="34.5">
      <c r="A259" s="11">
        <v>18</v>
      </c>
      <c r="B259" s="13"/>
      <c r="C259" s="1" t="s">
        <v>61</v>
      </c>
      <c r="D259" s="1" t="s">
        <v>53</v>
      </c>
      <c r="E259" s="24">
        <v>7.3099999999999998E-2</v>
      </c>
      <c r="F259" s="19">
        <v>5015.82</v>
      </c>
      <c r="G259" s="19">
        <f t="shared" si="18"/>
        <v>366.66</v>
      </c>
      <c r="H259" s="15"/>
    </row>
    <row r="260" spans="1:8">
      <c r="A260" s="11"/>
      <c r="B260" s="11"/>
      <c r="C260" s="53" t="s">
        <v>59</v>
      </c>
      <c r="D260" s="54"/>
      <c r="E260" s="54"/>
      <c r="F260" s="14"/>
      <c r="G260" s="35" t="str">
        <f>+TEXT(SUM(G242:G259),"0,00")</f>
        <v>164501,54</v>
      </c>
    </row>
    <row r="261" spans="1:8">
      <c r="A261" s="11"/>
      <c r="B261" s="11"/>
      <c r="C261" s="53" t="s">
        <v>156</v>
      </c>
      <c r="D261" s="54"/>
      <c r="E261" s="54"/>
      <c r="F261" s="14"/>
      <c r="G261" s="35">
        <f>SUM(G198:G260)</f>
        <v>250367.54</v>
      </c>
    </row>
    <row r="262" spans="1:8">
      <c r="A262" s="11"/>
      <c r="B262" s="11"/>
      <c r="C262" s="55" t="s">
        <v>76</v>
      </c>
      <c r="D262" s="56"/>
      <c r="E262" s="56"/>
      <c r="F262" s="29">
        <v>0.21</v>
      </c>
      <c r="G262" s="36">
        <f>+ROUND(G261*F262,2)</f>
        <v>52577.18</v>
      </c>
    </row>
    <row r="263" spans="1:8">
      <c r="A263" s="11"/>
      <c r="B263" s="11"/>
      <c r="C263" s="53" t="s">
        <v>157</v>
      </c>
      <c r="D263" s="54"/>
      <c r="E263" s="54"/>
      <c r="F263" s="14"/>
      <c r="G263" s="36">
        <f>+G261+G262</f>
        <v>302944.72000000003</v>
      </c>
    </row>
    <row r="264" spans="1:8">
      <c r="B264" s="16"/>
      <c r="C264" s="16"/>
      <c r="D264" s="16"/>
      <c r="E264" s="16"/>
      <c r="F264" s="16"/>
      <c r="G264" s="16"/>
    </row>
    <row r="265" spans="1:8" ht="15.5">
      <c r="C265" s="45" t="s">
        <v>0</v>
      </c>
      <c r="D265" s="46"/>
      <c r="E265" s="46"/>
      <c r="F265" s="46"/>
    </row>
    <row r="266" spans="1:8">
      <c r="C266" s="47"/>
      <c r="D266" s="46"/>
      <c r="E266" s="46"/>
      <c r="F266" s="46"/>
    </row>
    <row r="268" spans="1:8">
      <c r="A268" s="48" t="s">
        <v>1</v>
      </c>
      <c r="B268" s="49"/>
      <c r="C268" s="49"/>
      <c r="D268" s="49"/>
      <c r="E268" s="49"/>
      <c r="F268" s="49"/>
      <c r="G268" s="49"/>
    </row>
    <row r="269" spans="1:8">
      <c r="A269" s="49"/>
      <c r="B269" s="49"/>
      <c r="C269" s="49"/>
      <c r="D269" s="49"/>
      <c r="E269" s="49"/>
      <c r="F269" s="49"/>
      <c r="G269" s="49"/>
    </row>
    <row r="270" spans="1:8">
      <c r="A270" s="48" t="s">
        <v>2</v>
      </c>
      <c r="B270" s="49"/>
      <c r="C270" s="49"/>
      <c r="D270" s="49"/>
      <c r="E270" s="49"/>
      <c r="F270" s="49"/>
      <c r="G270" s="49"/>
    </row>
    <row r="271" spans="1:8">
      <c r="A271" s="49"/>
      <c r="B271" s="49"/>
      <c r="C271" s="49"/>
      <c r="D271" s="49"/>
      <c r="E271" s="49"/>
      <c r="F271" s="49"/>
      <c r="G271" s="49"/>
    </row>
    <row r="272" spans="1:8">
      <c r="A272" s="48" t="s">
        <v>158</v>
      </c>
      <c r="B272" s="49"/>
      <c r="C272" s="49"/>
      <c r="D272" s="49"/>
      <c r="E272" s="49"/>
      <c r="F272" s="49"/>
      <c r="G272" s="49"/>
    </row>
    <row r="273" spans="1:8">
      <c r="A273" s="49"/>
      <c r="B273" s="49"/>
      <c r="C273" s="49"/>
      <c r="D273" s="49"/>
      <c r="E273" s="49"/>
      <c r="F273" s="49"/>
      <c r="G273" s="49"/>
    </row>
    <row r="274" spans="1:8">
      <c r="A274" s="52" t="s">
        <v>4</v>
      </c>
      <c r="B274" s="51"/>
      <c r="C274" s="2"/>
      <c r="D274" s="50" t="s">
        <v>5</v>
      </c>
      <c r="E274" s="51"/>
      <c r="F274" s="51"/>
      <c r="G274" s="51"/>
    </row>
    <row r="275" spans="1:8">
      <c r="A275" s="3" t="s">
        <v>6</v>
      </c>
      <c r="B275" s="3" t="s">
        <v>7</v>
      </c>
      <c r="C275" s="3" t="s">
        <v>8</v>
      </c>
      <c r="D275" s="5" t="s">
        <v>9</v>
      </c>
      <c r="E275" s="41" t="s">
        <v>10</v>
      </c>
      <c r="F275" s="7" t="s">
        <v>11</v>
      </c>
      <c r="G275" s="10" t="s">
        <v>12</v>
      </c>
    </row>
    <row r="276" spans="1:8">
      <c r="A276" s="4" t="s">
        <v>13</v>
      </c>
      <c r="B276" s="4" t="s">
        <v>14</v>
      </c>
      <c r="C276" s="4" t="s">
        <v>15</v>
      </c>
      <c r="D276" s="6" t="s">
        <v>16</v>
      </c>
      <c r="E276" s="42"/>
      <c r="F276" s="9" t="s">
        <v>17</v>
      </c>
      <c r="G276" s="8" t="s">
        <v>18</v>
      </c>
    </row>
    <row r="277" spans="1:8">
      <c r="A277" s="12"/>
      <c r="B277" s="12">
        <v>1</v>
      </c>
      <c r="C277" s="43" t="s">
        <v>130</v>
      </c>
      <c r="D277" s="44"/>
      <c r="E277" s="44"/>
      <c r="F277" s="44"/>
      <c r="G277" s="44"/>
    </row>
    <row r="278" spans="1:8" ht="34.5">
      <c r="A278" s="11">
        <v>1</v>
      </c>
      <c r="B278" s="13"/>
      <c r="C278" s="1" t="s">
        <v>81</v>
      </c>
      <c r="D278" s="1" t="s">
        <v>30</v>
      </c>
      <c r="E278" s="24">
        <v>7.5</v>
      </c>
      <c r="F278" s="19">
        <v>345.81</v>
      </c>
      <c r="G278" s="19">
        <f>ROUND(F278*E278,2)</f>
        <v>2593.58</v>
      </c>
      <c r="H278" s="15"/>
    </row>
    <row r="279" spans="1:8">
      <c r="A279" s="11">
        <v>2</v>
      </c>
      <c r="B279" s="13"/>
      <c r="C279" s="1" t="s">
        <v>82</v>
      </c>
      <c r="D279" s="1" t="s">
        <v>16</v>
      </c>
      <c r="E279" s="24">
        <v>915</v>
      </c>
      <c r="F279" s="19">
        <v>1.73</v>
      </c>
      <c r="G279" s="19">
        <f t="shared" ref="G279:G281" si="19">ROUND(F279*E279,2)</f>
        <v>1582.95</v>
      </c>
      <c r="H279" s="15"/>
    </row>
    <row r="280" spans="1:8" ht="34.5">
      <c r="A280" s="11">
        <v>3</v>
      </c>
      <c r="B280" s="13"/>
      <c r="C280" s="1" t="s">
        <v>83</v>
      </c>
      <c r="D280" s="1" t="s">
        <v>30</v>
      </c>
      <c r="E280" s="24">
        <v>30</v>
      </c>
      <c r="F280" s="19">
        <v>103.74</v>
      </c>
      <c r="G280" s="19">
        <f t="shared" si="19"/>
        <v>3112.2</v>
      </c>
      <c r="H280" s="15"/>
    </row>
    <row r="281" spans="1:8" ht="23">
      <c r="A281" s="11">
        <v>4</v>
      </c>
      <c r="B281" s="13"/>
      <c r="C281" s="1" t="s">
        <v>84</v>
      </c>
      <c r="D281" s="1" t="s">
        <v>35</v>
      </c>
      <c r="E281" s="24">
        <v>720</v>
      </c>
      <c r="F281" s="19">
        <v>4.72</v>
      </c>
      <c r="G281" s="19">
        <f t="shared" si="19"/>
        <v>3398.4</v>
      </c>
      <c r="H281" s="15"/>
    </row>
    <row r="282" spans="1:8">
      <c r="A282" s="11"/>
      <c r="B282" s="11"/>
      <c r="C282" s="40" t="s">
        <v>27</v>
      </c>
      <c r="D282" s="40"/>
      <c r="E282" s="40"/>
      <c r="F282" s="19"/>
      <c r="G282" s="31" t="str">
        <f>+TEXT(SUM(G278:G281),"0,00")</f>
        <v>10687,13</v>
      </c>
    </row>
    <row r="283" spans="1:8">
      <c r="A283" s="12"/>
      <c r="B283" s="12">
        <v>2</v>
      </c>
      <c r="C283" s="21" t="s">
        <v>131</v>
      </c>
      <c r="D283" s="22"/>
      <c r="E283" s="22"/>
      <c r="F283" s="19"/>
      <c r="G283" s="22"/>
    </row>
    <row r="284" spans="1:8" ht="34.5">
      <c r="A284" s="11">
        <v>1</v>
      </c>
      <c r="B284" s="13"/>
      <c r="C284" s="1" t="s">
        <v>81</v>
      </c>
      <c r="D284" s="1" t="s">
        <v>30</v>
      </c>
      <c r="E284" s="24">
        <v>52</v>
      </c>
      <c r="F284" s="19">
        <v>345.81</v>
      </c>
      <c r="G284" s="19">
        <f t="shared" ref="G284:G287" si="20">ROUND(F284*E284,2)</f>
        <v>17982.12</v>
      </c>
      <c r="H284" s="15"/>
    </row>
    <row r="285" spans="1:8">
      <c r="A285" s="11">
        <v>2</v>
      </c>
      <c r="B285" s="13"/>
      <c r="C285" s="1" t="s">
        <v>82</v>
      </c>
      <c r="D285" s="1" t="s">
        <v>16</v>
      </c>
      <c r="E285" s="24">
        <v>6344</v>
      </c>
      <c r="F285" s="19">
        <v>1.73</v>
      </c>
      <c r="G285" s="19">
        <f t="shared" si="20"/>
        <v>10975.12</v>
      </c>
      <c r="H285" s="15"/>
    </row>
    <row r="286" spans="1:8" ht="34.5">
      <c r="A286" s="11">
        <v>3</v>
      </c>
      <c r="B286" s="13"/>
      <c r="C286" s="1" t="s">
        <v>83</v>
      </c>
      <c r="D286" s="1" t="s">
        <v>30</v>
      </c>
      <c r="E286" s="24">
        <v>170</v>
      </c>
      <c r="F286" s="19">
        <v>103.74</v>
      </c>
      <c r="G286" s="19">
        <f>ROUND(F286*E286,2)</f>
        <v>17635.8</v>
      </c>
      <c r="H286" s="15"/>
    </row>
    <row r="287" spans="1:8" ht="23">
      <c r="A287" s="11">
        <v>4</v>
      </c>
      <c r="B287" s="13"/>
      <c r="C287" s="1" t="s">
        <v>84</v>
      </c>
      <c r="D287" s="1" t="s">
        <v>35</v>
      </c>
      <c r="E287" s="24">
        <v>4080</v>
      </c>
      <c r="F287" s="19">
        <v>4.72</v>
      </c>
      <c r="G287" s="19">
        <f t="shared" si="20"/>
        <v>19257.599999999999</v>
      </c>
      <c r="H287" s="15"/>
    </row>
    <row r="288" spans="1:8">
      <c r="A288" s="11"/>
      <c r="B288" s="11"/>
      <c r="C288" s="40" t="s">
        <v>36</v>
      </c>
      <c r="D288" s="40"/>
      <c r="E288" s="40"/>
      <c r="F288" s="19"/>
      <c r="G288" s="31" t="str">
        <f>+TEXT(SUM(G284:G287),"0,00")</f>
        <v>65850,64</v>
      </c>
    </row>
    <row r="289" spans="1:8">
      <c r="A289" s="12"/>
      <c r="B289" s="12">
        <v>3</v>
      </c>
      <c r="C289" s="21" t="s">
        <v>134</v>
      </c>
      <c r="D289" s="22"/>
      <c r="E289" s="22"/>
      <c r="F289" s="19"/>
      <c r="G289" s="22"/>
    </row>
    <row r="290" spans="1:8" ht="34.5">
      <c r="A290" s="11">
        <v>1</v>
      </c>
      <c r="B290" s="13"/>
      <c r="C290" s="1" t="s">
        <v>81</v>
      </c>
      <c r="D290" s="1" t="s">
        <v>30</v>
      </c>
      <c r="E290" s="24">
        <v>3</v>
      </c>
      <c r="F290" s="19">
        <v>345.81</v>
      </c>
      <c r="G290" s="19">
        <f>ROUND(F290*E290,2)</f>
        <v>1037.43</v>
      </c>
      <c r="H290" s="15"/>
    </row>
    <row r="291" spans="1:8">
      <c r="A291" s="11">
        <v>2</v>
      </c>
      <c r="B291" s="13"/>
      <c r="C291" s="1" t="s">
        <v>82</v>
      </c>
      <c r="D291" s="1" t="s">
        <v>16</v>
      </c>
      <c r="E291" s="24">
        <v>366</v>
      </c>
      <c r="F291" s="19">
        <v>1.73</v>
      </c>
      <c r="G291" s="19">
        <f t="shared" ref="G291:G293" si="21">ROUND(F291*E291,2)</f>
        <v>633.17999999999995</v>
      </c>
      <c r="H291" s="15"/>
    </row>
    <row r="292" spans="1:8" ht="34.5">
      <c r="A292" s="11">
        <v>3</v>
      </c>
      <c r="B292" s="13"/>
      <c r="C292" s="1" t="s">
        <v>83</v>
      </c>
      <c r="D292" s="1" t="s">
        <v>30</v>
      </c>
      <c r="E292" s="24">
        <v>18</v>
      </c>
      <c r="F292" s="19">
        <v>103.74</v>
      </c>
      <c r="G292" s="19">
        <f t="shared" si="21"/>
        <v>1867.32</v>
      </c>
      <c r="H292" s="15"/>
    </row>
    <row r="293" spans="1:8" ht="23">
      <c r="A293" s="11">
        <v>4</v>
      </c>
      <c r="B293" s="13"/>
      <c r="C293" s="1" t="s">
        <v>84</v>
      </c>
      <c r="D293" s="1" t="s">
        <v>35</v>
      </c>
      <c r="E293" s="24">
        <v>432</v>
      </c>
      <c r="F293" s="19">
        <v>4.72</v>
      </c>
      <c r="G293" s="19">
        <f t="shared" si="21"/>
        <v>2039.04</v>
      </c>
      <c r="H293" s="15"/>
    </row>
    <row r="294" spans="1:8">
      <c r="A294" s="11"/>
      <c r="B294" s="11"/>
      <c r="C294" s="40" t="s">
        <v>43</v>
      </c>
      <c r="D294" s="40"/>
      <c r="E294" s="40"/>
      <c r="F294" s="19"/>
      <c r="G294" s="31" t="str">
        <f>+TEXT(SUM(G290:G293),"0,00")</f>
        <v>5576,97</v>
      </c>
    </row>
    <row r="295" spans="1:8">
      <c r="A295" s="12"/>
      <c r="B295" s="12">
        <v>4</v>
      </c>
      <c r="C295" s="21" t="s">
        <v>159</v>
      </c>
      <c r="D295" s="22"/>
      <c r="E295" s="22"/>
      <c r="F295" s="19"/>
      <c r="G295" s="22"/>
    </row>
    <row r="296" spans="1:8" ht="34.5">
      <c r="A296" s="11">
        <v>1</v>
      </c>
      <c r="B296" s="13"/>
      <c r="C296" s="1" t="s">
        <v>81</v>
      </c>
      <c r="D296" s="1" t="s">
        <v>30</v>
      </c>
      <c r="E296" s="24">
        <v>4</v>
      </c>
      <c r="F296" s="19">
        <v>345.81</v>
      </c>
      <c r="G296" s="19">
        <f>ROUND(F296*E296,2)</f>
        <v>1383.24</v>
      </c>
      <c r="H296" s="15"/>
    </row>
    <row r="297" spans="1:8">
      <c r="A297" s="11">
        <v>2</v>
      </c>
      <c r="B297" s="13"/>
      <c r="C297" s="1" t="s">
        <v>82</v>
      </c>
      <c r="D297" s="1" t="s">
        <v>16</v>
      </c>
      <c r="E297" s="24">
        <v>488</v>
      </c>
      <c r="F297" s="19">
        <v>1.73</v>
      </c>
      <c r="G297" s="19">
        <f t="shared" ref="G297:G299" si="22">ROUND(F297*E297,2)</f>
        <v>844.24</v>
      </c>
      <c r="H297" s="15"/>
    </row>
    <row r="298" spans="1:8" ht="34.5">
      <c r="A298" s="11">
        <v>3</v>
      </c>
      <c r="B298" s="13"/>
      <c r="C298" s="1" t="s">
        <v>83</v>
      </c>
      <c r="D298" s="1" t="s">
        <v>30</v>
      </c>
      <c r="E298" s="24">
        <v>35</v>
      </c>
      <c r="F298" s="19">
        <v>103.74</v>
      </c>
      <c r="G298" s="19">
        <f t="shared" si="22"/>
        <v>3630.9</v>
      </c>
      <c r="H298" s="15"/>
    </row>
    <row r="299" spans="1:8" ht="23">
      <c r="A299" s="11">
        <v>4</v>
      </c>
      <c r="B299" s="13"/>
      <c r="C299" s="1" t="s">
        <v>84</v>
      </c>
      <c r="D299" s="1" t="s">
        <v>35</v>
      </c>
      <c r="E299" s="24">
        <v>840</v>
      </c>
      <c r="F299" s="19">
        <v>4.72</v>
      </c>
      <c r="G299" s="19">
        <f t="shared" si="22"/>
        <v>3964.8</v>
      </c>
      <c r="H299" s="15"/>
    </row>
    <row r="300" spans="1:8">
      <c r="A300" s="11"/>
      <c r="B300" s="11"/>
      <c r="C300" s="40" t="s">
        <v>49</v>
      </c>
      <c r="D300" s="40"/>
      <c r="E300" s="40"/>
      <c r="F300" s="19"/>
      <c r="G300" s="31" t="str">
        <f>+TEXT(SUM(G296:G299),"0,00")</f>
        <v>9823,18</v>
      </c>
    </row>
    <row r="301" spans="1:8">
      <c r="A301" s="12"/>
      <c r="B301" s="12">
        <v>5</v>
      </c>
      <c r="C301" s="21" t="s">
        <v>160</v>
      </c>
      <c r="D301" s="22"/>
      <c r="E301" s="22"/>
      <c r="F301" s="19"/>
      <c r="G301" s="22"/>
    </row>
    <row r="302" spans="1:8" ht="34.5">
      <c r="A302" s="11">
        <v>1</v>
      </c>
      <c r="B302" s="13"/>
      <c r="C302" s="1" t="s">
        <v>81</v>
      </c>
      <c r="D302" s="1" t="s">
        <v>30</v>
      </c>
      <c r="E302" s="24">
        <v>12</v>
      </c>
      <c r="F302" s="19">
        <v>345.81</v>
      </c>
      <c r="G302" s="19">
        <f>ROUND(F302*E302,2)</f>
        <v>4149.72</v>
      </c>
      <c r="H302" s="15"/>
    </row>
    <row r="303" spans="1:8">
      <c r="A303" s="11">
        <v>2</v>
      </c>
      <c r="B303" s="13"/>
      <c r="C303" s="1" t="s">
        <v>82</v>
      </c>
      <c r="D303" s="1" t="s">
        <v>16</v>
      </c>
      <c r="E303" s="24">
        <v>1464</v>
      </c>
      <c r="F303" s="19">
        <v>1.73</v>
      </c>
      <c r="G303" s="19">
        <f>ROUND(F303*E303,2)</f>
        <v>2532.7199999999998</v>
      </c>
      <c r="H303" s="15"/>
    </row>
    <row r="304" spans="1:8">
      <c r="A304" s="11"/>
      <c r="B304" s="11"/>
      <c r="C304" s="40" t="s">
        <v>56</v>
      </c>
      <c r="D304" s="40"/>
      <c r="E304" s="40"/>
      <c r="F304" s="19"/>
      <c r="G304" s="31" t="str">
        <f>+TEXT(SUM(G302:G303),"0,00")</f>
        <v>6682,44</v>
      </c>
    </row>
    <row r="305" spans="1:8">
      <c r="A305" s="12"/>
      <c r="B305" s="12">
        <v>6</v>
      </c>
      <c r="C305" s="21" t="s">
        <v>161</v>
      </c>
      <c r="D305" s="22"/>
      <c r="E305" s="22"/>
      <c r="F305" s="19"/>
      <c r="G305" s="22"/>
    </row>
    <row r="306" spans="1:8" ht="34.5">
      <c r="A306" s="11">
        <v>1</v>
      </c>
      <c r="B306" s="13"/>
      <c r="C306" s="1" t="s">
        <v>81</v>
      </c>
      <c r="D306" s="1" t="s">
        <v>30</v>
      </c>
      <c r="E306" s="24">
        <v>3</v>
      </c>
      <c r="F306" s="19">
        <v>345.81</v>
      </c>
      <c r="G306" s="19">
        <f>ROUND(F306*E306,2)</f>
        <v>1037.43</v>
      </c>
      <c r="H306" s="15"/>
    </row>
    <row r="307" spans="1:8">
      <c r="A307" s="11">
        <v>2</v>
      </c>
      <c r="B307" s="13"/>
      <c r="C307" s="1" t="s">
        <v>82</v>
      </c>
      <c r="D307" s="1" t="s">
        <v>16</v>
      </c>
      <c r="E307" s="24">
        <v>285</v>
      </c>
      <c r="F307" s="19">
        <v>1.73</v>
      </c>
      <c r="G307" s="19">
        <f t="shared" ref="G307:G309" si="23">ROUND(F307*E307,2)</f>
        <v>493.05</v>
      </c>
      <c r="H307" s="15"/>
    </row>
    <row r="308" spans="1:8" ht="34.5">
      <c r="A308" s="11">
        <v>3</v>
      </c>
      <c r="B308" s="13"/>
      <c r="C308" s="1" t="s">
        <v>83</v>
      </c>
      <c r="D308" s="1" t="s">
        <v>30</v>
      </c>
      <c r="E308" s="24">
        <v>15</v>
      </c>
      <c r="F308" s="19">
        <v>103.74</v>
      </c>
      <c r="G308" s="19">
        <f t="shared" si="23"/>
        <v>1556.1</v>
      </c>
      <c r="H308" s="15"/>
    </row>
    <row r="309" spans="1:8" ht="23">
      <c r="A309" s="11">
        <v>4</v>
      </c>
      <c r="B309" s="13"/>
      <c r="C309" s="1" t="s">
        <v>84</v>
      </c>
      <c r="D309" s="1" t="s">
        <v>35</v>
      </c>
      <c r="E309" s="24">
        <v>360</v>
      </c>
      <c r="F309" s="19">
        <v>4.72</v>
      </c>
      <c r="G309" s="19">
        <f t="shared" si="23"/>
        <v>1699.2</v>
      </c>
      <c r="H309" s="15"/>
    </row>
    <row r="310" spans="1:8">
      <c r="A310" s="11"/>
      <c r="B310" s="11"/>
      <c r="C310" s="40" t="s">
        <v>59</v>
      </c>
      <c r="D310" s="40"/>
      <c r="E310" s="40"/>
      <c r="F310" s="19"/>
      <c r="G310" s="31" t="str">
        <f>+TEXT(SUM(G306:G309),"0,00")</f>
        <v>4785,78</v>
      </c>
    </row>
    <row r="311" spans="1:8" ht="36.5" customHeight="1">
      <c r="A311" s="12"/>
      <c r="B311" s="12">
        <v>7</v>
      </c>
      <c r="C311" s="33" t="s">
        <v>162</v>
      </c>
      <c r="D311" s="34"/>
      <c r="E311" s="34"/>
      <c r="F311" s="19"/>
      <c r="G311" s="34"/>
    </row>
    <row r="312" spans="1:8" ht="34.5">
      <c r="A312" s="11">
        <v>1</v>
      </c>
      <c r="B312" s="13"/>
      <c r="C312" s="1" t="s">
        <v>112</v>
      </c>
      <c r="D312" s="1" t="s">
        <v>113</v>
      </c>
      <c r="E312" s="24">
        <v>4</v>
      </c>
      <c r="F312" s="19"/>
      <c r="G312" s="24"/>
      <c r="H312" s="15"/>
    </row>
    <row r="313" spans="1:8" ht="23">
      <c r="A313" s="11">
        <v>2</v>
      </c>
      <c r="B313" s="13"/>
      <c r="C313" s="1" t="s">
        <v>114</v>
      </c>
      <c r="D313" s="1" t="s">
        <v>115</v>
      </c>
      <c r="E313" s="24">
        <v>13500</v>
      </c>
      <c r="F313" s="19"/>
      <c r="G313" s="24"/>
      <c r="H313" s="15"/>
    </row>
    <row r="314" spans="1:8" ht="23">
      <c r="A314" s="11">
        <v>3</v>
      </c>
      <c r="B314" s="13"/>
      <c r="C314" s="1" t="s">
        <v>116</v>
      </c>
      <c r="D314" s="1" t="s">
        <v>33</v>
      </c>
      <c r="E314" s="24">
        <v>1350</v>
      </c>
      <c r="F314" s="19"/>
      <c r="G314" s="24"/>
      <c r="H314" s="15"/>
    </row>
    <row r="315" spans="1:8" ht="23">
      <c r="A315" s="11">
        <v>4</v>
      </c>
      <c r="B315" s="13"/>
      <c r="C315" s="1" t="s">
        <v>34</v>
      </c>
      <c r="D315" s="1" t="s">
        <v>35</v>
      </c>
      <c r="E315" s="24">
        <v>2700</v>
      </c>
      <c r="F315" s="19"/>
      <c r="G315" s="24"/>
      <c r="H315" s="15"/>
    </row>
    <row r="316" spans="1:8" ht="34.5">
      <c r="A316" s="11">
        <v>5</v>
      </c>
      <c r="B316" s="13"/>
      <c r="C316" s="1" t="s">
        <v>117</v>
      </c>
      <c r="D316" s="1" t="s">
        <v>30</v>
      </c>
      <c r="E316" s="24">
        <v>135</v>
      </c>
      <c r="F316" s="19"/>
      <c r="G316" s="24"/>
      <c r="H316" s="15"/>
    </row>
    <row r="317" spans="1:8">
      <c r="A317" s="11">
        <v>6</v>
      </c>
      <c r="B317" s="13"/>
      <c r="C317" s="1" t="s">
        <v>118</v>
      </c>
      <c r="D317" s="1" t="s">
        <v>35</v>
      </c>
      <c r="E317" s="24">
        <v>1282.5</v>
      </c>
      <c r="F317" s="19"/>
      <c r="G317" s="24"/>
      <c r="H317" s="15"/>
    </row>
    <row r="318" spans="1:8" ht="23">
      <c r="A318" s="11">
        <v>7</v>
      </c>
      <c r="B318" s="13"/>
      <c r="C318" s="1" t="s">
        <v>119</v>
      </c>
      <c r="D318" s="1" t="s">
        <v>33</v>
      </c>
      <c r="E318" s="24">
        <v>1350</v>
      </c>
      <c r="F318" s="19"/>
      <c r="G318" s="24"/>
      <c r="H318" s="15"/>
    </row>
    <row r="319" spans="1:8">
      <c r="A319" s="11">
        <v>8</v>
      </c>
      <c r="B319" s="13"/>
      <c r="C319" s="1" t="s">
        <v>163</v>
      </c>
      <c r="D319" s="1" t="s">
        <v>55</v>
      </c>
      <c r="E319" s="24">
        <v>40.5</v>
      </c>
      <c r="F319" s="19"/>
      <c r="G319" s="24"/>
      <c r="H319" s="15"/>
    </row>
    <row r="320" spans="1:8" ht="34.5">
      <c r="A320" s="11">
        <v>9</v>
      </c>
      <c r="B320" s="13"/>
      <c r="C320" s="1" t="s">
        <v>121</v>
      </c>
      <c r="D320" s="1" t="s">
        <v>21</v>
      </c>
      <c r="E320" s="24">
        <v>135</v>
      </c>
      <c r="F320" s="19"/>
      <c r="G320" s="24"/>
      <c r="H320" s="15"/>
    </row>
    <row r="321" spans="1:8" ht="23">
      <c r="A321" s="11">
        <v>10</v>
      </c>
      <c r="B321" s="13"/>
      <c r="C321" s="1" t="s">
        <v>122</v>
      </c>
      <c r="D321" s="1" t="s">
        <v>21</v>
      </c>
      <c r="E321" s="24">
        <v>135</v>
      </c>
      <c r="F321" s="19"/>
      <c r="G321" s="24"/>
      <c r="H321" s="15"/>
    </row>
    <row r="322" spans="1:8">
      <c r="A322" s="11"/>
      <c r="B322" s="11"/>
      <c r="C322" s="53" t="s">
        <v>63</v>
      </c>
      <c r="D322" s="54"/>
      <c r="E322" s="54"/>
      <c r="F322" s="14"/>
      <c r="G322" s="35" t="str">
        <f>+TEXT(SUM(G312:G321),"0,00")</f>
        <v>0,00</v>
      </c>
    </row>
    <row r="323" spans="1:8">
      <c r="A323" s="11"/>
      <c r="B323" s="11"/>
      <c r="C323" s="53" t="s">
        <v>164</v>
      </c>
      <c r="D323" s="54"/>
      <c r="E323" s="54"/>
      <c r="F323" s="14"/>
      <c r="G323" s="35">
        <f>SUM(G278:G322)</f>
        <v>103406.13999999998</v>
      </c>
    </row>
    <row r="324" spans="1:8">
      <c r="A324" s="11"/>
      <c r="B324" s="11"/>
      <c r="C324" s="55" t="s">
        <v>76</v>
      </c>
      <c r="D324" s="56"/>
      <c r="E324" s="56"/>
      <c r="F324" s="29">
        <v>0.21</v>
      </c>
      <c r="G324" s="36">
        <f>+ROUND(G323*F324,2)</f>
        <v>21715.29</v>
      </c>
    </row>
    <row r="325" spans="1:8">
      <c r="A325" s="11"/>
      <c r="B325" s="11"/>
      <c r="C325" s="53" t="s">
        <v>165</v>
      </c>
      <c r="D325" s="54"/>
      <c r="E325" s="54"/>
      <c r="F325" s="14"/>
      <c r="G325" s="36">
        <f>+G323+G324</f>
        <v>125121.43</v>
      </c>
    </row>
    <row r="327" spans="1:8">
      <c r="B327" s="57" t="s">
        <v>78</v>
      </c>
      <c r="C327" s="57"/>
      <c r="D327" s="57"/>
      <c r="E327" s="57"/>
      <c r="F327" s="57"/>
      <c r="G327" s="57"/>
    </row>
    <row r="328" spans="1:8">
      <c r="B328" s="57"/>
      <c r="C328" s="57"/>
      <c r="D328" s="57"/>
      <c r="E328" s="57"/>
      <c r="F328" s="57"/>
      <c r="G328" s="57"/>
    </row>
    <row r="329" spans="1:8">
      <c r="B329" s="57"/>
      <c r="C329" s="57"/>
      <c r="D329" s="57"/>
      <c r="E329" s="57"/>
      <c r="F329" s="57"/>
      <c r="G329" s="57"/>
    </row>
    <row r="330" spans="1:8">
      <c r="B330" s="57"/>
      <c r="C330" s="57"/>
      <c r="D330" s="57"/>
      <c r="E330" s="57"/>
      <c r="F330" s="57"/>
      <c r="G330" s="57"/>
    </row>
    <row r="331" spans="1:8">
      <c r="B331" s="57"/>
      <c r="C331" s="57"/>
      <c r="D331" s="57"/>
      <c r="E331" s="57"/>
      <c r="F331" s="57"/>
      <c r="G331" s="57"/>
    </row>
    <row r="332" spans="1:8">
      <c r="B332" s="57"/>
      <c r="C332" s="57"/>
      <c r="D332" s="57"/>
      <c r="E332" s="57"/>
      <c r="F332" s="57"/>
      <c r="G332" s="57"/>
    </row>
    <row r="333" spans="1:8">
      <c r="B333" s="57"/>
      <c r="C333" s="57"/>
      <c r="D333" s="57"/>
      <c r="E333" s="57"/>
      <c r="F333" s="57"/>
      <c r="G333" s="57"/>
    </row>
    <row r="334" spans="1:8">
      <c r="B334" s="57"/>
      <c r="C334" s="57"/>
      <c r="D334" s="57"/>
      <c r="E334" s="57"/>
      <c r="F334" s="57"/>
      <c r="G334" s="57"/>
    </row>
    <row r="335" spans="1:8">
      <c r="B335" s="57"/>
      <c r="C335" s="57"/>
      <c r="D335" s="57"/>
      <c r="E335" s="57"/>
      <c r="F335" s="57"/>
      <c r="G335" s="57"/>
    </row>
    <row r="336" spans="1:8">
      <c r="B336" s="57"/>
      <c r="C336" s="57"/>
      <c r="D336" s="57"/>
      <c r="E336" s="57"/>
      <c r="F336" s="57"/>
      <c r="G336" s="57"/>
    </row>
    <row r="337" spans="1:8" ht="15.5">
      <c r="C337" s="45" t="s">
        <v>0</v>
      </c>
      <c r="D337" s="46"/>
      <c r="E337" s="46"/>
      <c r="F337" s="46"/>
    </row>
    <row r="338" spans="1:8">
      <c r="C338" s="47"/>
      <c r="D338" s="46"/>
      <c r="E338" s="46"/>
      <c r="F338" s="46"/>
    </row>
    <row r="339" spans="1:8" ht="7.5" customHeight="1"/>
    <row r="340" spans="1:8">
      <c r="A340" s="48" t="s">
        <v>1</v>
      </c>
      <c r="B340" s="49"/>
      <c r="C340" s="49"/>
      <c r="D340" s="49"/>
      <c r="E340" s="49"/>
      <c r="F340" s="49"/>
      <c r="G340" s="49"/>
    </row>
    <row r="341" spans="1:8">
      <c r="A341" s="49"/>
      <c r="B341" s="49"/>
      <c r="C341" s="49"/>
      <c r="D341" s="49"/>
      <c r="E341" s="49"/>
      <c r="F341" s="49"/>
      <c r="G341" s="49"/>
    </row>
    <row r="342" spans="1:8">
      <c r="A342" s="48" t="s">
        <v>2</v>
      </c>
      <c r="B342" s="49"/>
      <c r="C342" s="49"/>
      <c r="D342" s="49"/>
      <c r="E342" s="49"/>
      <c r="F342" s="49"/>
      <c r="G342" s="49"/>
    </row>
    <row r="343" spans="1:8">
      <c r="A343" s="49"/>
      <c r="B343" s="49"/>
      <c r="C343" s="49"/>
      <c r="D343" s="49"/>
      <c r="E343" s="49"/>
      <c r="F343" s="49"/>
      <c r="G343" s="49"/>
    </row>
    <row r="344" spans="1:8">
      <c r="A344" s="48" t="s">
        <v>166</v>
      </c>
      <c r="B344" s="49"/>
      <c r="C344" s="49"/>
      <c r="D344" s="49"/>
      <c r="E344" s="49"/>
      <c r="F344" s="49"/>
      <c r="G344" s="49"/>
    </row>
    <row r="345" spans="1:8" ht="16.5" customHeight="1">
      <c r="A345" s="49"/>
      <c r="B345" s="49"/>
      <c r="C345" s="49"/>
      <c r="D345" s="49"/>
      <c r="E345" s="49"/>
      <c r="F345" s="49"/>
      <c r="G345" s="49"/>
    </row>
    <row r="346" spans="1:8">
      <c r="A346" s="52" t="s">
        <v>4</v>
      </c>
      <c r="B346" s="51"/>
      <c r="C346" s="2"/>
      <c r="D346" s="50" t="s">
        <v>5</v>
      </c>
      <c r="E346" s="51"/>
      <c r="F346" s="51"/>
      <c r="G346" s="51"/>
    </row>
    <row r="347" spans="1:8">
      <c r="A347" s="3" t="s">
        <v>6</v>
      </c>
      <c r="B347" s="3" t="s">
        <v>7</v>
      </c>
      <c r="C347" s="3" t="s">
        <v>8</v>
      </c>
      <c r="D347" s="5" t="s">
        <v>9</v>
      </c>
      <c r="E347" s="41" t="s">
        <v>10</v>
      </c>
      <c r="F347" s="7" t="s">
        <v>11</v>
      </c>
      <c r="G347" s="10" t="s">
        <v>12</v>
      </c>
    </row>
    <row r="348" spans="1:8">
      <c r="A348" s="4" t="s">
        <v>13</v>
      </c>
      <c r="B348" s="4" t="s">
        <v>14</v>
      </c>
      <c r="C348" s="4" t="s">
        <v>15</v>
      </c>
      <c r="D348" s="6" t="s">
        <v>16</v>
      </c>
      <c r="E348" s="42"/>
      <c r="F348" s="9" t="s">
        <v>17</v>
      </c>
      <c r="G348" s="8" t="s">
        <v>18</v>
      </c>
    </row>
    <row r="349" spans="1:8">
      <c r="A349" s="12"/>
      <c r="B349" s="12">
        <v>1</v>
      </c>
      <c r="C349" s="58" t="s">
        <v>167</v>
      </c>
      <c r="D349" s="59"/>
      <c r="E349" s="59"/>
      <c r="F349" s="59"/>
      <c r="G349" s="59"/>
    </row>
    <row r="350" spans="1:8" ht="46">
      <c r="A350" s="11">
        <v>1</v>
      </c>
      <c r="B350" s="13"/>
      <c r="C350" s="1" t="s">
        <v>168</v>
      </c>
      <c r="D350" s="1" t="s">
        <v>21</v>
      </c>
      <c r="E350" s="18">
        <v>128</v>
      </c>
      <c r="F350" s="19">
        <v>53.2</v>
      </c>
      <c r="G350" s="19">
        <f>ROUND(F350*E350,2)</f>
        <v>6809.6</v>
      </c>
      <c r="H350" s="15"/>
    </row>
    <row r="351" spans="1:8">
      <c r="A351" s="11">
        <v>2</v>
      </c>
      <c r="B351" s="13"/>
      <c r="C351" s="1" t="s">
        <v>169</v>
      </c>
      <c r="D351" s="1" t="s">
        <v>39</v>
      </c>
      <c r="E351" s="18">
        <v>8</v>
      </c>
      <c r="F351" s="19">
        <v>69.16</v>
      </c>
      <c r="G351" s="19">
        <f t="shared" ref="G351:G364" si="24">ROUND(F351*E351,2)</f>
        <v>553.28</v>
      </c>
      <c r="H351" s="15"/>
    </row>
    <row r="352" spans="1:8" ht="34.5">
      <c r="A352" s="11">
        <v>3</v>
      </c>
      <c r="B352" s="13"/>
      <c r="C352" s="1" t="s">
        <v>170</v>
      </c>
      <c r="D352" s="1" t="s">
        <v>30</v>
      </c>
      <c r="E352" s="18">
        <v>50</v>
      </c>
      <c r="F352" s="19">
        <v>69.16</v>
      </c>
      <c r="G352" s="19">
        <f t="shared" si="24"/>
        <v>3458</v>
      </c>
      <c r="H352" s="15"/>
    </row>
    <row r="353" spans="1:8">
      <c r="A353" s="11">
        <v>4</v>
      </c>
      <c r="B353" s="13"/>
      <c r="C353" s="1" t="s">
        <v>171</v>
      </c>
      <c r="D353" s="1" t="s">
        <v>55</v>
      </c>
      <c r="E353" s="18">
        <v>178</v>
      </c>
      <c r="F353" s="19">
        <v>102.02</v>
      </c>
      <c r="G353" s="19">
        <f t="shared" si="24"/>
        <v>18159.560000000001</v>
      </c>
      <c r="H353" s="15"/>
    </row>
    <row r="354" spans="1:8" ht="23">
      <c r="A354" s="11">
        <v>5</v>
      </c>
      <c r="B354" s="13"/>
      <c r="C354" s="1" t="s">
        <v>172</v>
      </c>
      <c r="D354" s="1" t="s">
        <v>21</v>
      </c>
      <c r="E354" s="18">
        <v>4.8</v>
      </c>
      <c r="F354" s="19">
        <v>965.84</v>
      </c>
      <c r="G354" s="19">
        <f t="shared" si="24"/>
        <v>4636.03</v>
      </c>
      <c r="H354" s="15"/>
    </row>
    <row r="355" spans="1:8">
      <c r="A355" s="11">
        <v>6</v>
      </c>
      <c r="B355" s="13"/>
      <c r="C355" s="1" t="s">
        <v>173</v>
      </c>
      <c r="D355" s="1" t="s">
        <v>21</v>
      </c>
      <c r="E355" s="18">
        <v>4.944</v>
      </c>
      <c r="F355" s="19">
        <v>534.07000000000005</v>
      </c>
      <c r="G355" s="19">
        <f t="shared" si="24"/>
        <v>2640.44</v>
      </c>
      <c r="H355" s="15"/>
    </row>
    <row r="356" spans="1:8" ht="23">
      <c r="A356" s="11">
        <v>7</v>
      </c>
      <c r="B356" s="13"/>
      <c r="C356" s="1" t="s">
        <v>174</v>
      </c>
      <c r="D356" s="1" t="s">
        <v>35</v>
      </c>
      <c r="E356" s="18">
        <v>2918.4</v>
      </c>
      <c r="F356" s="19">
        <v>9.51</v>
      </c>
      <c r="G356" s="19">
        <f t="shared" si="24"/>
        <v>27753.98</v>
      </c>
      <c r="H356" s="15"/>
    </row>
    <row r="357" spans="1:8" ht="34.5">
      <c r="A357" s="11">
        <v>8</v>
      </c>
      <c r="B357" s="13"/>
      <c r="C357" s="1" t="s">
        <v>83</v>
      </c>
      <c r="D357" s="1" t="s">
        <v>30</v>
      </c>
      <c r="E357" s="18">
        <v>20</v>
      </c>
      <c r="F357" s="19">
        <v>103.74</v>
      </c>
      <c r="G357" s="19">
        <f t="shared" si="24"/>
        <v>2074.8000000000002</v>
      </c>
      <c r="H357" s="15"/>
    </row>
    <row r="358" spans="1:8" ht="23">
      <c r="A358" s="11">
        <v>9</v>
      </c>
      <c r="B358" s="13"/>
      <c r="C358" s="1" t="s">
        <v>175</v>
      </c>
      <c r="D358" s="1" t="s">
        <v>35</v>
      </c>
      <c r="E358" s="18">
        <v>280</v>
      </c>
      <c r="F358" s="19">
        <v>5.17</v>
      </c>
      <c r="G358" s="19">
        <f t="shared" si="24"/>
        <v>1447.6</v>
      </c>
      <c r="H358" s="15"/>
    </row>
    <row r="359" spans="1:8" ht="34.5">
      <c r="A359" s="11">
        <v>10</v>
      </c>
      <c r="B359" s="13"/>
      <c r="C359" s="1" t="s">
        <v>176</v>
      </c>
      <c r="D359" s="1" t="s">
        <v>30</v>
      </c>
      <c r="E359" s="18">
        <v>14</v>
      </c>
      <c r="F359" s="19">
        <v>345.81</v>
      </c>
      <c r="G359" s="19">
        <f t="shared" si="24"/>
        <v>4841.34</v>
      </c>
      <c r="H359" s="15"/>
    </row>
    <row r="360" spans="1:8">
      <c r="A360" s="11">
        <v>11</v>
      </c>
      <c r="B360" s="13"/>
      <c r="C360" s="1" t="s">
        <v>82</v>
      </c>
      <c r="D360" s="1" t="s">
        <v>16</v>
      </c>
      <c r="E360" s="18">
        <v>1078</v>
      </c>
      <c r="F360" s="19">
        <v>1.73</v>
      </c>
      <c r="G360" s="19">
        <f t="shared" si="24"/>
        <v>1864.94</v>
      </c>
      <c r="H360" s="15"/>
    </row>
    <row r="361" spans="1:8" ht="23">
      <c r="A361" s="11">
        <v>12</v>
      </c>
      <c r="B361" s="13"/>
      <c r="C361" s="1" t="s">
        <v>174</v>
      </c>
      <c r="D361" s="1" t="s">
        <v>35</v>
      </c>
      <c r="E361" s="18">
        <v>2844.8</v>
      </c>
      <c r="F361" s="19">
        <v>9.51</v>
      </c>
      <c r="G361" s="19">
        <f t="shared" si="24"/>
        <v>27054.05</v>
      </c>
      <c r="H361" s="15"/>
    </row>
    <row r="362" spans="1:8">
      <c r="A362" s="11">
        <v>13</v>
      </c>
      <c r="B362" s="13"/>
      <c r="C362" s="1" t="s">
        <v>177</v>
      </c>
      <c r="D362" s="1" t="s">
        <v>30</v>
      </c>
      <c r="E362" s="18">
        <v>60</v>
      </c>
      <c r="F362" s="19">
        <v>3.46</v>
      </c>
      <c r="G362" s="19">
        <f t="shared" si="24"/>
        <v>207.6</v>
      </c>
      <c r="H362" s="15"/>
    </row>
    <row r="363" spans="1:8" ht="23">
      <c r="A363" s="11">
        <v>14</v>
      </c>
      <c r="B363" s="13"/>
      <c r="C363" s="1" t="s">
        <v>178</v>
      </c>
      <c r="D363" s="1" t="s">
        <v>30</v>
      </c>
      <c r="E363" s="18">
        <v>60</v>
      </c>
      <c r="F363" s="19">
        <v>69.16</v>
      </c>
      <c r="G363" s="19">
        <f t="shared" si="24"/>
        <v>4149.6000000000004</v>
      </c>
      <c r="H363" s="15"/>
    </row>
    <row r="364" spans="1:8">
      <c r="A364" s="11">
        <v>15</v>
      </c>
      <c r="B364" s="13"/>
      <c r="C364" s="1" t="s">
        <v>171</v>
      </c>
      <c r="D364" s="1" t="s">
        <v>55</v>
      </c>
      <c r="E364" s="18">
        <v>213.6</v>
      </c>
      <c r="F364" s="19">
        <v>102.02</v>
      </c>
      <c r="G364" s="19">
        <f t="shared" si="24"/>
        <v>21791.47</v>
      </c>
      <c r="H364" s="15"/>
    </row>
    <row r="365" spans="1:8">
      <c r="A365" s="11"/>
      <c r="B365" s="11"/>
      <c r="C365" s="40" t="s">
        <v>27</v>
      </c>
      <c r="D365" s="40"/>
      <c r="E365" s="40"/>
      <c r="F365" s="19"/>
      <c r="G365" s="31" t="str">
        <f>+TEXT(SUM(G350:G364),"0,00")</f>
        <v>127442,29</v>
      </c>
    </row>
    <row r="366" spans="1:8" ht="26.5" customHeight="1">
      <c r="A366" s="12"/>
      <c r="B366" s="12">
        <v>2</v>
      </c>
      <c r="C366" s="21" t="s">
        <v>179</v>
      </c>
      <c r="D366" s="22"/>
      <c r="E366" s="22"/>
      <c r="F366" s="19"/>
      <c r="G366" s="22"/>
    </row>
    <row r="367" spans="1:8" ht="34.5">
      <c r="A367" s="11">
        <v>1</v>
      </c>
      <c r="B367" s="13"/>
      <c r="C367" s="1" t="s">
        <v>180</v>
      </c>
      <c r="D367" s="1" t="s">
        <v>53</v>
      </c>
      <c r="E367" s="24">
        <v>0.8</v>
      </c>
      <c r="F367" s="19">
        <v>13832.55</v>
      </c>
      <c r="G367" s="19">
        <f>ROUND(F367*E367,2)</f>
        <v>11066.04</v>
      </c>
      <c r="H367" s="15"/>
    </row>
    <row r="368" spans="1:8">
      <c r="A368" s="11">
        <v>2</v>
      </c>
      <c r="B368" s="13"/>
      <c r="C368" s="1" t="s">
        <v>181</v>
      </c>
      <c r="D368" s="1" t="s">
        <v>35</v>
      </c>
      <c r="E368" s="24">
        <v>368.5</v>
      </c>
      <c r="F368" s="19">
        <v>5.19</v>
      </c>
      <c r="G368" s="19">
        <f t="shared" ref="G368:G371" si="25">ROUND(F368*E368,2)</f>
        <v>1912.52</v>
      </c>
      <c r="H368" s="15"/>
    </row>
    <row r="369" spans="1:8" ht="34.5">
      <c r="A369" s="11">
        <v>3</v>
      </c>
      <c r="B369" s="13"/>
      <c r="C369" s="1" t="s">
        <v>182</v>
      </c>
      <c r="D369" s="1" t="s">
        <v>53</v>
      </c>
      <c r="E369" s="24">
        <v>0.8</v>
      </c>
      <c r="F369" s="19">
        <v>1383.25</v>
      </c>
      <c r="G369" s="19">
        <f t="shared" si="25"/>
        <v>1106.5999999999999</v>
      </c>
      <c r="H369" s="15"/>
    </row>
    <row r="370" spans="1:8" ht="34.5">
      <c r="A370" s="11">
        <v>4</v>
      </c>
      <c r="B370" s="13"/>
      <c r="C370" s="1" t="s">
        <v>183</v>
      </c>
      <c r="D370" s="1" t="s">
        <v>53</v>
      </c>
      <c r="E370" s="24">
        <v>0.8</v>
      </c>
      <c r="F370" s="19">
        <v>691.63</v>
      </c>
      <c r="G370" s="19">
        <f t="shared" si="25"/>
        <v>553.29999999999995</v>
      </c>
      <c r="H370" s="15"/>
    </row>
    <row r="371" spans="1:8" ht="23">
      <c r="A371" s="11">
        <v>5</v>
      </c>
      <c r="B371" s="13"/>
      <c r="C371" s="1" t="s">
        <v>184</v>
      </c>
      <c r="D371" s="1" t="s">
        <v>35</v>
      </c>
      <c r="E371" s="24">
        <v>244</v>
      </c>
      <c r="F371" s="19">
        <v>10.029999999999999</v>
      </c>
      <c r="G371" s="19">
        <f t="shared" si="25"/>
        <v>2447.3200000000002</v>
      </c>
      <c r="H371" s="15"/>
    </row>
    <row r="372" spans="1:8">
      <c r="A372" s="11"/>
      <c r="B372" s="11"/>
      <c r="C372" s="40" t="s">
        <v>36</v>
      </c>
      <c r="D372" s="40"/>
      <c r="E372" s="40"/>
      <c r="F372" s="19"/>
      <c r="G372" s="31" t="str">
        <f>+TEXT(SUM(G367:G371),"0,00")</f>
        <v>17085,78</v>
      </c>
    </row>
    <row r="373" spans="1:8" ht="21.5" customHeight="1">
      <c r="A373" s="12"/>
      <c r="B373" s="12">
        <v>3</v>
      </c>
      <c r="C373" s="21" t="s">
        <v>185</v>
      </c>
      <c r="D373" s="22"/>
      <c r="E373" s="22"/>
      <c r="F373" s="19"/>
      <c r="G373" s="22"/>
    </row>
    <row r="374" spans="1:8" ht="23">
      <c r="A374" s="11">
        <v>1</v>
      </c>
      <c r="B374" s="13"/>
      <c r="C374" s="1" t="s">
        <v>186</v>
      </c>
      <c r="D374" s="1" t="s">
        <v>21</v>
      </c>
      <c r="E374" s="24">
        <v>68</v>
      </c>
      <c r="F374" s="19">
        <v>110.9</v>
      </c>
      <c r="G374" s="19">
        <f>ROUND(F374*E374,2)</f>
        <v>7541.2</v>
      </c>
      <c r="H374" s="15"/>
    </row>
    <row r="375" spans="1:8" ht="23">
      <c r="A375" s="11">
        <v>2</v>
      </c>
      <c r="B375" s="13"/>
      <c r="C375" s="1" t="s">
        <v>187</v>
      </c>
      <c r="D375" s="1" t="s">
        <v>21</v>
      </c>
      <c r="E375" s="24">
        <v>72</v>
      </c>
      <c r="F375" s="19">
        <v>115.69</v>
      </c>
      <c r="G375" s="19">
        <f t="shared" ref="G375:G381" si="26">ROUND(F375*E375,2)</f>
        <v>8329.68</v>
      </c>
      <c r="H375" s="15"/>
    </row>
    <row r="376" spans="1:8">
      <c r="A376" s="11">
        <v>3</v>
      </c>
      <c r="B376" s="13"/>
      <c r="C376" s="1" t="s">
        <v>188</v>
      </c>
      <c r="D376" s="1" t="s">
        <v>53</v>
      </c>
      <c r="E376" s="24">
        <v>0.32</v>
      </c>
      <c r="F376" s="19">
        <v>65.099999999999994</v>
      </c>
      <c r="G376" s="19">
        <f t="shared" si="26"/>
        <v>20.83</v>
      </c>
      <c r="H376" s="15"/>
    </row>
    <row r="377" spans="1:8" ht="23">
      <c r="A377" s="11">
        <v>4</v>
      </c>
      <c r="B377" s="13"/>
      <c r="C377" s="1" t="s">
        <v>189</v>
      </c>
      <c r="D377" s="1" t="s">
        <v>30</v>
      </c>
      <c r="E377" s="24">
        <v>35.200000000000003</v>
      </c>
      <c r="F377" s="19">
        <v>5.48</v>
      </c>
      <c r="G377" s="19">
        <f t="shared" si="26"/>
        <v>192.9</v>
      </c>
      <c r="H377" s="15"/>
    </row>
    <row r="378" spans="1:8" ht="23">
      <c r="A378" s="11">
        <v>5</v>
      </c>
      <c r="B378" s="13"/>
      <c r="C378" s="1" t="s">
        <v>190</v>
      </c>
      <c r="D378" s="1" t="s">
        <v>53</v>
      </c>
      <c r="E378" s="24">
        <v>0.28999999999999998</v>
      </c>
      <c r="F378" s="19">
        <v>3114.21</v>
      </c>
      <c r="G378" s="19">
        <f t="shared" si="26"/>
        <v>903.12</v>
      </c>
      <c r="H378" s="15"/>
    </row>
    <row r="379" spans="1:8">
      <c r="A379" s="11">
        <v>6</v>
      </c>
      <c r="B379" s="13"/>
      <c r="C379" s="1" t="s">
        <v>173</v>
      </c>
      <c r="D379" s="1" t="s">
        <v>21</v>
      </c>
      <c r="E379" s="24">
        <v>2.3199999999999998</v>
      </c>
      <c r="F379" s="19">
        <v>534.07000000000005</v>
      </c>
      <c r="G379" s="19">
        <f t="shared" si="26"/>
        <v>1239.04</v>
      </c>
      <c r="H379" s="15"/>
    </row>
    <row r="380" spans="1:8" ht="34.5">
      <c r="A380" s="11">
        <v>7</v>
      </c>
      <c r="B380" s="13"/>
      <c r="C380" s="1" t="s">
        <v>191</v>
      </c>
      <c r="D380" s="1" t="s">
        <v>69</v>
      </c>
      <c r="E380" s="24">
        <v>0.37</v>
      </c>
      <c r="F380" s="19">
        <v>7079.74</v>
      </c>
      <c r="G380" s="19">
        <f t="shared" si="26"/>
        <v>2619.5</v>
      </c>
      <c r="H380" s="15"/>
    </row>
    <row r="381" spans="1:8">
      <c r="A381" s="11">
        <v>8</v>
      </c>
      <c r="B381" s="13"/>
      <c r="C381" s="1" t="s">
        <v>173</v>
      </c>
      <c r="D381" s="1" t="s">
        <v>21</v>
      </c>
      <c r="E381" s="24">
        <v>3.7</v>
      </c>
      <c r="F381" s="19">
        <v>534.07000000000005</v>
      </c>
      <c r="G381" s="19">
        <f t="shared" si="26"/>
        <v>1976.06</v>
      </c>
      <c r="H381" s="15"/>
    </row>
    <row r="382" spans="1:8">
      <c r="A382" s="11"/>
      <c r="B382" s="11"/>
      <c r="C382" s="53" t="s">
        <v>43</v>
      </c>
      <c r="D382" s="54"/>
      <c r="E382" s="54"/>
      <c r="F382" s="19"/>
      <c r="G382" s="35" t="str">
        <f>+TEXT(SUM(G374:G381),"0,00")</f>
        <v>22822,33</v>
      </c>
    </row>
    <row r="383" spans="1:8" ht="27.5" customHeight="1">
      <c r="A383" s="12"/>
      <c r="B383" s="12">
        <v>4</v>
      </c>
      <c r="C383" s="33" t="s">
        <v>192</v>
      </c>
      <c r="D383" s="34"/>
      <c r="E383" s="34"/>
      <c r="F383" s="19"/>
      <c r="G383" s="34"/>
    </row>
    <row r="384" spans="1:8" ht="23">
      <c r="A384" s="11">
        <v>1</v>
      </c>
      <c r="B384" s="13"/>
      <c r="C384" s="1" t="s">
        <v>193</v>
      </c>
      <c r="D384" s="1" t="s">
        <v>47</v>
      </c>
      <c r="E384" s="24">
        <v>60</v>
      </c>
      <c r="F384" s="19">
        <v>34.58</v>
      </c>
      <c r="G384" s="19">
        <f>ROUND(F384*E384,2)</f>
        <v>2074.8000000000002</v>
      </c>
      <c r="H384" s="15"/>
    </row>
    <row r="385" spans="1:8" ht="23">
      <c r="A385" s="11">
        <v>2</v>
      </c>
      <c r="B385" s="13"/>
      <c r="C385" s="1" t="s">
        <v>194</v>
      </c>
      <c r="D385" s="1" t="s">
        <v>23</v>
      </c>
      <c r="E385" s="24">
        <v>0.05</v>
      </c>
      <c r="F385" s="19">
        <v>4293.95</v>
      </c>
      <c r="G385" s="19">
        <f t="shared" ref="G385:G390" si="27">ROUND(F385*E385,2)</f>
        <v>214.7</v>
      </c>
      <c r="H385" s="15"/>
    </row>
    <row r="386" spans="1:8">
      <c r="A386" s="11">
        <v>3</v>
      </c>
      <c r="B386" s="13"/>
      <c r="C386" s="1" t="s">
        <v>195</v>
      </c>
      <c r="D386" s="1" t="s">
        <v>47</v>
      </c>
      <c r="E386" s="24">
        <v>60</v>
      </c>
      <c r="F386" s="19">
        <v>86.45</v>
      </c>
      <c r="G386" s="19">
        <f t="shared" si="27"/>
        <v>5187</v>
      </c>
      <c r="H386" s="15"/>
    </row>
    <row r="387" spans="1:8">
      <c r="A387" s="11">
        <v>4</v>
      </c>
      <c r="B387" s="13"/>
      <c r="C387" s="1" t="s">
        <v>196</v>
      </c>
      <c r="D387" s="1" t="s">
        <v>47</v>
      </c>
      <c r="E387" s="24">
        <v>60</v>
      </c>
      <c r="F387" s="19">
        <v>3.46</v>
      </c>
      <c r="G387" s="19">
        <f t="shared" si="27"/>
        <v>207.6</v>
      </c>
      <c r="H387" s="15"/>
    </row>
    <row r="388" spans="1:8">
      <c r="A388" s="11">
        <v>5</v>
      </c>
      <c r="B388" s="13"/>
      <c r="C388" s="1" t="s">
        <v>197</v>
      </c>
      <c r="D388" s="1" t="s">
        <v>55</v>
      </c>
      <c r="E388" s="24">
        <v>276</v>
      </c>
      <c r="F388" s="19">
        <v>8.16</v>
      </c>
      <c r="G388" s="19">
        <f t="shared" si="27"/>
        <v>2252.16</v>
      </c>
      <c r="H388" s="15"/>
    </row>
    <row r="389" spans="1:8">
      <c r="A389" s="11">
        <v>6</v>
      </c>
      <c r="B389" s="13"/>
      <c r="C389" s="1" t="s">
        <v>196</v>
      </c>
      <c r="D389" s="1" t="s">
        <v>47</v>
      </c>
      <c r="E389" s="24">
        <v>20</v>
      </c>
      <c r="F389" s="19">
        <v>3.46</v>
      </c>
      <c r="G389" s="19">
        <f t="shared" si="27"/>
        <v>69.2</v>
      </c>
      <c r="H389" s="15"/>
    </row>
    <row r="390" spans="1:8">
      <c r="A390" s="11">
        <v>7</v>
      </c>
      <c r="B390" s="13"/>
      <c r="C390" s="1" t="s">
        <v>171</v>
      </c>
      <c r="D390" s="1" t="s">
        <v>55</v>
      </c>
      <c r="E390" s="24">
        <v>92</v>
      </c>
      <c r="F390" s="19">
        <v>8.16</v>
      </c>
      <c r="G390" s="19">
        <f t="shared" si="27"/>
        <v>750.72</v>
      </c>
      <c r="H390" s="15"/>
    </row>
    <row r="391" spans="1:8">
      <c r="A391" s="11"/>
      <c r="B391" s="11"/>
      <c r="C391" s="53" t="s">
        <v>49</v>
      </c>
      <c r="D391" s="54"/>
      <c r="E391" s="54"/>
      <c r="F391" s="19"/>
      <c r="G391" s="35" t="str">
        <f>+TEXT(SUM(G384:G390),"0,00")</f>
        <v>10756,18</v>
      </c>
    </row>
    <row r="392" spans="1:8" ht="30" customHeight="1">
      <c r="A392" s="12"/>
      <c r="B392" s="12">
        <v>5</v>
      </c>
      <c r="C392" s="33" t="s">
        <v>198</v>
      </c>
      <c r="D392" s="34"/>
      <c r="E392" s="34"/>
      <c r="F392" s="19"/>
      <c r="G392" s="34"/>
    </row>
    <row r="393" spans="1:8">
      <c r="A393" s="11">
        <v>1</v>
      </c>
      <c r="B393" s="13"/>
      <c r="C393" s="1" t="s">
        <v>199</v>
      </c>
      <c r="D393" s="1" t="s">
        <v>105</v>
      </c>
      <c r="E393" s="24">
        <v>8</v>
      </c>
      <c r="F393" s="19">
        <v>8.65</v>
      </c>
      <c r="G393" s="19">
        <f>ROUND(F393*E393,2)</f>
        <v>69.2</v>
      </c>
      <c r="H393" s="15"/>
    </row>
    <row r="394" spans="1:8" ht="23">
      <c r="A394" s="11">
        <v>2</v>
      </c>
      <c r="B394" s="13"/>
      <c r="C394" s="1" t="s">
        <v>200</v>
      </c>
      <c r="D394" s="1" t="s">
        <v>16</v>
      </c>
      <c r="E394" s="24">
        <v>24</v>
      </c>
      <c r="F394" s="19">
        <v>6.92</v>
      </c>
      <c r="G394" s="19">
        <f t="shared" ref="G394:G397" si="28">ROUND(F394*E394,2)</f>
        <v>166.08</v>
      </c>
      <c r="H394" s="15"/>
    </row>
    <row r="395" spans="1:8">
      <c r="A395" s="11">
        <v>3</v>
      </c>
      <c r="B395" s="13"/>
      <c r="C395" s="1" t="s">
        <v>201</v>
      </c>
      <c r="D395" s="1" t="s">
        <v>23</v>
      </c>
      <c r="E395" s="24">
        <v>0.12</v>
      </c>
      <c r="F395" s="19">
        <v>8289.52</v>
      </c>
      <c r="G395" s="19">
        <f t="shared" si="28"/>
        <v>994.74</v>
      </c>
      <c r="H395" s="15"/>
    </row>
    <row r="396" spans="1:8">
      <c r="A396" s="11">
        <v>4</v>
      </c>
      <c r="B396" s="13"/>
      <c r="C396" s="1" t="s">
        <v>196</v>
      </c>
      <c r="D396" s="1" t="s">
        <v>47</v>
      </c>
      <c r="E396" s="24">
        <v>8</v>
      </c>
      <c r="F396" s="19">
        <v>3.46</v>
      </c>
      <c r="G396" s="19">
        <f t="shared" si="28"/>
        <v>27.68</v>
      </c>
      <c r="H396" s="15"/>
    </row>
    <row r="397" spans="1:8">
      <c r="A397" s="11">
        <v>5</v>
      </c>
      <c r="B397" s="13"/>
      <c r="C397" s="1" t="s">
        <v>171</v>
      </c>
      <c r="D397" s="1" t="s">
        <v>55</v>
      </c>
      <c r="E397" s="24">
        <v>36.799999999999997</v>
      </c>
      <c r="F397" s="19">
        <v>8.16</v>
      </c>
      <c r="G397" s="19">
        <f t="shared" si="28"/>
        <v>300.29000000000002</v>
      </c>
      <c r="H397" s="15"/>
    </row>
    <row r="398" spans="1:8">
      <c r="A398" s="11"/>
      <c r="B398" s="11"/>
      <c r="C398" s="53" t="s">
        <v>56</v>
      </c>
      <c r="D398" s="54"/>
      <c r="E398" s="54"/>
      <c r="F398" s="19"/>
      <c r="G398" s="35" t="str">
        <f>+TEXT(SUM(G393:G397),"0,00")</f>
        <v>1557,99</v>
      </c>
    </row>
    <row r="399" spans="1:8" ht="29.5" customHeight="1">
      <c r="A399" s="12"/>
      <c r="B399" s="12">
        <v>6</v>
      </c>
      <c r="C399" s="33" t="s">
        <v>202</v>
      </c>
      <c r="D399" s="34"/>
      <c r="E399" s="34"/>
      <c r="F399" s="19"/>
      <c r="G399" s="34"/>
    </row>
    <row r="400" spans="1:8" ht="23">
      <c r="A400" s="11">
        <v>1</v>
      </c>
      <c r="B400" s="13"/>
      <c r="C400" s="1" t="s">
        <v>51</v>
      </c>
      <c r="D400" s="1" t="s">
        <v>39</v>
      </c>
      <c r="E400" s="24">
        <v>1.64</v>
      </c>
      <c r="F400" s="19">
        <v>172.91</v>
      </c>
      <c r="G400" s="19">
        <f>ROUND(F400*E400,2)</f>
        <v>283.57</v>
      </c>
      <c r="H400" s="15"/>
    </row>
    <row r="401" spans="1:9" ht="34.5">
      <c r="A401" s="11">
        <v>2</v>
      </c>
      <c r="B401" s="13"/>
      <c r="C401" s="1" t="s">
        <v>52</v>
      </c>
      <c r="D401" s="1" t="s">
        <v>53</v>
      </c>
      <c r="E401" s="24">
        <v>0.16400000000000001</v>
      </c>
      <c r="F401" s="19">
        <v>864.53</v>
      </c>
      <c r="G401" s="19">
        <f t="shared" ref="G401:G410" si="29">ROUND(F401*E401,2)</f>
        <v>141.78</v>
      </c>
      <c r="H401" s="15"/>
    </row>
    <row r="402" spans="1:9" ht="23">
      <c r="A402" s="11">
        <v>3</v>
      </c>
      <c r="B402" s="13"/>
      <c r="C402" s="1" t="s">
        <v>203</v>
      </c>
      <c r="D402" s="1" t="s">
        <v>55</v>
      </c>
      <c r="E402" s="24">
        <v>4.0999999999999996</v>
      </c>
      <c r="F402" s="19">
        <v>29.39</v>
      </c>
      <c r="G402" s="19">
        <f t="shared" si="29"/>
        <v>120.5</v>
      </c>
      <c r="H402" s="15"/>
    </row>
    <row r="403" spans="1:9" ht="34.5">
      <c r="A403" s="11">
        <v>4</v>
      </c>
      <c r="B403" s="13"/>
      <c r="C403" s="1" t="s">
        <v>204</v>
      </c>
      <c r="D403" s="1" t="s">
        <v>30</v>
      </c>
      <c r="E403" s="24">
        <v>16.399999999999999</v>
      </c>
      <c r="F403" s="19">
        <v>8.65</v>
      </c>
      <c r="G403" s="19">
        <f t="shared" si="29"/>
        <v>141.86000000000001</v>
      </c>
      <c r="H403" s="15"/>
    </row>
    <row r="404" spans="1:9">
      <c r="A404" s="11">
        <v>5</v>
      </c>
      <c r="B404" s="13"/>
      <c r="C404" s="1" t="s">
        <v>205</v>
      </c>
      <c r="D404" s="1" t="s">
        <v>35</v>
      </c>
      <c r="E404" s="24">
        <v>57.4</v>
      </c>
      <c r="F404" s="19">
        <v>43.23</v>
      </c>
      <c r="G404" s="19">
        <f t="shared" si="29"/>
        <v>2481.4</v>
      </c>
      <c r="H404" s="15"/>
    </row>
    <row r="405" spans="1:9" ht="23">
      <c r="A405" s="11">
        <v>6</v>
      </c>
      <c r="B405" s="13"/>
      <c r="C405" s="1" t="s">
        <v>193</v>
      </c>
      <c r="D405" s="1" t="s">
        <v>47</v>
      </c>
      <c r="E405" s="24">
        <v>14</v>
      </c>
      <c r="F405" s="19">
        <v>34.58</v>
      </c>
      <c r="G405" s="19">
        <f t="shared" si="29"/>
        <v>484.12</v>
      </c>
      <c r="H405" s="15"/>
    </row>
    <row r="406" spans="1:9">
      <c r="A406" s="11">
        <v>7</v>
      </c>
      <c r="B406" s="13"/>
      <c r="C406" s="1" t="s">
        <v>206</v>
      </c>
      <c r="D406" s="1" t="s">
        <v>23</v>
      </c>
      <c r="E406" s="24">
        <v>0.14000000000000001</v>
      </c>
      <c r="F406" s="19">
        <v>0</v>
      </c>
      <c r="G406" s="19">
        <f t="shared" si="29"/>
        <v>0</v>
      </c>
      <c r="H406" s="15"/>
    </row>
    <row r="407" spans="1:9">
      <c r="A407" s="11">
        <v>8</v>
      </c>
      <c r="B407" s="13"/>
      <c r="C407" s="1" t="s">
        <v>196</v>
      </c>
      <c r="D407" s="1" t="s">
        <v>47</v>
      </c>
      <c r="E407" s="24">
        <v>14</v>
      </c>
      <c r="F407" s="19">
        <v>3.46</v>
      </c>
      <c r="G407" s="19">
        <f t="shared" si="29"/>
        <v>48.44</v>
      </c>
      <c r="H407" s="15"/>
    </row>
    <row r="408" spans="1:9">
      <c r="A408" s="11">
        <v>9</v>
      </c>
      <c r="B408" s="13"/>
      <c r="C408" s="1" t="s">
        <v>171</v>
      </c>
      <c r="D408" s="1" t="s">
        <v>55</v>
      </c>
      <c r="E408" s="24">
        <v>64.400000000000006</v>
      </c>
      <c r="F408" s="19">
        <v>8.16</v>
      </c>
      <c r="G408" s="19">
        <f t="shared" si="29"/>
        <v>525.5</v>
      </c>
      <c r="H408" s="15"/>
    </row>
    <row r="409" spans="1:9" ht="23">
      <c r="A409" s="11">
        <v>10</v>
      </c>
      <c r="B409" s="13"/>
      <c r="C409" s="1" t="s">
        <v>207</v>
      </c>
      <c r="D409" s="1" t="s">
        <v>30</v>
      </c>
      <c r="E409" s="24">
        <v>16</v>
      </c>
      <c r="F409" s="19">
        <v>69.16</v>
      </c>
      <c r="G409" s="19">
        <f t="shared" si="29"/>
        <v>1106.56</v>
      </c>
      <c r="H409" s="15"/>
    </row>
    <row r="410" spans="1:9" ht="23">
      <c r="A410" s="11">
        <v>11</v>
      </c>
      <c r="B410" s="13"/>
      <c r="C410" s="1" t="s">
        <v>84</v>
      </c>
      <c r="D410" s="1" t="s">
        <v>35</v>
      </c>
      <c r="E410" s="24">
        <v>137.6</v>
      </c>
      <c r="F410" s="19">
        <v>4.72</v>
      </c>
      <c r="G410" s="19">
        <f t="shared" si="29"/>
        <v>649.47</v>
      </c>
      <c r="H410" s="15"/>
    </row>
    <row r="411" spans="1:9">
      <c r="A411" s="11"/>
      <c r="B411" s="11"/>
      <c r="C411" s="40" t="s">
        <v>59</v>
      </c>
      <c r="D411" s="40"/>
      <c r="E411" s="40"/>
      <c r="F411" s="39"/>
      <c r="G411" s="31" t="str">
        <f>+TEXT(SUM(G400:G410),"0,00")</f>
        <v>5983,20</v>
      </c>
    </row>
    <row r="412" spans="1:9">
      <c r="A412" s="11"/>
      <c r="B412" s="11"/>
      <c r="C412" s="53" t="s">
        <v>208</v>
      </c>
      <c r="D412" s="54"/>
      <c r="E412" s="54"/>
      <c r="F412" s="14"/>
      <c r="G412" s="35">
        <f>SUM(G349:G411)</f>
        <v>185647.77</v>
      </c>
    </row>
    <row r="413" spans="1:9">
      <c r="A413" s="11"/>
      <c r="B413" s="11"/>
      <c r="C413" s="55" t="s">
        <v>76</v>
      </c>
      <c r="D413" s="56"/>
      <c r="E413" s="56"/>
      <c r="F413" s="29">
        <v>0.21</v>
      </c>
      <c r="G413" s="36">
        <f>+ROUND(G412*F413,2)</f>
        <v>38986.03</v>
      </c>
    </row>
    <row r="414" spans="1:9">
      <c r="A414" s="11"/>
      <c r="B414" s="11"/>
      <c r="C414" s="53" t="s">
        <v>209</v>
      </c>
      <c r="D414" s="54"/>
      <c r="E414" s="54"/>
      <c r="F414" s="14"/>
      <c r="G414" s="36">
        <f>+G412+G413</f>
        <v>224633.8</v>
      </c>
    </row>
    <row r="416" spans="1:9">
      <c r="I416" s="17"/>
    </row>
  </sheetData>
  <mergeCells count="120">
    <mergeCell ref="C413:E413"/>
    <mergeCell ref="C414:E414"/>
    <mergeCell ref="C391:E391"/>
    <mergeCell ref="C398:E398"/>
    <mergeCell ref="C411:E411"/>
    <mergeCell ref="C412:E412"/>
    <mergeCell ref="C365:E365"/>
    <mergeCell ref="C372:E372"/>
    <mergeCell ref="C382:E382"/>
    <mergeCell ref="A342:G343"/>
    <mergeCell ref="A344:G345"/>
    <mergeCell ref="D346:G346"/>
    <mergeCell ref="A346:B346"/>
    <mergeCell ref="E347:E348"/>
    <mergeCell ref="C349:G349"/>
    <mergeCell ref="B334:G334"/>
    <mergeCell ref="B335:G335"/>
    <mergeCell ref="B336:G336"/>
    <mergeCell ref="C337:F337"/>
    <mergeCell ref="C338:F338"/>
    <mergeCell ref="A340:G341"/>
    <mergeCell ref="B328:G328"/>
    <mergeCell ref="B329:G329"/>
    <mergeCell ref="B330:G330"/>
    <mergeCell ref="B331:G331"/>
    <mergeCell ref="B332:G332"/>
    <mergeCell ref="B333:G333"/>
    <mergeCell ref="C322:E322"/>
    <mergeCell ref="C323:E323"/>
    <mergeCell ref="C324:E324"/>
    <mergeCell ref="C325:E325"/>
    <mergeCell ref="B327:G327"/>
    <mergeCell ref="C300:E300"/>
    <mergeCell ref="C304:E304"/>
    <mergeCell ref="C310:E310"/>
    <mergeCell ref="C277:G277"/>
    <mergeCell ref="C282:E282"/>
    <mergeCell ref="C288:E288"/>
    <mergeCell ref="C294:E294"/>
    <mergeCell ref="A268:G269"/>
    <mergeCell ref="A270:G271"/>
    <mergeCell ref="A272:G273"/>
    <mergeCell ref="D274:G274"/>
    <mergeCell ref="A274:B274"/>
    <mergeCell ref="E275:E276"/>
    <mergeCell ref="C265:F265"/>
    <mergeCell ref="C266:F266"/>
    <mergeCell ref="C240:E240"/>
    <mergeCell ref="C260:E260"/>
    <mergeCell ref="C261:E261"/>
    <mergeCell ref="C262:E262"/>
    <mergeCell ref="C263:E263"/>
    <mergeCell ref="C211:E211"/>
    <mergeCell ref="C220:E220"/>
    <mergeCell ref="C224:E224"/>
    <mergeCell ref="D194:G194"/>
    <mergeCell ref="A194:B194"/>
    <mergeCell ref="E195:E196"/>
    <mergeCell ref="C204:E204"/>
    <mergeCell ref="B184:G184"/>
    <mergeCell ref="C185:F185"/>
    <mergeCell ref="C186:F186"/>
    <mergeCell ref="A188:G189"/>
    <mergeCell ref="A190:G191"/>
    <mergeCell ref="A192:G193"/>
    <mergeCell ref="B178:G178"/>
    <mergeCell ref="B179:G179"/>
    <mergeCell ref="B180:G180"/>
    <mergeCell ref="B181:G181"/>
    <mergeCell ref="B182:G182"/>
    <mergeCell ref="B183:G183"/>
    <mergeCell ref="C171:E171"/>
    <mergeCell ref="C172:E172"/>
    <mergeCell ref="C173:E173"/>
    <mergeCell ref="B175:G175"/>
    <mergeCell ref="B176:G176"/>
    <mergeCell ref="B177:G177"/>
    <mergeCell ref="C148:E148"/>
    <mergeCell ref="C157:E157"/>
    <mergeCell ref="C170:E170"/>
    <mergeCell ref="C107:E107"/>
    <mergeCell ref="C113:E113"/>
    <mergeCell ref="C130:E130"/>
    <mergeCell ref="A91:G92"/>
    <mergeCell ref="D93:G93"/>
    <mergeCell ref="A93:B93"/>
    <mergeCell ref="E94:E95"/>
    <mergeCell ref="C96:G96"/>
    <mergeCell ref="C101:E101"/>
    <mergeCell ref="B82:G82"/>
    <mergeCell ref="B83:G83"/>
    <mergeCell ref="C84:F84"/>
    <mergeCell ref="C85:F85"/>
    <mergeCell ref="A87:G88"/>
    <mergeCell ref="A89:G90"/>
    <mergeCell ref="B79:G79"/>
    <mergeCell ref="B80:G80"/>
    <mergeCell ref="B81:G81"/>
    <mergeCell ref="C73:E73"/>
    <mergeCell ref="C74:E74"/>
    <mergeCell ref="C75:E75"/>
    <mergeCell ref="C76:E76"/>
    <mergeCell ref="B78:G78"/>
    <mergeCell ref="C56:E56"/>
    <mergeCell ref="C61:E61"/>
    <mergeCell ref="C69:E69"/>
    <mergeCell ref="C40:E40"/>
    <mergeCell ref="C49:E49"/>
    <mergeCell ref="C33:E33"/>
    <mergeCell ref="E12:E13"/>
    <mergeCell ref="C14:G14"/>
    <mergeCell ref="C20:E20"/>
    <mergeCell ref="C26:E26"/>
    <mergeCell ref="C2:F2"/>
    <mergeCell ref="C3:F3"/>
    <mergeCell ref="A5:G6"/>
    <mergeCell ref="A7:G8"/>
    <mergeCell ref="A9:G10"/>
    <mergeCell ref="D11:G11"/>
    <mergeCell ref="A11:B11"/>
  </mergeCells>
  <pageMargins left="0.62992125984251968" right="0" top="0.47244094488188981" bottom="0.19685039370078741" header="0" footer="0.27559055118110237"/>
  <pageSetup paperSize="9" scale="96" fitToHeight="0" orientation="portrait" r:id="rId1"/>
  <rowBreaks count="4" manualBreakCount="4">
    <brk id="82" max="16383" man="1"/>
    <brk id="183" max="16383" man="1"/>
    <brk id="263" max="16383" man="1"/>
    <brk id="3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E8299-F1A8-4083-96F6-71E58CA65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e4a6a-3245-4a76-82a0-34fd84229c85"/>
    <ds:schemaRef ds:uri="93f6bebc-5cde-48a3-a555-2cf6baecf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381E8F-4B16-48AB-B10D-7810BC907C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2022-10-14T14:58:52Z</cp:lastPrinted>
  <dcterms:created xsi:type="dcterms:W3CDTF">2010-02-09T07:20:51Z</dcterms:created>
  <dcterms:modified xsi:type="dcterms:W3CDTF">2022-10-14T17:13:31Z</dcterms:modified>
  <cp:category/>
  <cp:contentStatus/>
</cp:coreProperties>
</file>