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filterPrivacy="1" defaultThemeVersion="124226"/>
  <xr:revisionPtr revIDLastSave="0" documentId="8_{C0AB333F-B013-4102-B3E8-A2C2A936E61B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Suvestinis žiniara" sheetId="7" r:id="rId1"/>
    <sheet name="veiklu sarasas" sheetId="12" r:id="rId2"/>
  </sheets>
  <definedNames>
    <definedName name="_Hlk126741366" localSheetId="1">'veiklu sarasas'!$A$4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2" l="1"/>
  <c r="E13" i="12" l="1"/>
  <c r="E14" i="12" s="1"/>
  <c r="G11" i="12"/>
  <c r="G12" i="12" s="1"/>
  <c r="H11" i="12"/>
  <c r="H12" i="12" s="1"/>
  <c r="I11" i="12"/>
  <c r="I12" i="12" s="1"/>
  <c r="J11" i="12"/>
  <c r="J12" i="12" s="1"/>
  <c r="F11" i="12"/>
  <c r="F12" i="12" s="1"/>
  <c r="F13" i="12" s="1"/>
  <c r="F14" i="12" s="1"/>
  <c r="G13" i="12" l="1"/>
  <c r="G14" i="12" s="1"/>
  <c r="J13" i="12"/>
  <c r="J14" i="12" s="1"/>
  <c r="I13" i="12"/>
  <c r="I14" i="12" s="1"/>
  <c r="H13" i="12"/>
  <c r="H14" i="12"/>
  <c r="C6" i="7"/>
  <c r="C10" i="7"/>
  <c r="C9" i="7" l="1"/>
  <c r="C8" i="7"/>
  <c r="C7" i="7"/>
  <c r="C11" i="7" l="1"/>
  <c r="C12" i="7" l="1"/>
  <c r="C13" i="7" s="1"/>
</calcChain>
</file>

<file path=xl/sharedStrings.xml><?xml version="1.0" encoding="utf-8"?>
<sst xmlns="http://schemas.openxmlformats.org/spreadsheetml/2006/main" count="65" uniqueCount="60">
  <si>
    <t>Atsakingas tiekėjo atstovas:</t>
  </si>
  <si>
    <t>Skaičiavimai atliekami 1 ct tikslumu</t>
  </si>
  <si>
    <t>Eil. Nr.</t>
  </si>
  <si>
    <t>Objektų dalių pavadinimas</t>
  </si>
  <si>
    <t>Suma Eur be PVM</t>
  </si>
  <si>
    <t>Pastabos</t>
  </si>
  <si>
    <t>PVM 21 %, Eur</t>
  </si>
  <si>
    <t>IŠ viso su PVM, Eur</t>
  </si>
  <si>
    <t>Keliama į pasiūlymo raštą</t>
  </si>
  <si>
    <t>SUVESTINIS ŽINIARAŠTIS</t>
  </si>
  <si>
    <t>Viso STATYBOS DARBAI</t>
  </si>
  <si>
    <t>Bendrosios išlaidos</t>
  </si>
  <si>
    <t>Žiniaraštis Nr. 6c</t>
  </si>
  <si>
    <t>Žiniaraštis Nr. 6b</t>
  </si>
  <si>
    <t>Žiniaraštis Nr. 6a</t>
  </si>
  <si>
    <t>Konkurso sąlygų priedas Nr. 6</t>
  </si>
  <si>
    <t>Elektrotecnika (kelio apšvietimas)</t>
  </si>
  <si>
    <t>Radviliškio r. sav. Radviliškio sen. Kutiškių k. dalies Pievų g. RD7107 ir RD7108 kapitalinio remonto darbai</t>
  </si>
  <si>
    <t>Žiniaraštis Nr. 6d</t>
  </si>
  <si>
    <t>Elektroninių ryšių (telekomunikacijų)</t>
  </si>
  <si>
    <t>Susisiekimo dalis RD7108</t>
  </si>
  <si>
    <t>Žiniaraštis Nr. 6e</t>
  </si>
  <si>
    <t>Susisiekimo dalis RD7107</t>
  </si>
  <si>
    <t xml:space="preserve">Panevėžio miesto A.Mackevičiaus g. kapitalinio remonto darbai </t>
  </si>
  <si>
    <t>Nr.</t>
  </si>
  <si>
    <t>Darbų veiklos (etapo) pavadinimas</t>
  </si>
  <si>
    <t xml:space="preserve">Bendra darbo apimtis </t>
  </si>
  <si>
    <t xml:space="preserve">Darbų veiklos (etapo) kaina, (Eur) </t>
  </si>
  <si>
    <t xml:space="preserve">Gatvės kapitalinio remonto darbai ir kt. </t>
  </si>
  <si>
    <t>Statybos darbai atliekami pagal techninį darbo projektą, vadovaujantis  teisės aktais, reglamentuojančiais statybos darbų atlikimą</t>
  </si>
  <si>
    <t>1 komplektas*</t>
  </si>
  <si>
    <t>Statinio kadastrinių matavimų bylų parengimas, jeigu reikia, atliekamas statinio žemės sklypo kadastro duomenų patikslinimas</t>
  </si>
  <si>
    <t>Kadastrinių matavimų bylų parengimas ir statinio žemės sklypo kadastro duomenų patikslinimas atliekamas, vadovaujantis  teisės aktais, reglamentuojančiais jų rengimą</t>
  </si>
  <si>
    <t>Statybos užbaigimo procedūrų vykdymas</t>
  </si>
  <si>
    <t>Statybos užbaigimo procedūros vykdomas, vadovaujantis statybos techninio reglamento STR 05.01:2017 „Statybą leidžiantys dokumentai. Statybos užbaigimas. Statybos sustabdymas. Savavališkos statybos padarinių šalinimas. Statybos pagal neteisėtai išduotą statybą leidžiantį dokumentą padarinių šalinimas“ ir kitų teisės aktų,  reglamentuojančių statybos užbaigimą, reikalavimais</t>
  </si>
  <si>
    <t>10 mėn.</t>
  </si>
  <si>
    <t>Suma (be PVM) mėnesiui:</t>
  </si>
  <si>
    <t>Viso suma (be PVM):</t>
  </si>
  <si>
    <t>PVM [%] suma:</t>
  </si>
  <si>
    <t>Bendra suma:</t>
  </si>
  <si>
    <t>UAB "JK Ranga" generalinis direktorius</t>
  </si>
  <si>
    <t>Arnoldas Kleiba</t>
  </si>
  <si>
    <t>***Darbų pabaiga Sutaries 4.1.2 punktas - 2023 m. gruodžio 31 d.</t>
  </si>
  <si>
    <t>**Statybos darbų pabaiga 2023 m. lapkričio 17 d.</t>
  </si>
  <si>
    <t>**11 mėn.</t>
  </si>
  <si>
    <t>***12 mėn.</t>
  </si>
  <si>
    <t>*Planuojama statybos darbų pradžia 2023-08-01</t>
  </si>
  <si>
    <t>Sutarties 2 priedas</t>
  </si>
  <si>
    <t>KALENDORINIS DARBŲ VYKDYMO GRAFIKAS</t>
  </si>
  <si>
    <t>2023 METAI</t>
  </si>
  <si>
    <t>8 mėn.</t>
  </si>
  <si>
    <t>9 mėn.</t>
  </si>
  <si>
    <t>Rangovas</t>
  </si>
  <si>
    <t>Užsakovas</t>
  </si>
  <si>
    <t>Panevėžio miesto savivaldybės administracija</t>
  </si>
  <si>
    <t xml:space="preserve">pavaduojanti Administracijos direktorių, </t>
  </si>
  <si>
    <t xml:space="preserve">laikinai atliekanti Administracijos direktoriaus pavaduotojo funkcijas, </t>
  </si>
  <si>
    <t>Miesto infrastruktūros skyriaus vyriausioji specialistė,</t>
  </si>
  <si>
    <t>Gintautė Atkočienė</t>
  </si>
  <si>
    <t>UAB "JK Ranga"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</si>
</sst>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22">
    <font>
      <sz val="11"/>
      <color theme="1"/>
      <name val="Calibri"/>
      <family val="2"/>
      <scheme val="minor"/>
    </font>
    <font>
      <sz val="10"/>
      <name val="TimesLT"/>
      <charset val="186"/>
    </font>
    <font>
      <sz val="8"/>
      <color theme="1"/>
      <name val="Cambria"/>
      <family val="1"/>
      <charset val="186"/>
      <scheme val="major"/>
    </font>
    <font>
      <sz val="10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b/>
      <i/>
      <sz val="12"/>
      <color theme="1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.5"/>
      <color theme="1"/>
      <name val="Calibri"/>
      <family val="2"/>
      <charset val="186"/>
      <scheme val="minor"/>
    </font>
    <font>
      <b/>
      <sz val="11.5"/>
      <color theme="1"/>
      <name val="Times New Roman"/>
      <family val="1"/>
      <charset val="186"/>
    </font>
    <font>
      <sz val="11.5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11.5"/>
      <name val="Times New Roman"/>
      <family val="1"/>
      <charset val="186"/>
    </font>
    <font>
      <u/>
      <sz val="11.5"/>
      <name val="Times New Roman"/>
      <family val="1"/>
      <charset val="186"/>
    </font>
    <font>
      <b/>
      <sz val="11.5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164" fontId="1" fillId="0" borderId="0" applyFont="0" applyFill="0" applyBorder="0" applyAlignment="0" applyProtection="0"/>
    <xf numFmtId="0" fontId="6" fillId="0" borderId="0"/>
  </cellStyleXfs>
  <cellXfs count="62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wrapText="1"/>
    </xf>
    <xf numFmtId="0" fontId="0" fillId="0" borderId="3" xfId="0" applyBorder="1" applyAlignment="1">
      <alignment horizontal="center" vertical="center"/>
    </xf>
    <xf numFmtId="2" fontId="0" fillId="0" borderId="1" xfId="0" applyNumberFormat="1" applyBorder="1"/>
    <xf numFmtId="2" fontId="0" fillId="0" borderId="5" xfId="0" applyNumberFormat="1" applyBorder="1"/>
    <xf numFmtId="2" fontId="0" fillId="0" borderId="3" xfId="0" applyNumberFormat="1" applyBorder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/>
    <xf numFmtId="0" fontId="9" fillId="0" borderId="1" xfId="0" applyFont="1" applyBorder="1" applyAlignment="1">
      <alignment horizontal="center"/>
    </xf>
    <xf numFmtId="4" fontId="10" fillId="0" borderId="1" xfId="0" applyNumberFormat="1" applyFont="1" applyBorder="1" applyAlignment="1">
      <alignment horizontal="center" vertical="top"/>
    </xf>
    <xf numFmtId="0" fontId="14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vertical="top" wrapText="1"/>
    </xf>
    <xf numFmtId="2" fontId="14" fillId="0" borderId="1" xfId="0" applyNumberFormat="1" applyFont="1" applyBorder="1" applyAlignment="1">
      <alignment vertical="top" wrapText="1"/>
    </xf>
    <xf numFmtId="4" fontId="10" fillId="2" borderId="1" xfId="0" applyNumberFormat="1" applyFont="1" applyFill="1" applyBorder="1" applyAlignment="1">
      <alignment horizontal="center" vertical="top"/>
    </xf>
    <xf numFmtId="0" fontId="16" fillId="0" borderId="8" xfId="0" applyFont="1" applyBorder="1" applyAlignment="1">
      <alignment horizontal="center" vertical="top" wrapText="1"/>
    </xf>
    <xf numFmtId="0" fontId="16" fillId="0" borderId="1" xfId="0" applyFont="1" applyBorder="1" applyAlignment="1">
      <alignment vertical="top" wrapText="1"/>
    </xf>
    <xf numFmtId="0" fontId="16" fillId="0" borderId="1" xfId="0" applyFont="1" applyBorder="1" applyAlignment="1">
      <alignment horizontal="right" vertical="top" wrapText="1"/>
    </xf>
    <xf numFmtId="0" fontId="16" fillId="0" borderId="1" xfId="0" applyFont="1" applyBorder="1" applyAlignment="1">
      <alignment horizontal="center" vertical="top" wrapText="1"/>
    </xf>
    <xf numFmtId="4" fontId="16" fillId="0" borderId="1" xfId="0" applyNumberFormat="1" applyFont="1" applyBorder="1" applyAlignment="1">
      <alignment horizontal="center" vertical="top" wrapText="1"/>
    </xf>
    <xf numFmtId="4" fontId="15" fillId="0" borderId="1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vertical="top" wrapText="1"/>
    </xf>
    <xf numFmtId="0" fontId="16" fillId="0" borderId="7" xfId="0" applyFont="1" applyBorder="1" applyAlignment="1">
      <alignment vertical="top" wrapText="1"/>
    </xf>
    <xf numFmtId="4" fontId="15" fillId="0" borderId="7" xfId="0" applyNumberFormat="1" applyFont="1" applyBorder="1" applyAlignment="1">
      <alignment horizontal="center" vertical="top" wrapText="1"/>
    </xf>
    <xf numFmtId="0" fontId="16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4" fontId="10" fillId="2" borderId="5" xfId="0" applyNumberFormat="1" applyFont="1" applyFill="1" applyBorder="1" applyAlignment="1">
      <alignment vertical="top"/>
    </xf>
    <xf numFmtId="4" fontId="10" fillId="2" borderId="1" xfId="0" applyNumberFormat="1" applyFont="1" applyFill="1" applyBorder="1" applyAlignment="1">
      <alignment vertical="top"/>
    </xf>
    <xf numFmtId="0" fontId="13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9" fillId="0" borderId="1" xfId="0" applyFont="1" applyBorder="1"/>
    <xf numFmtId="4" fontId="9" fillId="2" borderId="1" xfId="0" applyNumberFormat="1" applyFont="1" applyFill="1" applyBorder="1" applyAlignment="1">
      <alignment horizontal="center" vertical="top"/>
    </xf>
    <xf numFmtId="0" fontId="18" fillId="0" borderId="0" xfId="0" applyFont="1" applyAlignment="1">
      <alignment horizontal="left" vertical="top" wrapText="1"/>
    </xf>
    <xf numFmtId="0" fontId="21" fillId="0" borderId="0" xfId="0" applyFont="1" applyAlignment="1">
      <alignment vertical="center"/>
    </xf>
    <xf numFmtId="0" fontId="16" fillId="0" borderId="0" xfId="0" applyFont="1" applyAlignment="1">
      <alignment horizontal="center" vertical="top" wrapText="1"/>
    </xf>
    <xf numFmtId="0" fontId="0" fillId="0" borderId="0" xfId="0" applyAlignment="1">
      <alignment horizontal="right"/>
    </xf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8" fillId="2" borderId="0" xfId="0" applyFont="1" applyFill="1" applyAlignment="1">
      <alignment horizontal="left" wrapText="1"/>
    </xf>
    <xf numFmtId="0" fontId="1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right" vertical="top" wrapText="1"/>
    </xf>
    <xf numFmtId="0" fontId="16" fillId="0" borderId="1" xfId="0" applyFont="1" applyBorder="1" applyAlignment="1">
      <alignment horizontal="right" vertical="top" wrapText="1"/>
    </xf>
    <xf numFmtId="0" fontId="16" fillId="0" borderId="7" xfId="0" applyFont="1" applyBorder="1" applyAlignment="1">
      <alignment horizontal="right" vertical="top" wrapText="1"/>
    </xf>
    <xf numFmtId="0" fontId="20" fillId="0" borderId="0" xfId="0" applyFont="1" applyAlignment="1">
      <alignment horizontal="center" vertical="top" wrapText="1"/>
    </xf>
  </cellXfs>
  <cellStyles count="5">
    <cellStyle name="Comma 2" xfId="3" xr:uid="{00000000-0005-0000-0000-000000000000}"/>
    <cellStyle name="Įprastas" xfId="0" builtinId="0"/>
    <cellStyle name="Įprastas 2" xfId="2" xr:uid="{00000000-0005-0000-0000-000001000000}"/>
    <cellStyle name="Įprastas 3" xfId="4" xr:uid="{00000000-0005-0000-0000-000002000000}"/>
    <cellStyle name="Normal 2" xfId="1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7"/>
  <sheetViews>
    <sheetView workbookViewId="0">
      <selection activeCell="C14" sqref="C14"/>
    </sheetView>
  </sheetViews>
  <sheetFormatPr defaultRowHeight="14.4"/>
  <cols>
    <col min="1" max="1" width="5.88671875" customWidth="1"/>
    <col min="2" max="2" width="32.88671875" customWidth="1"/>
    <col min="3" max="3" width="20.88671875" customWidth="1"/>
    <col min="4" max="4" width="18.5546875" customWidth="1"/>
    <col min="5" max="5" width="9.109375" customWidth="1"/>
  </cols>
  <sheetData>
    <row r="1" spans="1:4">
      <c r="C1" s="49" t="s">
        <v>15</v>
      </c>
      <c r="D1" s="49"/>
    </row>
    <row r="2" spans="1:4" ht="24.75" customHeight="1">
      <c r="B2" s="50" t="s">
        <v>9</v>
      </c>
      <c r="C2" s="50"/>
      <c r="D2" s="50"/>
    </row>
    <row r="4" spans="1:4">
      <c r="A4" s="2" t="s">
        <v>2</v>
      </c>
      <c r="B4" s="2" t="s">
        <v>3</v>
      </c>
      <c r="C4" s="2" t="s">
        <v>4</v>
      </c>
      <c r="D4" s="2" t="s">
        <v>5</v>
      </c>
    </row>
    <row r="5" spans="1:4" ht="39.6" customHeight="1">
      <c r="A5" s="51" t="s">
        <v>17</v>
      </c>
      <c r="B5" s="51"/>
      <c r="C5" s="51"/>
      <c r="D5" s="51"/>
    </row>
    <row r="6" spans="1:4">
      <c r="A6" s="9">
        <v>1</v>
      </c>
      <c r="B6" s="6" t="s">
        <v>11</v>
      </c>
      <c r="C6" s="16" t="e">
        <f>#REF!</f>
        <v>#REF!</v>
      </c>
      <c r="D6" s="3" t="s">
        <v>14</v>
      </c>
    </row>
    <row r="7" spans="1:4">
      <c r="A7" s="9">
        <v>2</v>
      </c>
      <c r="B7" s="5" t="s">
        <v>22</v>
      </c>
      <c r="C7" s="16" t="e">
        <f>#REF!</f>
        <v>#REF!</v>
      </c>
      <c r="D7" s="3" t="s">
        <v>13</v>
      </c>
    </row>
    <row r="8" spans="1:4">
      <c r="A8" s="9">
        <v>3</v>
      </c>
      <c r="B8" s="5" t="s">
        <v>20</v>
      </c>
      <c r="C8" s="16" t="e">
        <f>#REF!</f>
        <v>#REF!</v>
      </c>
      <c r="D8" s="3" t="s">
        <v>12</v>
      </c>
    </row>
    <row r="9" spans="1:4">
      <c r="A9" s="9">
        <v>4</v>
      </c>
      <c r="B9" s="5" t="s">
        <v>16</v>
      </c>
      <c r="C9" s="16" t="e">
        <f>#REF!</f>
        <v>#REF!</v>
      </c>
      <c r="D9" s="3" t="s">
        <v>18</v>
      </c>
    </row>
    <row r="10" spans="1:4">
      <c r="A10" s="9">
        <v>5</v>
      </c>
      <c r="B10" s="5" t="s">
        <v>19</v>
      </c>
      <c r="C10" s="16" t="e">
        <f>#REF!</f>
        <v>#REF!</v>
      </c>
      <c r="D10" s="3" t="s">
        <v>21</v>
      </c>
    </row>
    <row r="11" spans="1:4" ht="28.8">
      <c r="A11" s="11">
        <v>6</v>
      </c>
      <c r="B11" s="12" t="s">
        <v>10</v>
      </c>
      <c r="C11" s="16" t="e">
        <f>C6+C7+C8+C9+C10</f>
        <v>#REF!</v>
      </c>
      <c r="D11" s="4" t="s">
        <v>8</v>
      </c>
    </row>
    <row r="12" spans="1:4" ht="29.4" thickBot="1">
      <c r="A12" s="7">
        <v>7</v>
      </c>
      <c r="B12" s="13" t="s">
        <v>6</v>
      </c>
      <c r="C12" s="17" t="e">
        <f>C11*0.21</f>
        <v>#REF!</v>
      </c>
      <c r="D12" s="14" t="s">
        <v>8</v>
      </c>
    </row>
    <row r="13" spans="1:4" ht="29.4" thickBot="1">
      <c r="A13" s="8">
        <v>8</v>
      </c>
      <c r="B13" s="15" t="s">
        <v>7</v>
      </c>
      <c r="C13" s="18" t="e">
        <f>C11+C12</f>
        <v>#REF!</v>
      </c>
      <c r="D13" s="10" t="s">
        <v>8</v>
      </c>
    </row>
    <row r="16" spans="1:4">
      <c r="B16" s="1" t="s">
        <v>1</v>
      </c>
    </row>
    <row r="17" spans="2:2">
      <c r="B17" s="1" t="s">
        <v>0</v>
      </c>
    </row>
  </sheetData>
  <mergeCells count="3">
    <mergeCell ref="C1:D1"/>
    <mergeCell ref="B2:D2"/>
    <mergeCell ref="A5:D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8"/>
  <sheetViews>
    <sheetView tabSelected="1" workbookViewId="0">
      <selection activeCell="I8" sqref="I8"/>
    </sheetView>
  </sheetViews>
  <sheetFormatPr defaultRowHeight="14.4"/>
  <cols>
    <col min="2" max="2" width="20" customWidth="1"/>
    <col min="3" max="3" width="71.33203125" customWidth="1"/>
    <col min="4" max="4" width="16" customWidth="1"/>
    <col min="5" max="5" width="19.6640625" customWidth="1"/>
    <col min="6" max="6" width="10.5546875" customWidth="1"/>
    <col min="7" max="7" width="10.44140625" customWidth="1"/>
    <col min="8" max="8" width="11.21875" customWidth="1"/>
    <col min="9" max="9" width="11.109375" customWidth="1"/>
    <col min="10" max="10" width="10.88671875" customWidth="1"/>
  </cols>
  <sheetData>
    <row r="1" spans="1:10" ht="19.2" customHeight="1">
      <c r="A1" s="58" t="s">
        <v>47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ht="15">
      <c r="A2" s="19"/>
    </row>
    <row r="3" spans="1:10" ht="21" customHeight="1">
      <c r="A3" s="56" t="s">
        <v>48</v>
      </c>
      <c r="B3" s="56"/>
      <c r="C3" s="56"/>
      <c r="D3" s="56"/>
      <c r="E3" s="56"/>
      <c r="F3" s="56"/>
      <c r="G3" s="56"/>
      <c r="H3" s="56"/>
      <c r="I3" s="56"/>
      <c r="J3" s="56"/>
    </row>
    <row r="4" spans="1:10" ht="18" customHeight="1">
      <c r="A4" s="57" t="s">
        <v>23</v>
      </c>
      <c r="B4" s="57"/>
      <c r="C4" s="57"/>
      <c r="D4" s="57"/>
      <c r="E4" s="57"/>
      <c r="F4" s="57"/>
      <c r="G4" s="57"/>
      <c r="H4" s="57"/>
      <c r="I4" s="57"/>
      <c r="J4" s="57"/>
    </row>
    <row r="5" spans="1:10" ht="15">
      <c r="A5" s="20"/>
      <c r="B5" s="20"/>
      <c r="C5" s="20"/>
      <c r="D5" s="20"/>
      <c r="E5" s="20"/>
      <c r="F5" s="43"/>
      <c r="G5" s="43"/>
      <c r="H5" s="43"/>
    </row>
    <row r="6" spans="1:10" ht="15">
      <c r="A6" s="42"/>
      <c r="B6" s="42"/>
      <c r="C6" s="42"/>
      <c r="D6" s="42"/>
      <c r="E6" s="42"/>
      <c r="F6" s="53" t="s">
        <v>49</v>
      </c>
      <c r="G6" s="53"/>
      <c r="H6" s="53"/>
      <c r="I6" s="53"/>
      <c r="J6" s="54"/>
    </row>
    <row r="7" spans="1:10" ht="60" customHeight="1">
      <c r="A7" s="24" t="s">
        <v>24</v>
      </c>
      <c r="B7" s="24" t="s">
        <v>25</v>
      </c>
      <c r="C7" s="24" t="s">
        <v>5</v>
      </c>
      <c r="D7" s="24" t="s">
        <v>26</v>
      </c>
      <c r="E7" s="24" t="s">
        <v>27</v>
      </c>
      <c r="F7" s="22" t="s">
        <v>50</v>
      </c>
      <c r="G7" s="22" t="s">
        <v>51</v>
      </c>
      <c r="H7" s="22" t="s">
        <v>35</v>
      </c>
      <c r="I7" s="22" t="s">
        <v>44</v>
      </c>
      <c r="J7" s="22" t="s">
        <v>45</v>
      </c>
    </row>
    <row r="8" spans="1:10" ht="85.2" customHeight="1">
      <c r="A8" s="25">
        <v>1</v>
      </c>
      <c r="B8" s="26" t="s">
        <v>28</v>
      </c>
      <c r="C8" s="25" t="s">
        <v>29</v>
      </c>
      <c r="D8" s="25" t="s">
        <v>30</v>
      </c>
      <c r="E8" s="27">
        <v>265606.46000000002</v>
      </c>
      <c r="F8" s="28">
        <v>30000</v>
      </c>
      <c r="G8" s="28">
        <v>100000</v>
      </c>
      <c r="H8" s="28">
        <v>100000</v>
      </c>
      <c r="I8" s="44">
        <v>35606.46</v>
      </c>
      <c r="J8" s="44"/>
    </row>
    <row r="9" spans="1:10" ht="113.4" customHeight="1">
      <c r="A9" s="25">
        <v>2</v>
      </c>
      <c r="B9" s="26" t="s">
        <v>31</v>
      </c>
      <c r="C9" s="25" t="s">
        <v>32</v>
      </c>
      <c r="D9" s="25" t="s">
        <v>30</v>
      </c>
      <c r="E9" s="27">
        <v>7500</v>
      </c>
      <c r="F9" s="23"/>
      <c r="G9" s="23"/>
      <c r="H9" s="23"/>
      <c r="I9" s="44">
        <v>7500</v>
      </c>
      <c r="J9" s="44"/>
    </row>
    <row r="10" spans="1:10" ht="102.6" customHeight="1">
      <c r="A10" s="25">
        <v>3</v>
      </c>
      <c r="B10" s="26" t="s">
        <v>33</v>
      </c>
      <c r="C10" s="25" t="s">
        <v>34</v>
      </c>
      <c r="D10" s="25" t="s">
        <v>30</v>
      </c>
      <c r="E10" s="27">
        <v>1500</v>
      </c>
      <c r="F10" s="40"/>
      <c r="G10" s="40"/>
      <c r="H10" s="40"/>
      <c r="I10" s="44"/>
      <c r="J10" s="44">
        <v>1500</v>
      </c>
    </row>
    <row r="11" spans="1:10" ht="29.4" customHeight="1">
      <c r="A11" s="29"/>
      <c r="B11" s="30"/>
      <c r="C11" s="31" t="s">
        <v>36</v>
      </c>
      <c r="D11" s="32"/>
      <c r="E11" s="33"/>
      <c r="F11" s="41">
        <f>SUM(F8:F10)</f>
        <v>30000</v>
      </c>
      <c r="G11" s="41">
        <f t="shared" ref="G11:J11" si="0">SUM(G8:G10)</f>
        <v>100000</v>
      </c>
      <c r="H11" s="41">
        <f t="shared" si="0"/>
        <v>100000</v>
      </c>
      <c r="I11" s="41">
        <f t="shared" si="0"/>
        <v>43106.46</v>
      </c>
      <c r="J11" s="41">
        <f t="shared" si="0"/>
        <v>1500</v>
      </c>
    </row>
    <row r="12" spans="1:10" ht="15">
      <c r="A12" s="29"/>
      <c r="B12" s="59" t="s">
        <v>37</v>
      </c>
      <c r="C12" s="59"/>
      <c r="D12" s="30"/>
      <c r="E12" s="34">
        <f>SUM(E8:E11)</f>
        <v>274606.46000000002</v>
      </c>
      <c r="F12" s="45">
        <f>SUM(F11)</f>
        <v>30000</v>
      </c>
      <c r="G12" s="45">
        <f t="shared" ref="G12:J12" si="1">SUM(G11)</f>
        <v>100000</v>
      </c>
      <c r="H12" s="45">
        <f t="shared" si="1"/>
        <v>100000</v>
      </c>
      <c r="I12" s="45">
        <f t="shared" si="1"/>
        <v>43106.46</v>
      </c>
      <c r="J12" s="45">
        <f t="shared" si="1"/>
        <v>1500</v>
      </c>
    </row>
    <row r="13" spans="1:10" ht="15">
      <c r="A13" s="29"/>
      <c r="B13" s="59" t="s">
        <v>38</v>
      </c>
      <c r="C13" s="59"/>
      <c r="D13" s="30"/>
      <c r="E13" s="34">
        <f>E12*0.21</f>
        <v>57667.356599999999</v>
      </c>
      <c r="F13" s="45">
        <f>ROUND(F12*0.21,2)</f>
        <v>6300</v>
      </c>
      <c r="G13" s="45">
        <f t="shared" ref="G13:J13" si="2">ROUND(G12*0.21,2)</f>
        <v>21000</v>
      </c>
      <c r="H13" s="45">
        <f t="shared" si="2"/>
        <v>21000</v>
      </c>
      <c r="I13" s="45">
        <f t="shared" si="2"/>
        <v>9052.36</v>
      </c>
      <c r="J13" s="45">
        <f t="shared" si="2"/>
        <v>315</v>
      </c>
    </row>
    <row r="14" spans="1:10" ht="15.6" thickBot="1">
      <c r="A14" s="35"/>
      <c r="B14" s="60" t="s">
        <v>39</v>
      </c>
      <c r="C14" s="60"/>
      <c r="D14" s="36"/>
      <c r="E14" s="37">
        <f>E12+E13</f>
        <v>332273.81660000002</v>
      </c>
      <c r="F14" s="45">
        <f>F12+F13</f>
        <v>36300</v>
      </c>
      <c r="G14" s="45">
        <f t="shared" ref="G14:J14" si="3">G12+G13</f>
        <v>121000</v>
      </c>
      <c r="H14" s="45">
        <f t="shared" si="3"/>
        <v>121000</v>
      </c>
      <c r="I14" s="45">
        <f t="shared" si="3"/>
        <v>52158.82</v>
      </c>
      <c r="J14" s="45">
        <f t="shared" si="3"/>
        <v>1815</v>
      </c>
    </row>
    <row r="16" spans="1:10" ht="22.2" customHeight="1">
      <c r="A16" s="55" t="s">
        <v>46</v>
      </c>
      <c r="B16" s="55"/>
      <c r="C16" s="55"/>
      <c r="D16" s="55"/>
      <c r="E16" s="55"/>
      <c r="F16" s="55"/>
      <c r="G16" s="55"/>
      <c r="H16" s="55"/>
    </row>
    <row r="17" spans="1:10" ht="21.6" customHeight="1">
      <c r="A17" s="55" t="s">
        <v>43</v>
      </c>
      <c r="B17" s="55"/>
      <c r="C17" s="55"/>
      <c r="D17" s="55"/>
      <c r="E17" s="55"/>
      <c r="F17" s="55"/>
      <c r="G17" s="55"/>
      <c r="H17" s="55"/>
    </row>
    <row r="18" spans="1:10" ht="23.4" customHeight="1">
      <c r="A18" s="55" t="s">
        <v>42</v>
      </c>
      <c r="B18" s="55"/>
      <c r="C18" s="55"/>
      <c r="D18" s="55"/>
      <c r="E18" s="55"/>
      <c r="F18" s="55"/>
      <c r="G18" s="55"/>
      <c r="H18" s="55"/>
    </row>
    <row r="19" spans="1:10" ht="25.8" customHeight="1">
      <c r="A19" s="38"/>
      <c r="B19" s="39"/>
      <c r="C19" s="38"/>
      <c r="D19" s="39"/>
      <c r="E19" s="38"/>
      <c r="F19" s="21"/>
      <c r="G19" s="21"/>
      <c r="H19" s="21"/>
    </row>
    <row r="20" spans="1:10" ht="25.8" customHeight="1">
      <c r="A20" s="38"/>
      <c r="B20" s="39"/>
      <c r="C20" s="46" t="s">
        <v>52</v>
      </c>
      <c r="D20" s="39"/>
      <c r="E20" s="46" t="s">
        <v>53</v>
      </c>
      <c r="F20" s="21"/>
      <c r="G20" s="21"/>
      <c r="H20" s="21"/>
    </row>
    <row r="21" spans="1:10" ht="25.8" customHeight="1">
      <c r="A21" s="38"/>
      <c r="B21" s="39"/>
      <c r="C21" s="47" t="s">
        <v>59</v>
      </c>
      <c r="D21" s="39"/>
      <c r="E21" s="47" t="s">
        <v>54</v>
      </c>
      <c r="F21" s="21"/>
      <c r="G21" s="21"/>
      <c r="H21" s="21"/>
    </row>
    <row r="22" spans="1:10">
      <c r="A22" s="61" t="s">
        <v>40</v>
      </c>
      <c r="B22" s="61"/>
      <c r="C22" s="61"/>
      <c r="D22" s="52" t="s">
        <v>57</v>
      </c>
      <c r="E22" s="52"/>
      <c r="F22" s="52"/>
      <c r="G22" s="52"/>
      <c r="H22" s="52"/>
      <c r="I22" s="52"/>
      <c r="J22" s="52"/>
    </row>
    <row r="23" spans="1:10" ht="15">
      <c r="A23" s="48"/>
      <c r="B23" s="48"/>
      <c r="C23" s="48"/>
      <c r="D23" s="52" t="s">
        <v>56</v>
      </c>
      <c r="E23" s="52"/>
      <c r="F23" s="52"/>
      <c r="G23" s="52"/>
      <c r="H23" s="52"/>
      <c r="I23" s="52"/>
      <c r="J23" s="52"/>
    </row>
    <row r="24" spans="1:10">
      <c r="A24" s="52" t="s">
        <v>41</v>
      </c>
      <c r="B24" s="52"/>
      <c r="C24" s="52"/>
      <c r="D24" s="52" t="s">
        <v>55</v>
      </c>
      <c r="E24" s="52"/>
      <c r="F24" s="52"/>
      <c r="G24" s="52"/>
      <c r="H24" s="52"/>
      <c r="I24" s="52"/>
      <c r="J24" s="52"/>
    </row>
    <row r="25" spans="1:10">
      <c r="E25" s="52" t="s">
        <v>58</v>
      </c>
      <c r="F25" s="52"/>
      <c r="G25" s="52"/>
      <c r="H25" s="52"/>
      <c r="I25" s="52"/>
    </row>
    <row r="26" spans="1:10">
      <c r="F26" s="21"/>
      <c r="G26" s="21"/>
      <c r="H26" s="21"/>
    </row>
    <row r="27" spans="1:10">
      <c r="F27" s="21"/>
      <c r="G27" s="21"/>
      <c r="H27" s="21"/>
    </row>
    <row r="28" spans="1:10">
      <c r="F28" s="21"/>
      <c r="G28" s="21"/>
      <c r="H28" s="21"/>
    </row>
  </sheetData>
  <mergeCells count="16">
    <mergeCell ref="A1:J1"/>
    <mergeCell ref="B12:C12"/>
    <mergeCell ref="B13:C13"/>
    <mergeCell ref="B14:C14"/>
    <mergeCell ref="A22:C22"/>
    <mergeCell ref="A16:H16"/>
    <mergeCell ref="A18:H18"/>
    <mergeCell ref="D22:J22"/>
    <mergeCell ref="E25:I25"/>
    <mergeCell ref="F6:J6"/>
    <mergeCell ref="A17:H17"/>
    <mergeCell ref="A3:J3"/>
    <mergeCell ref="A4:J4"/>
    <mergeCell ref="A24:C24"/>
    <mergeCell ref="D23:J23"/>
    <mergeCell ref="D24:J24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1</vt:i4>
      </vt:variant>
    </vt:vector>
  </HeadingPairs>
  <TitlesOfParts>
    <vt:vector size="3" baseType="lpstr">
      <vt:lpstr>Suvestinis žiniara</vt:lpstr>
      <vt:lpstr>veiklu sarasas</vt:lpstr>
      <vt:lpstr>'veiklu sarasas'!_Hlk126741366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2023-07-04T06:52:10Z</dcterms:modified>
</cp:coreProperties>
</file>