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C:\Users\User\Desktop\sutartys\"/>
    </mc:Choice>
  </mc:AlternateContent>
  <xr:revisionPtr revIDLastSave="0" documentId="13_ncr:1_{6E509ADE-80A0-40D0-9955-AD482F1972A1}" xr6:coauthVersionLast="45" xr6:coauthVersionMax="45" xr10:uidLastSave="{00000000-0000-0000-0000-000000000000}"/>
  <bookViews>
    <workbookView xWindow="-120" yWindow="-120" windowWidth="29040" windowHeight="15840" xr2:uid="{00000000-000D-0000-FFFF-FFFF00000000}"/>
  </bookViews>
  <sheets>
    <sheet name="Kainu lentele ir TS" sheetId="1" r:id="rId1"/>
  </sheets>
  <definedNames>
    <definedName name="_xlnm.Print_Area" localSheetId="0">'Kainu lentele ir TS'!$A$1:$H$178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2" i="1" l="1"/>
  <c r="J92" i="1" s="1"/>
  <c r="J88" i="1"/>
  <c r="J87" i="1"/>
  <c r="J90" i="1"/>
  <c r="J89" i="1"/>
  <c r="G83" i="1"/>
  <c r="J83" i="1" s="1"/>
  <c r="G82" i="1"/>
  <c r="J82" i="1" s="1"/>
  <c r="J86" i="1" l="1"/>
</calcChain>
</file>

<file path=xl/sharedStrings.xml><?xml version="1.0" encoding="utf-8"?>
<sst xmlns="http://schemas.openxmlformats.org/spreadsheetml/2006/main" count="609" uniqueCount="406">
  <si>
    <t xml:space="preserve"> Priedas Nr. 2</t>
  </si>
  <si>
    <t>Eil. Nr.</t>
  </si>
  <si>
    <t>Priemonės apibūdinimas (specifikacija)</t>
  </si>
  <si>
    <t>Orientacinis perkamas kiekis</t>
  </si>
  <si>
    <t>Mato vnt.</t>
  </si>
  <si>
    <t>PVM tarifas %</t>
  </si>
  <si>
    <t>Mato vnt. kaina EUR su PVM</t>
  </si>
  <si>
    <t>Viso kaina EUR su PVM</t>
  </si>
  <si>
    <t>Gamintojas</t>
  </si>
  <si>
    <t>Medicininės priemonės klinikinei laboratorijai</t>
  </si>
  <si>
    <t>1</t>
  </si>
  <si>
    <t>Vnt.</t>
  </si>
  <si>
    <t>2</t>
  </si>
  <si>
    <t>Iki 12000 vnt.</t>
  </si>
  <si>
    <t>3</t>
  </si>
  <si>
    <t>3.1</t>
  </si>
  <si>
    <t>Stikliniai centrifuginiai mėgintuvėliai (iki 12ml)</t>
  </si>
  <si>
    <t>3.2</t>
  </si>
  <si>
    <t>Graduoti stikliniai centrifuginiai mėgintuvėliai (iki 12ml)</t>
  </si>
  <si>
    <t>Iki 100 vnt.</t>
  </si>
  <si>
    <t>3.3</t>
  </si>
  <si>
    <t>3.4</t>
  </si>
  <si>
    <t>3.5</t>
  </si>
  <si>
    <t>Iki 500 vnt.</t>
  </si>
  <si>
    <t>Viso 3 pozicija</t>
  </si>
  <si>
    <t>13mm skersmens</t>
  </si>
  <si>
    <t>16mm skersmens</t>
  </si>
  <si>
    <t>18mm skersmens</t>
  </si>
  <si>
    <t>5</t>
  </si>
  <si>
    <t>6</t>
  </si>
  <si>
    <t>7</t>
  </si>
  <si>
    <t>Juodas</t>
  </si>
  <si>
    <t xml:space="preserve">Raudonas </t>
  </si>
  <si>
    <t>Iki 150 vnt.</t>
  </si>
  <si>
    <t>8</t>
  </si>
  <si>
    <t>8.1</t>
  </si>
  <si>
    <t>8.2</t>
  </si>
  <si>
    <t>Iki 3000 vnt.</t>
  </si>
  <si>
    <t>Viso 8 pozicija</t>
  </si>
  <si>
    <t>9</t>
  </si>
  <si>
    <t>9.1</t>
  </si>
  <si>
    <t>9.2</t>
  </si>
  <si>
    <t>9.3</t>
  </si>
  <si>
    <t>Viso 9 pozicija</t>
  </si>
  <si>
    <t>10</t>
  </si>
  <si>
    <t xml:space="preserve">Dengiamieji stikliukai:  </t>
  </si>
  <si>
    <t>10.1</t>
  </si>
  <si>
    <t>18x18mm</t>
  </si>
  <si>
    <t>10.2</t>
  </si>
  <si>
    <t>24x50mm</t>
  </si>
  <si>
    <t>Viso 10 pozicija</t>
  </si>
  <si>
    <t>11</t>
  </si>
  <si>
    <t>12</t>
  </si>
  <si>
    <t>13</t>
  </si>
  <si>
    <t xml:space="preserve">Iki 10 vnt. </t>
  </si>
  <si>
    <t>14</t>
  </si>
  <si>
    <t>Objektyviniai stikliukai (76x26x1mm 50vnt) su matiniu šlifuotu lauku užrašams, su galimybe užraša atlikti grafitiniu pieštuku</t>
  </si>
  <si>
    <t>15</t>
  </si>
  <si>
    <t>16</t>
  </si>
  <si>
    <t>17</t>
  </si>
  <si>
    <t>18</t>
  </si>
  <si>
    <t>Plastikinė dėžutė su sandariai uždaromu dangteliu, skirta 2-jų objektyvinių stikliukų laikymui ir transportavimui</t>
  </si>
  <si>
    <t>19</t>
  </si>
  <si>
    <t>20</t>
  </si>
  <si>
    <t>21</t>
  </si>
  <si>
    <t>22</t>
  </si>
  <si>
    <t>Plastikinis padėklas objektyviniams stikliukams (10 vietų), 100x340mm</t>
  </si>
  <si>
    <t>23</t>
  </si>
  <si>
    <t>24</t>
  </si>
  <si>
    <t>Filtrinis popierius, pagamintų dažų filtravimui</t>
  </si>
  <si>
    <t>25</t>
  </si>
  <si>
    <t>Iki 2500 vnt.</t>
  </si>
  <si>
    <t>26</t>
  </si>
  <si>
    <t>500ml</t>
  </si>
  <si>
    <t>250ml</t>
  </si>
  <si>
    <t>27</t>
  </si>
  <si>
    <t>28</t>
  </si>
  <si>
    <t>Plastikinės lazdelės (iki 12cm, supakuotos ne mažiau kaip po 100vnt)</t>
  </si>
  <si>
    <t>29</t>
  </si>
  <si>
    <t>30</t>
  </si>
  <si>
    <t>31</t>
  </si>
  <si>
    <t>32</t>
  </si>
  <si>
    <t>33</t>
  </si>
  <si>
    <t>Stiklinės Petri arba lygiavertės lėkštelės, 100 mm skersmens</t>
  </si>
  <si>
    <t>35</t>
  </si>
  <si>
    <t>36</t>
  </si>
  <si>
    <t>37</t>
  </si>
  <si>
    <t>38</t>
  </si>
  <si>
    <t>39</t>
  </si>
  <si>
    <t>40</t>
  </si>
  <si>
    <t>Transportinė arba lygiavertė terpė, skirta virusų paėmimui ir transportavimui</t>
  </si>
  <si>
    <t>42</t>
  </si>
  <si>
    <t>43</t>
  </si>
  <si>
    <t>Iki 1200 vnt.</t>
  </si>
  <si>
    <t>44</t>
  </si>
  <si>
    <t xml:space="preserve">Sterilus vatinukas su medine lazdele, supakuotas individualiai </t>
  </si>
  <si>
    <t>Sterilus vatinukas su plona metaline lazdele skirtas ėminiams iš uretros</t>
  </si>
  <si>
    <t>Mėgintuvėlių stovas (13mm, plastikiniai, 50 vietų-lizdų, autoklavuojamas, "S" formos)</t>
  </si>
  <si>
    <t>Mėgintuvėlių stovas (13mm, plastikiniai, 90 vietų-lizdų, autoklavuojamas)</t>
  </si>
  <si>
    <t>iki 30 vnt.</t>
  </si>
  <si>
    <t>48</t>
  </si>
  <si>
    <t>Mėgintuvėlių stovas (20mm, plastikiniai, 40 vietų-lizdų, autoklavuojamas),stovo matavimai 246,5x104x70mm</t>
  </si>
  <si>
    <t>iki 10 vnt.</t>
  </si>
  <si>
    <t>49</t>
  </si>
  <si>
    <t>Mėgintuvėlių stovas (12mm, plastikiniai, 25 vietų-lizdų, autoklavuojamas, S formos)</t>
  </si>
  <si>
    <t>50</t>
  </si>
  <si>
    <t>Skaidrūs (medžiaga PMP (polimetilpentenas), atitinka ISO 6706-1981 (E) ir BS 5404 2 dalies 1977 standartus, autoklavuojamas, tinkamas naudoti skysčiams, nedrėksta, nesusidaro meniskas, graduotas, įlietos padalos, chemiškai skaidresnis už stiklą, neabsorbuojantis, chemiškai atsparus, stabilus dėka penkiakampio formos pagrindo, su pirmine metrologine patikra). Tūris:</t>
  </si>
  <si>
    <t>100ml</t>
  </si>
  <si>
    <t>1000ml</t>
  </si>
  <si>
    <t>2000ml</t>
  </si>
  <si>
    <t>Matiniai (medžiaga PP-polipropilenas, atitinka ISO 6706-1981 (E) ir BS 5404 2 dalies 1977 standartus, autoklavuojamas, graduotas, su pirmine metrologine patikra). Tūris:</t>
  </si>
  <si>
    <t>Iki 2 vnt.</t>
  </si>
  <si>
    <t>Kintamo tūrio pipetės (dozatoriai):</t>
  </si>
  <si>
    <t>Dozatorių stovai  -  komplektacijoje ne mažiau nei 1 septynių vietų stovas  tinkamas pipetėms</t>
  </si>
  <si>
    <t>Iki 6 vnt.</t>
  </si>
  <si>
    <t>Iki 10000 vnt.</t>
  </si>
  <si>
    <t>Iki 5000 vnt.</t>
  </si>
  <si>
    <t>52</t>
  </si>
  <si>
    <t>iki 2 vnt.</t>
  </si>
  <si>
    <t>53</t>
  </si>
  <si>
    <t>54</t>
  </si>
  <si>
    <t>iki 1000 vnt.</t>
  </si>
  <si>
    <t>55</t>
  </si>
  <si>
    <t>56</t>
  </si>
  <si>
    <t>Polipropileninis indas 2,5 ltr talpos (12 Petri lėkščių) su sandariai uždaromu dangčiu ir užraktu, skirtas anaerobų inkubacijai</t>
  </si>
  <si>
    <t>iki 4 vnt.</t>
  </si>
  <si>
    <t>57</t>
  </si>
  <si>
    <t>58</t>
  </si>
  <si>
    <t>Polipropileninis piltuvėlis maitinamųjų terpių gamybai, autoklavuojamas, plačios dalies diametras 100mm, siauros dalies diametras11mm</t>
  </si>
  <si>
    <t>59</t>
  </si>
  <si>
    <t>iki 100 vnt.</t>
  </si>
  <si>
    <t>60</t>
  </si>
  <si>
    <t>61</t>
  </si>
  <si>
    <t>Plokštelė ląstelių šlapime ir kituose organizmo skysčiuose skaičiavimui</t>
  </si>
  <si>
    <t>62</t>
  </si>
  <si>
    <t>63</t>
  </si>
  <si>
    <t>64</t>
  </si>
  <si>
    <t>Krepšys ėmimui, surinkimui (plastikinis, dviejų dalių, 390x255x150)</t>
  </si>
  <si>
    <t>65</t>
  </si>
  <si>
    <t>iki 4000 vnt.</t>
  </si>
  <si>
    <t>69</t>
  </si>
  <si>
    <t>71</t>
  </si>
  <si>
    <t>vnt.</t>
  </si>
  <si>
    <t>Rink.</t>
  </si>
  <si>
    <t>3.6</t>
  </si>
  <si>
    <t>3.7</t>
  </si>
  <si>
    <t>96 vietų plokštelė su U formos dugnu TPHA tyrimui</t>
  </si>
  <si>
    <t>Vienkartinė kapsulė, suiranti autoklavavimo metu, skirta panaikinti blogus kvapus po tiriamosios medžiagos nukenksminimo, netoksiška, malonaus nedirginančio kvapo</t>
  </si>
  <si>
    <t>Iki 3 vnt.</t>
  </si>
  <si>
    <t>iki 300 vnt.</t>
  </si>
  <si>
    <t>Iki 5 vnt.</t>
  </si>
  <si>
    <t>Iki 20 vnt.</t>
  </si>
  <si>
    <t>Iki 2  vnt.</t>
  </si>
  <si>
    <t>Iki 7  vnt.</t>
  </si>
  <si>
    <t>Iki  3 vnt.</t>
  </si>
  <si>
    <t>Spiritinė lemputė</t>
  </si>
  <si>
    <t>iki 2000 vnt.</t>
  </si>
  <si>
    <t>Antgaliai iki 200 mikrolitrų</t>
  </si>
  <si>
    <t>Antgaliai iki 1000 mikrolitrų</t>
  </si>
  <si>
    <t>Antgaliai iki 10 mikrolitrų</t>
  </si>
  <si>
    <t>Antgaliai iki 5000 mikrolitrų</t>
  </si>
  <si>
    <t>Iki 200 mikrolitrų tūrio.</t>
  </si>
  <si>
    <t>Iki 1000 mikrolitrų tūrio</t>
  </si>
  <si>
    <t>iki 5000 mikrolitrų tūrio</t>
  </si>
  <si>
    <t>iki 1000 mikrolitrų tūrio</t>
  </si>
  <si>
    <t xml:space="preserve">Kintamo tūrio mechaninė vienkanalė pipetė (dozatorius), kurios tūrio reguliavimo mechanizmas su skaičių fiksatoriumi, turinti 4 skaitmenų tūrio displėjų; spalvoti dozavimo mygtukai;  CE ženklinimas (atitinkantis EK direktyvas 98/79/EG ir EN ISO 8655-2). Pilnai autoklavuojama, su metrologine patikra, garantija -ne mažiau 12-os mėn. </t>
  </si>
  <si>
    <t>Kamšteliai plastikiniams centrifuginiams mėgintuvėliams</t>
  </si>
  <si>
    <t>Sterilios, polistirolo Petri arba lygiavertės lėkštelės, 90mm skersmens, be pertvaros</t>
  </si>
  <si>
    <t>Sterilios, polistirolo Petri arba lygiavertės lėkštelės, 90mm skersmens, su pertvara-  padalintos į du sektorius</t>
  </si>
  <si>
    <t>Sterilios, polistirolo Petri arba lygiavertės lėkštelės, 90mm skersmens, padalintos į 3 sektorius</t>
  </si>
  <si>
    <t>Filtrai, 40 mikronų, skirti kūno skysčių paruošimui prieš citocentrifugavimą.</t>
  </si>
  <si>
    <t xml:space="preserve">Iki 200 mikrolitrų tūrio, plastikiniai, sterili pakuotė </t>
  </si>
  <si>
    <t xml:space="preserve">Iki 1000 mikrolitrų tūrio, plastikiniai, sterili pakuotė </t>
  </si>
  <si>
    <t>Antgaliai  iki 10 mikrolitrų</t>
  </si>
  <si>
    <t xml:space="preserve">Antgaliai iki 20 mikrolitrų </t>
  </si>
  <si>
    <t xml:space="preserve">Antgaliai iki 200  mikrolitrų </t>
  </si>
  <si>
    <t xml:space="preserve">Antgaliai iki 1000 mikrolitrų </t>
  </si>
  <si>
    <t>iki 250 vnt.</t>
  </si>
  <si>
    <t>iki 5000 vnt.</t>
  </si>
  <si>
    <t>Nerūdijančio plieno, tinklinis krepšys, skirtas autoklavui, diametras 270mmx180mm</t>
  </si>
  <si>
    <t>Nerūdijančio plieno, tinklinis krepšys su pertvaromis, skirtas autoklavui, diametras 385mmx180mm</t>
  </si>
  <si>
    <t>Stiklinis butelis 500ml talpos, autoklavuojamas su autoklavuojamu užsukamu dangteliu, skirtas maitinamųjų terpių gamybai.</t>
  </si>
  <si>
    <t>Stiklinis butelis 100ml talpos, autoklavuojamas su autoklavuojamu užsukamu dangteliu, skirtas maitinamųjų terpių gamybai.</t>
  </si>
  <si>
    <t>Stiklinis butelis 250ml talpos, autoklavuojamas su autoklavuojamu užsukamu dangteliu, skirtas maitinamųjų terpių gamybai.</t>
  </si>
  <si>
    <t>Iki 5 vnt</t>
  </si>
  <si>
    <t>Iki 36000 vnt.</t>
  </si>
  <si>
    <t>iki 200 mikrolitrų tūrio</t>
  </si>
  <si>
    <t>iki 3500 vnt.</t>
  </si>
  <si>
    <t>iki 6000 vnt.</t>
  </si>
  <si>
    <t>Balta, matinė plokštelė skirta kraujo grupių ir Rh faktoriaus nustatymui pagal ABO su monokloniniais reagentais ant plokštumos su lizdeliais</t>
  </si>
  <si>
    <t>iki 20 vnt.</t>
  </si>
  <si>
    <t>iki 1260 vnt.</t>
  </si>
  <si>
    <r>
      <t>Maišas autoklavavimui iki 141</t>
    </r>
    <r>
      <rPr>
        <vertAlign val="superscript"/>
        <sz val="11"/>
        <rFont val="Times New Roman"/>
        <family val="1"/>
      </rPr>
      <t>o</t>
    </r>
    <r>
      <rPr>
        <sz val="11"/>
        <rFont val="Times New Roman"/>
        <family val="1"/>
      </rPr>
      <t>C (60x76cm)</t>
    </r>
  </si>
  <si>
    <r>
      <t xml:space="preserve">Standžioji Amies transportinė terpė su anglimi (gelis)  kultūrėtėje, gelio gylis ne mažiau 5 cm su </t>
    </r>
    <r>
      <rPr>
        <b/>
        <sz val="11"/>
        <rFont val="Times New Roman"/>
        <family val="1"/>
        <charset val="186"/>
      </rPr>
      <t>2 plastikiniais vatinukais jau  įtvirtintais kultūretės kamštelyje</t>
    </r>
    <r>
      <rPr>
        <sz val="11"/>
        <rFont val="Times New Roman"/>
        <family val="1"/>
      </rPr>
      <t xml:space="preserve">, skirta mėginiams iš </t>
    </r>
    <r>
      <rPr>
        <b/>
        <sz val="11"/>
        <rFont val="Times New Roman"/>
        <family val="1"/>
        <charset val="186"/>
      </rPr>
      <t>moterų</t>
    </r>
    <r>
      <rPr>
        <sz val="11"/>
        <rFont val="Times New Roman"/>
        <family val="1"/>
      </rPr>
      <t xml:space="preserve"> lytinių takų </t>
    </r>
  </si>
  <si>
    <r>
      <t xml:space="preserve">Standžioji Amies transportinė terpė </t>
    </r>
    <r>
      <rPr>
        <b/>
        <u/>
        <sz val="11"/>
        <rFont val="Times New Roman"/>
        <family val="1"/>
        <charset val="186"/>
      </rPr>
      <t>su anglimi</t>
    </r>
    <r>
      <rPr>
        <sz val="11"/>
        <rFont val="Times New Roman"/>
        <family val="1"/>
      </rPr>
      <t xml:space="preserve"> (gelis)  kultūrėtėje, gelio gylis ne mažiau 5 cm su 1 </t>
    </r>
    <r>
      <rPr>
        <b/>
        <sz val="11"/>
        <rFont val="Times New Roman"/>
        <family val="1"/>
        <charset val="186"/>
      </rPr>
      <t xml:space="preserve">plonu aliuminio </t>
    </r>
    <r>
      <rPr>
        <sz val="11"/>
        <rFont val="Times New Roman"/>
        <family val="1"/>
      </rPr>
      <t xml:space="preserve">vatinuku, skirta mėginiams iš vyrų lytinių takų </t>
    </r>
  </si>
  <si>
    <r>
      <rPr>
        <b/>
        <sz val="11"/>
        <rFont val="Times New Roman"/>
        <family val="1"/>
        <charset val="186"/>
      </rPr>
      <t xml:space="preserve">Skystoji </t>
    </r>
    <r>
      <rPr>
        <sz val="11"/>
        <rFont val="Times New Roman"/>
        <family val="1"/>
      </rPr>
      <t xml:space="preserve">transportinė terpė flakonėlyje su </t>
    </r>
    <r>
      <rPr>
        <b/>
        <sz val="11"/>
        <rFont val="Times New Roman"/>
        <family val="1"/>
        <charset val="186"/>
      </rPr>
      <t>2 ml LIM sultiniu</t>
    </r>
    <r>
      <rPr>
        <sz val="11"/>
        <rFont val="Times New Roman"/>
        <family val="1"/>
      </rPr>
      <t xml:space="preserve">, skirtu Streptococcus agalactiae išskyrimui ir  gausinimui iš lytinių takų, vienoje  pakuotėje kartu su flakonėliu  taip pat  turi būti </t>
    </r>
    <r>
      <rPr>
        <b/>
        <sz val="11"/>
        <rFont val="Times New Roman"/>
        <family val="1"/>
        <charset val="186"/>
      </rPr>
      <t>persilaužiantis per pusę plastikinis vatinukas.</t>
    </r>
  </si>
  <si>
    <r>
      <t xml:space="preserve">Standžioji Amies transportinė terpė (gelis) </t>
    </r>
    <r>
      <rPr>
        <b/>
        <u/>
        <sz val="11"/>
        <rFont val="Times New Roman"/>
        <family val="1"/>
        <charset val="186"/>
      </rPr>
      <t>su anglimi</t>
    </r>
    <r>
      <rPr>
        <sz val="11"/>
        <rFont val="Times New Roman"/>
        <family val="1"/>
      </rPr>
      <t xml:space="preserve">  kultūrėtėje, gelio gylis ne mažiau 5 cm su 1 plastikiniu vatinuku </t>
    </r>
  </si>
  <si>
    <r>
      <t xml:space="preserve">Stiuarto arba lygiavertė terpė kultūretėje </t>
    </r>
    <r>
      <rPr>
        <b/>
        <u/>
        <sz val="11"/>
        <rFont val="Times New Roman"/>
        <family val="1"/>
        <charset val="186"/>
      </rPr>
      <t>be anglies</t>
    </r>
    <r>
      <rPr>
        <sz val="11"/>
        <rFont val="Times New Roman"/>
        <family val="1"/>
        <charset val="186"/>
      </rPr>
      <t xml:space="preserve"> (vatinukas su plastmasine lazdele)</t>
    </r>
  </si>
  <si>
    <r>
      <t xml:space="preserve">Stiuarto arba lygiavertė terpė kultūretėje </t>
    </r>
    <r>
      <rPr>
        <b/>
        <u/>
        <sz val="11"/>
        <rFont val="Times New Roman"/>
        <family val="1"/>
        <charset val="186"/>
      </rPr>
      <t>su anglimi</t>
    </r>
    <r>
      <rPr>
        <sz val="11"/>
        <rFont val="Times New Roman"/>
        <family val="1"/>
        <charset val="186"/>
      </rPr>
      <t xml:space="preserve"> (vatinukas su plastmasine lazdele)</t>
    </r>
  </si>
  <si>
    <r>
      <t>Polipropileninis butelis plovimui 250ml talpos (naudojamas Gramo būdu dažymo metu) su užsukamu dangteliu ir įmontuotu dangtelyje ir sulenktu 45</t>
    </r>
    <r>
      <rPr>
        <vertAlign val="superscript"/>
        <sz val="11"/>
        <rFont val="Times New Roman"/>
        <family val="1"/>
        <charset val="186"/>
      </rPr>
      <t xml:space="preserve">o </t>
    </r>
    <r>
      <rPr>
        <sz val="11"/>
        <rFont val="Times New Roman"/>
        <family val="1"/>
        <charset val="186"/>
      </rPr>
      <t xml:space="preserve"> vamzdeliu. Butelio aukštis 157mm, dugno diametras 61mm.</t>
    </r>
  </si>
  <si>
    <t xml:space="preserve">Plastikinė mentelė tepinėliams daryti  ant objektyvinio stiklelio </t>
  </si>
  <si>
    <t>41</t>
  </si>
  <si>
    <t>51</t>
  </si>
  <si>
    <t>66.2</t>
  </si>
  <si>
    <t>Viso 66 pozicija</t>
  </si>
  <si>
    <t>iki 1500 vnt.</t>
  </si>
  <si>
    <t>5.1</t>
  </si>
  <si>
    <t>5.2</t>
  </si>
  <si>
    <t>5.3</t>
  </si>
  <si>
    <t>Viso 5 pozicija</t>
  </si>
  <si>
    <t>Objektyvinių stikliukų dažymo sistema, susidedanti iš nerūdijančio plieno rėmo, plastikinių indų su dangteliais) atsparūs tirpikliams, 3-ų indų, 25 arba 30 vietų) ir laikiklis su rankena</t>
  </si>
  <si>
    <t>Plastikinė dėžutė, objektyvių stikliukų archyvavimui 100 vietų su sandariai užsidaromu dangteliu (užraktas) 205±5x161±1x32mm</t>
  </si>
  <si>
    <t>9.4</t>
  </si>
  <si>
    <t>9.5</t>
  </si>
  <si>
    <t>11.1</t>
  </si>
  <si>
    <t>11.2</t>
  </si>
  <si>
    <t>Viso 11 pozicija</t>
  </si>
  <si>
    <t>23.1</t>
  </si>
  <si>
    <t>23.2</t>
  </si>
  <si>
    <t>Viso 23 pozicija</t>
  </si>
  <si>
    <t>36.1</t>
  </si>
  <si>
    <t>36.2</t>
  </si>
  <si>
    <t>36.3</t>
  </si>
  <si>
    <t>36.4</t>
  </si>
  <si>
    <t>36.5</t>
  </si>
  <si>
    <t>Viso 36 pozicija</t>
  </si>
  <si>
    <t>Peiliukai, skirti standartizuotam kraujavimo laikui pagal IVY</t>
  </si>
  <si>
    <t>vnt</t>
  </si>
  <si>
    <t>100 ml</t>
  </si>
  <si>
    <t>Iki 1000 vnt.</t>
  </si>
  <si>
    <r>
      <t xml:space="preserve">Standžioji Amies transportinė terpė (gelis) </t>
    </r>
    <r>
      <rPr>
        <b/>
        <u/>
        <sz val="11"/>
        <rFont val="Times New Roman"/>
        <family val="1"/>
        <charset val="186"/>
      </rPr>
      <t>be anglies</t>
    </r>
    <r>
      <rPr>
        <sz val="11"/>
        <rFont val="Times New Roman"/>
        <family val="1"/>
        <charset val="186"/>
      </rPr>
      <t xml:space="preserve"> k</t>
    </r>
    <r>
      <rPr>
        <sz val="11"/>
        <rFont val="Times New Roman"/>
        <family val="1"/>
      </rPr>
      <t xml:space="preserve">ultūrėtėje, gelio gylis ne mažiau 5 cm su 1 plastikiniu vatinuku </t>
    </r>
  </si>
  <si>
    <t>iki 700 vnt.</t>
  </si>
  <si>
    <t>iki 12 vnt.</t>
  </si>
  <si>
    <t>Angaliai dozatoriams. Antgaliai privalo būti suderinami su ligoninės turimais Rainin dozatoriais (pateikti dozatorių gamintojo patvirtinantį bandymų protokolą). Su filtru; patikrinti dėl RNR-azių, DNR-azių, pirogenų. Sterilūs. Tūrių ribos 0,5-20µl</t>
  </si>
  <si>
    <t>Plastikinė dėžutė su dangteliu 192 vietų, autoklavuojama automatinių dozatorių "Finpipete" (ligoninės turimam) su 192 antgaliais 5-200 mikrolitrų</t>
  </si>
  <si>
    <t>Plastikinė dėžutė su dangteliu 192 vietų, autoklavuojama automatinių dozatorių "Finpipete" (ligoninės turimam) su 192 antgaliais 100-1000 mikrolitrų</t>
  </si>
  <si>
    <t>Iki 17000 vnt.</t>
  </si>
  <si>
    <t xml:space="preserve">Iki 1000 vnt. </t>
  </si>
  <si>
    <t>Iki 70000 vnt.</t>
  </si>
  <si>
    <t>10.3</t>
  </si>
  <si>
    <t>10.4</t>
  </si>
  <si>
    <t>iki 200 mikrolitrų tūrio, sterili pakuotė</t>
  </si>
  <si>
    <t>iki 1000 mikrolitrų tūrio, sterili pakuotė</t>
  </si>
  <si>
    <t>Angaliai dozatoriams - vienkartiniai antgaliai dozatoriams. Antgaliai privalo būti suderinami su dozatoriais: graduoti, pagaminti iš gryno žemo sulaikymo polipropileno (PP), patikrinti nuo Rnazių, Dnazių   ir pirogeno. Pagaminti pagal cGMP reikalavimus visiškai kontroliuojamoje aplinkoje.</t>
  </si>
  <si>
    <t>Antgaliai iki 100 mikrolitrų</t>
  </si>
  <si>
    <t>iki 15000 vnt</t>
  </si>
  <si>
    <t>iki 15000 vnt.</t>
  </si>
  <si>
    <t>Antgaliai iki 10 000 mikrolitrų</t>
  </si>
  <si>
    <t xml:space="preserve">Vnt.  </t>
  </si>
  <si>
    <t>Iki 8 rink.</t>
  </si>
  <si>
    <t>34</t>
  </si>
  <si>
    <t>45</t>
  </si>
  <si>
    <t>46.1.1</t>
  </si>
  <si>
    <t>46.1.2</t>
  </si>
  <si>
    <t>46.1.3</t>
  </si>
  <si>
    <t>46.1.4</t>
  </si>
  <si>
    <t>Viso 46 pozicija</t>
  </si>
  <si>
    <t>51.1</t>
  </si>
  <si>
    <t>51.2</t>
  </si>
  <si>
    <t>Viso 51 pozicija</t>
  </si>
  <si>
    <t>66</t>
  </si>
  <si>
    <t>66.1</t>
  </si>
  <si>
    <t>Konusiniai  plastikiniai centrifuginiai mėgintuvėliai  (iki 12 ml)  su sandariai užspaudžiamais (įsukamais) kamšteliais</t>
  </si>
  <si>
    <t>Konusiniai plastikiniai, skaidrūs  centrifuginiai mėgintuvėliai (iki 12 ml)</t>
  </si>
  <si>
    <t>70.2</t>
  </si>
  <si>
    <t>Viso 70 pozicija</t>
  </si>
  <si>
    <t>23.3</t>
  </si>
  <si>
    <t>Mėgintuvėlių stovas (17mm, plastikinis, 40 vietų-lizdų, autoklavuojamas)</t>
  </si>
  <si>
    <t>45.1</t>
  </si>
  <si>
    <t>45.1.1</t>
  </si>
  <si>
    <t>45.1.2</t>
  </si>
  <si>
    <t>45.1.3</t>
  </si>
  <si>
    <t>45.1.4</t>
  </si>
  <si>
    <t>45.2.</t>
  </si>
  <si>
    <t>45.2.1</t>
  </si>
  <si>
    <t>45.2.2</t>
  </si>
  <si>
    <t>45.2.3</t>
  </si>
  <si>
    <t>45.2.4</t>
  </si>
  <si>
    <t>Viso 45 pozicija</t>
  </si>
  <si>
    <t>46.1.</t>
  </si>
  <si>
    <t>46.1.5</t>
  </si>
  <si>
    <t>46.2</t>
  </si>
  <si>
    <t>46.3</t>
  </si>
  <si>
    <t>46.3.1</t>
  </si>
  <si>
    <t>46.3.2</t>
  </si>
  <si>
    <t>46.3.3</t>
  </si>
  <si>
    <t>46.3.4</t>
  </si>
  <si>
    <t>46.4.</t>
  </si>
  <si>
    <t>46.4.1</t>
  </si>
  <si>
    <t>46.4.2</t>
  </si>
  <si>
    <t>46.4.3</t>
  </si>
  <si>
    <t>46.4.4</t>
  </si>
  <si>
    <t>47</t>
  </si>
  <si>
    <t>Rinkinį sudaro: 1. Popieriniai filtrai (vienkartiniai), citologinių mėginių paruošimui, 750mmx25mm su apskritimine kiauryme centre 7 mm Ø. 2. Polipropileno koncentratorius su laikikliais, citologinių mėginių paruošimui; skirti turimai ligoninės centrifugai CytoFuge2</t>
  </si>
  <si>
    <t xml:space="preserve">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 </t>
  </si>
  <si>
    <t>iki 6 vnt.</t>
  </si>
  <si>
    <r>
      <t xml:space="preserve">Sterilus polipropileno indelis šlapimo surinkimui su užsukamu dangteliu ir </t>
    </r>
    <r>
      <rPr>
        <b/>
        <sz val="11"/>
        <rFont val="Times New Roman"/>
        <family val="1"/>
      </rPr>
      <t>popierine etikete</t>
    </r>
    <r>
      <rPr>
        <sz val="11"/>
        <rFont val="Times New Roman"/>
        <family val="1"/>
      </rPr>
      <t>, individualiai supakuotas (</t>
    </r>
    <r>
      <rPr>
        <sz val="11"/>
        <rFont val="Times New Roman"/>
        <family val="1"/>
        <charset val="186"/>
      </rPr>
      <t>ne ≥</t>
    </r>
    <r>
      <rPr>
        <sz val="11"/>
        <rFont val="Times New Roman"/>
        <family val="1"/>
      </rPr>
      <t xml:space="preserve">180ml, </t>
    </r>
    <r>
      <rPr>
        <sz val="11"/>
        <rFont val="Times New Roman"/>
        <family val="1"/>
        <charset val="186"/>
      </rPr>
      <t>ne ≥</t>
    </r>
    <r>
      <rPr>
        <sz val="11"/>
        <rFont val="Times New Roman"/>
        <family val="1"/>
      </rPr>
      <t>63x80mm)</t>
    </r>
  </si>
  <si>
    <r>
      <t xml:space="preserve">Stikliniai mėgintuvėliai ( </t>
    </r>
    <r>
      <rPr>
        <sz val="11"/>
        <rFont val="Times New Roman"/>
        <family val="1"/>
      </rPr>
      <t xml:space="preserve">ne </t>
    </r>
    <r>
      <rPr>
        <sz val="11"/>
        <rFont val="Calibri"/>
        <family val="2"/>
        <charset val="186"/>
      </rPr>
      <t>≤</t>
    </r>
    <r>
      <rPr>
        <sz val="11"/>
        <rFont val="Times New Roman"/>
        <family val="1"/>
      </rPr>
      <t xml:space="preserve">12cm ilgio, </t>
    </r>
    <r>
      <rPr>
        <sz val="11"/>
        <rFont val="Times New Roman"/>
        <family val="1"/>
        <charset val="186"/>
      </rPr>
      <t>ne ≤</t>
    </r>
    <r>
      <rPr>
        <sz val="11"/>
        <rFont val="Times New Roman"/>
        <family val="1"/>
      </rPr>
      <t>13mm skersmens)</t>
    </r>
  </si>
  <si>
    <r>
      <t>Stikliniai mėgintuvėliai (ne ≤</t>
    </r>
    <r>
      <rPr>
        <sz val="11"/>
        <rFont val="Times New Roman"/>
        <family val="1"/>
      </rPr>
      <t xml:space="preserve">15cm ilgio, </t>
    </r>
    <r>
      <rPr>
        <sz val="11"/>
        <rFont val="Times New Roman"/>
        <family val="1"/>
        <charset val="186"/>
      </rPr>
      <t>ne ≤</t>
    </r>
    <r>
      <rPr>
        <sz val="11"/>
        <rFont val="Times New Roman"/>
        <family val="1"/>
      </rPr>
      <t>16mm skersmens)</t>
    </r>
  </si>
  <si>
    <r>
      <t>Stikliniai mėgintuvėliai (ne ≤</t>
    </r>
    <r>
      <rPr>
        <sz val="11"/>
        <rFont val="Times New Roman"/>
        <family val="1"/>
      </rPr>
      <t xml:space="preserve">18cm ilgio, </t>
    </r>
    <r>
      <rPr>
        <sz val="11"/>
        <rFont val="Times New Roman"/>
        <family val="1"/>
        <charset val="186"/>
      </rPr>
      <t>ne ≤</t>
    </r>
    <r>
      <rPr>
        <sz val="11"/>
        <rFont val="Times New Roman"/>
        <family val="1"/>
      </rPr>
      <t xml:space="preserve">18 mm skersmens) </t>
    </r>
  </si>
  <si>
    <r>
      <t>Mėgintuvėliai: plastikiniai,skaidrūs, ne &lt;</t>
    </r>
    <r>
      <rPr>
        <sz val="11"/>
        <rFont val="Times New Roman"/>
        <family val="1"/>
      </rPr>
      <t xml:space="preserve"> 5ml, 75cm ilgio, 13mm skersmens</t>
    </r>
  </si>
  <si>
    <t>Dėžutė, objektyvinių stikliukų transportavimui (50 vietų) plastikinė, su dangteliu, 85±5x33±1x203±5mm, tinkamas autoklavuoti</t>
  </si>
  <si>
    <r>
      <t xml:space="preserve">Pastero iki </t>
    </r>
    <r>
      <rPr>
        <sz val="11"/>
        <rFont val="Times New Roman"/>
        <family val="1"/>
      </rPr>
      <t>3ml individualiai supakuota, sterili</t>
    </r>
  </si>
  <si>
    <r>
      <t>Iki 600</t>
    </r>
    <r>
      <rPr>
        <sz val="11"/>
        <rFont val="Times New Roman"/>
        <family val="1"/>
      </rPr>
      <t xml:space="preserve"> vnt.</t>
    </r>
  </si>
  <si>
    <r>
      <t xml:space="preserve">Pastero iki </t>
    </r>
    <r>
      <rPr>
        <sz val="11"/>
        <rFont val="Times New Roman"/>
        <family val="1"/>
      </rPr>
      <t>3ml supakuotos po kelias</t>
    </r>
  </si>
  <si>
    <r>
      <t xml:space="preserve">Serologinė iki </t>
    </r>
    <r>
      <rPr>
        <sz val="11"/>
        <rFont val="Times New Roman"/>
        <family val="1"/>
      </rPr>
      <t xml:space="preserve"> 2ml  sterili, individualiai supakuota</t>
    </r>
  </si>
  <si>
    <r>
      <t>Iki 500</t>
    </r>
    <r>
      <rPr>
        <sz val="11"/>
        <rFont val="Times New Roman"/>
        <family val="1"/>
      </rPr>
      <t xml:space="preserve"> vnt.</t>
    </r>
  </si>
  <si>
    <r>
      <t xml:space="preserve">Ne mažesnio tūrio intervalo nei  2-20 mikrolitrų; padalos vertė- 0,1 </t>
    </r>
    <r>
      <rPr>
        <sz val="11"/>
        <rFont val="Calibri"/>
        <family val="2"/>
        <charset val="186"/>
      </rPr>
      <t>µl</t>
    </r>
    <r>
      <rPr>
        <sz val="11"/>
        <rFont val="Times New Roman"/>
        <family val="1"/>
        <charset val="186"/>
      </rPr>
      <t xml:space="preserve">; galimi netikslumai, esant 20 </t>
    </r>
    <r>
      <rPr>
        <sz val="11"/>
        <rFont val="Calibri"/>
        <family val="2"/>
        <charset val="186"/>
      </rPr>
      <t>µ</t>
    </r>
    <r>
      <rPr>
        <sz val="11"/>
        <rFont val="Times New Roman"/>
        <family val="1"/>
        <charset val="186"/>
      </rPr>
      <t>l tūriui: sisteminė klaida: +/-1,0</t>
    </r>
    <r>
      <rPr>
        <sz val="11"/>
        <rFont val="Calibri"/>
        <family val="2"/>
        <charset val="186"/>
      </rPr>
      <t>%</t>
    </r>
    <r>
      <rPr>
        <sz val="11"/>
        <rFont val="Times New Roman"/>
        <family val="1"/>
        <charset val="186"/>
      </rPr>
      <t>; atsitiktinė klaida:+/-0,3</t>
    </r>
    <r>
      <rPr>
        <sz val="11"/>
        <rFont val="Calibri"/>
        <family val="2"/>
        <charset val="186"/>
      </rPr>
      <t>%</t>
    </r>
  </si>
  <si>
    <r>
      <t>ne mažesnio tūrio intervalo nei 20-200     mikrolitrų; padalos vertė- 0,1</t>
    </r>
    <r>
      <rPr>
        <sz val="11"/>
        <rFont val="Calibri"/>
        <family val="2"/>
        <charset val="186"/>
      </rPr>
      <t>µ</t>
    </r>
    <r>
      <rPr>
        <sz val="11"/>
        <rFont val="Times New Roman"/>
        <family val="1"/>
        <charset val="186"/>
      </rPr>
      <t xml:space="preserve">l; galimi netikslumai, esant 200 </t>
    </r>
    <r>
      <rPr>
        <sz val="11"/>
        <rFont val="Calibri"/>
        <family val="2"/>
        <charset val="186"/>
      </rPr>
      <t>µ</t>
    </r>
    <r>
      <rPr>
        <sz val="11"/>
        <rFont val="Times New Roman"/>
        <family val="1"/>
        <charset val="186"/>
      </rPr>
      <t>l tūriui: sisteminė klaida: +/- 0,6</t>
    </r>
    <r>
      <rPr>
        <sz val="11"/>
        <rFont val="Calibri"/>
        <family val="2"/>
        <charset val="186"/>
      </rPr>
      <t>%</t>
    </r>
    <r>
      <rPr>
        <sz val="11"/>
        <rFont val="Times New Roman"/>
        <family val="1"/>
        <charset val="186"/>
      </rPr>
      <t xml:space="preserve">; atsitiktinė: +/- 0,2 </t>
    </r>
    <r>
      <rPr>
        <sz val="11"/>
        <rFont val="Calibri"/>
        <family val="2"/>
        <charset val="186"/>
      </rPr>
      <t>%</t>
    </r>
  </si>
  <si>
    <r>
      <t xml:space="preserve">ne mažesnio tūrio intervalo nei 100 – 1000 mikrolitrų; padalos vertė- 1,0 </t>
    </r>
    <r>
      <rPr>
        <sz val="11"/>
        <rFont val="Calibri"/>
        <family val="2"/>
        <charset val="186"/>
      </rPr>
      <t>µ</t>
    </r>
    <r>
      <rPr>
        <sz val="11"/>
        <rFont val="Times New Roman"/>
        <family val="1"/>
        <charset val="186"/>
      </rPr>
      <t xml:space="preserve">l; galimi netikslumai, esant 1000 </t>
    </r>
    <r>
      <rPr>
        <sz val="11"/>
        <rFont val="Calibri"/>
        <family val="2"/>
        <charset val="186"/>
      </rPr>
      <t>µ</t>
    </r>
    <r>
      <rPr>
        <sz val="11"/>
        <rFont val="Times New Roman"/>
        <family val="1"/>
        <charset val="186"/>
      </rPr>
      <t>l tūriui: sisteminė klaida: +/-0,6</t>
    </r>
    <r>
      <rPr>
        <sz val="11"/>
        <rFont val="Calibri"/>
        <family val="2"/>
        <charset val="186"/>
      </rPr>
      <t>%</t>
    </r>
    <r>
      <rPr>
        <sz val="11"/>
        <rFont val="Times New Roman"/>
        <family val="1"/>
        <charset val="186"/>
      </rPr>
      <t>; atsitiktinė klaida: +/-0,2</t>
    </r>
    <r>
      <rPr>
        <sz val="11"/>
        <rFont val="Calibri"/>
        <family val="2"/>
        <charset val="186"/>
      </rPr>
      <t>%</t>
    </r>
    <r>
      <rPr>
        <sz val="11"/>
        <rFont val="Times New Roman"/>
        <family val="1"/>
        <charset val="186"/>
      </rPr>
      <t>.</t>
    </r>
  </si>
  <si>
    <r>
      <t xml:space="preserve">ne mažesnio tūrio intervalo nei 500-5000 mikrolitrų; padalos vertė- 10 </t>
    </r>
    <r>
      <rPr>
        <sz val="11"/>
        <rFont val="Calibri"/>
        <family val="2"/>
        <charset val="186"/>
      </rPr>
      <t>µ</t>
    </r>
    <r>
      <rPr>
        <sz val="11"/>
        <rFont val="Times New Roman"/>
        <family val="1"/>
        <charset val="186"/>
      </rPr>
      <t>l; galimi netikslumai: sisteminė klaida: +/- 0,6</t>
    </r>
    <r>
      <rPr>
        <sz val="11"/>
        <rFont val="Calibri"/>
        <family val="2"/>
        <charset val="186"/>
      </rPr>
      <t>%</t>
    </r>
    <r>
      <rPr>
        <sz val="11"/>
        <rFont val="Times New Roman"/>
        <family val="1"/>
        <charset val="186"/>
      </rPr>
      <t>; atsitiktinė klaida: +/- 0,15</t>
    </r>
    <r>
      <rPr>
        <sz val="11"/>
        <rFont val="Calibri"/>
        <family val="2"/>
        <charset val="186"/>
      </rPr>
      <t>%</t>
    </r>
  </si>
  <si>
    <r>
      <t xml:space="preserve">ne mažesnio tūrio intervalo nei 0,5-10  mikrolitrų, padalos vertė- 0,1 </t>
    </r>
    <r>
      <rPr>
        <sz val="11"/>
        <rFont val="Calibri"/>
        <family val="2"/>
        <charset val="186"/>
      </rPr>
      <t>µ</t>
    </r>
    <r>
      <rPr>
        <sz val="11"/>
        <rFont val="Times New Roman"/>
        <family val="1"/>
        <charset val="186"/>
      </rPr>
      <t xml:space="preserve">; galimi netikslumai, esant 10 </t>
    </r>
    <r>
      <rPr>
        <sz val="11"/>
        <rFont val="Calibri"/>
        <family val="2"/>
        <charset val="186"/>
      </rPr>
      <t>µ</t>
    </r>
    <r>
      <rPr>
        <sz val="11"/>
        <rFont val="Times New Roman"/>
        <family val="1"/>
        <charset val="186"/>
      </rPr>
      <t xml:space="preserve">l tūriui: sisteminė klaida:+/- 1,0 </t>
    </r>
    <r>
      <rPr>
        <sz val="11"/>
        <rFont val="Calibri"/>
        <family val="2"/>
        <charset val="186"/>
      </rPr>
      <t>%</t>
    </r>
    <r>
      <rPr>
        <sz val="11"/>
        <rFont val="Times New Roman"/>
        <family val="1"/>
        <charset val="186"/>
      </rPr>
      <t xml:space="preserve">; atsitiktinė klaida: +/- 0,4 </t>
    </r>
    <r>
      <rPr>
        <sz val="11"/>
        <rFont val="Calibri"/>
        <family val="2"/>
        <charset val="186"/>
      </rPr>
      <t>%</t>
    </r>
  </si>
  <si>
    <t>Prekių kokybė turi atitikti Europos Sąjungos ar tarptautinius standartus. Pateikiami: CE sertifikatai arba lygiaverčiai dokumentai. Pateikiama skaitmeninė dokumento kopija.</t>
  </si>
  <si>
    <r>
      <t xml:space="preserve">Sterilus polipropileno indelis, skirtas fekalijų surinkimui, su lopetėle,užsukamu dangteliu ir </t>
    </r>
    <r>
      <rPr>
        <b/>
        <sz val="11"/>
        <rFont val="Times New Roman"/>
        <family val="1"/>
        <charset val="186"/>
      </rPr>
      <t>popierine etikete, užkliuotą ant indelio</t>
    </r>
    <r>
      <rPr>
        <sz val="11"/>
        <rFont val="Times New Roman"/>
        <family val="1"/>
      </rPr>
      <t xml:space="preserve">  individualiai supakuotas </t>
    </r>
    <r>
      <rPr>
        <sz val="11"/>
        <rFont val="Times New Roman"/>
        <family val="1"/>
        <charset val="186"/>
      </rPr>
      <t xml:space="preserve">ne </t>
    </r>
    <r>
      <rPr>
        <sz val="11"/>
        <rFont val="Calibri"/>
        <family val="2"/>
        <charset val="186"/>
      </rPr>
      <t>≥</t>
    </r>
    <r>
      <rPr>
        <sz val="11"/>
        <rFont val="Times New Roman"/>
        <family val="1"/>
      </rPr>
      <t xml:space="preserve">30ml, </t>
    </r>
    <r>
      <rPr>
        <sz val="11"/>
        <rFont val="Times New Roman"/>
        <family val="1"/>
        <charset val="186"/>
      </rPr>
      <t>ne</t>
    </r>
    <r>
      <rPr>
        <sz val="11"/>
        <rFont val="Times New Roman"/>
        <family val="1"/>
      </rPr>
      <t xml:space="preserve"> </t>
    </r>
    <r>
      <rPr>
        <sz val="11"/>
        <rFont val="Times New Roman"/>
        <family val="1"/>
        <charset val="186"/>
      </rPr>
      <t>≥</t>
    </r>
    <r>
      <rPr>
        <sz val="11"/>
        <rFont val="Times New Roman"/>
        <family val="1"/>
      </rPr>
      <t>25x90 mm</t>
    </r>
  </si>
  <si>
    <r>
      <t>„Eppendorf“ tipo arba lygiaverčiai mėgintuvėliai (</t>
    </r>
    <r>
      <rPr>
        <sz val="11"/>
        <rFont val="Times New Roman"/>
        <family val="1"/>
      </rPr>
      <t xml:space="preserve">ne </t>
    </r>
    <r>
      <rPr>
        <sz val="11"/>
        <rFont val="Calibri"/>
        <family val="2"/>
        <charset val="186"/>
      </rPr>
      <t>&lt;</t>
    </r>
    <r>
      <rPr>
        <sz val="11"/>
        <rFont val="Times New Roman"/>
        <family val="1"/>
      </rPr>
      <t xml:space="preserve"> 1,5ml)</t>
    </r>
  </si>
  <si>
    <r>
      <t>Dėžutė, objektyvinių stikliukų transportavimui (25 vietų) plastikinė, su dangteliu, 85±</t>
    </r>
    <r>
      <rPr>
        <sz val="11"/>
        <rFont val="Times New Roman"/>
        <family val="1"/>
      </rPr>
      <t>5x33±1x98±5mm,</t>
    </r>
    <r>
      <rPr>
        <sz val="11"/>
        <rFont val="Times New Roman"/>
        <family val="1"/>
        <charset val="186"/>
      </rPr>
      <t xml:space="preserve"> tinkamas autoklavuoti</t>
    </r>
  </si>
  <si>
    <t>Sterilūs polipropileniniai mėgintuvėliai be priedų  su užsukamu kamšteliu,  tinkantys smegenų skysčio  ėminiams  (ne &lt;  5 ml)</t>
  </si>
  <si>
    <t xml:space="preserve">Iki 5 vnt. </t>
  </si>
  <si>
    <t>iki 5 vnt.</t>
  </si>
  <si>
    <t>51.3</t>
  </si>
  <si>
    <t>Iki 480 vnt.</t>
  </si>
  <si>
    <t>iki 4800 vnt.</t>
  </si>
  <si>
    <t>68</t>
  </si>
  <si>
    <t>Laboratorinės servetėlės (sausos), 21x20 cm, dėžutėse iki 100 vnt.</t>
  </si>
  <si>
    <t xml:space="preserve">Antgaliai iki 5000 mikrolitrų </t>
  </si>
  <si>
    <t xml:space="preserve">Antgaliai iki 200 mikrolitrų </t>
  </si>
  <si>
    <t>11.4</t>
  </si>
  <si>
    <t>11.3</t>
  </si>
  <si>
    <t>Iki 2000 vnt.</t>
  </si>
  <si>
    <t>Iki 6000 vnt.</t>
  </si>
  <si>
    <t>Iki 1500 vnt.</t>
  </si>
  <si>
    <t>Iki 50 vnt.</t>
  </si>
  <si>
    <r>
      <t>Iki 200</t>
    </r>
    <r>
      <rPr>
        <sz val="11"/>
        <rFont val="Times New Roman"/>
        <family val="1"/>
      </rPr>
      <t xml:space="preserve"> vnt.</t>
    </r>
  </si>
  <si>
    <t>Iki 750 vnt.</t>
  </si>
  <si>
    <t>Iki 350 vnt.</t>
  </si>
  <si>
    <t>Iki 35000 vnt.</t>
  </si>
  <si>
    <t>Iki 15000 vnt.</t>
  </si>
  <si>
    <t>iki 12000 vnt.</t>
  </si>
  <si>
    <t>Iki 57000 vnt.</t>
  </si>
  <si>
    <t>Iki 28000 vnt.</t>
  </si>
  <si>
    <t>Iki 13000 vnt.</t>
  </si>
  <si>
    <t>Iki 1400 vnt.</t>
  </si>
  <si>
    <t>Viso 12 pozicija</t>
  </si>
  <si>
    <t>12.1</t>
  </si>
  <si>
    <t>12.2</t>
  </si>
  <si>
    <t>24.1</t>
  </si>
  <si>
    <t>24.2</t>
  </si>
  <si>
    <t>24.3</t>
  </si>
  <si>
    <t>Viso 24 pozicija</t>
  </si>
  <si>
    <t>70.1.</t>
  </si>
  <si>
    <t>70.1.1.</t>
  </si>
  <si>
    <t>70.1.2.</t>
  </si>
  <si>
    <t xml:space="preserve">70.1.3. </t>
  </si>
  <si>
    <t>70.1.4.</t>
  </si>
  <si>
    <t>70.1.5.</t>
  </si>
  <si>
    <t>70.1.6.</t>
  </si>
  <si>
    <t>70.2.1</t>
  </si>
  <si>
    <t>Rašiklis juodas atsparus alkoholiui, ksilenui, formalinui.</t>
  </si>
  <si>
    <t>Perkamų medicininių priemonių klinikinei laboratorijai  sąrašas</t>
  </si>
  <si>
    <t>67</t>
  </si>
  <si>
    <r>
      <t xml:space="preserve">Nerūdijančio plieno stovas (rėmai), skirtas ne mažiau </t>
    </r>
    <r>
      <rPr>
        <b/>
        <sz val="11"/>
        <color theme="1"/>
        <rFont val="Times New Roman"/>
        <family val="1"/>
        <charset val="186"/>
      </rPr>
      <t xml:space="preserve">12 tepinėlių </t>
    </r>
    <r>
      <rPr>
        <sz val="11"/>
        <color theme="1"/>
        <rFont val="Times New Roman"/>
        <family val="1"/>
        <charset val="186"/>
      </rPr>
      <t xml:space="preserve">dažymui, pastatomas virš indo, skirto atliekoms (tacelė)  </t>
    </r>
    <r>
      <rPr>
        <b/>
        <sz val="11"/>
        <color theme="1"/>
        <rFont val="Times New Roman"/>
        <family val="1"/>
        <charset val="186"/>
      </rPr>
      <t>(tepinėlių padėtis-horizontali)</t>
    </r>
    <r>
      <rPr>
        <sz val="11"/>
        <color theme="1"/>
        <rFont val="Times New Roman"/>
        <family val="1"/>
        <charset val="186"/>
      </rPr>
      <t>,</t>
    </r>
    <r>
      <rPr>
        <b/>
        <sz val="11"/>
        <color theme="1"/>
        <rFont val="Times New Roman"/>
        <family val="1"/>
        <charset val="186"/>
      </rPr>
      <t xml:space="preserve"> </t>
    </r>
    <r>
      <rPr>
        <sz val="11"/>
        <color theme="1"/>
        <rFont val="Times New Roman"/>
        <family val="1"/>
        <charset val="186"/>
      </rPr>
      <t xml:space="preserve">ilgis ne daugiau 440 mm, plotis ne daugiau 90 mm, autoklavuojamas </t>
    </r>
    <r>
      <rPr>
        <b/>
        <sz val="11"/>
        <color theme="1"/>
        <rFont val="Times New Roman"/>
        <family val="1"/>
        <charset val="186"/>
      </rPr>
      <t xml:space="preserve">  </t>
    </r>
  </si>
  <si>
    <r>
      <t xml:space="preserve">Dėžutė su sandariai uždaromu dangteliu, skirta "Eppendorf" tipo mėgintuvėlių laikymui -20 </t>
    </r>
    <r>
      <rPr>
        <sz val="11"/>
        <color theme="1"/>
        <rFont val="Calibri"/>
        <family val="2"/>
        <charset val="186"/>
      </rPr>
      <t>°</t>
    </r>
    <r>
      <rPr>
        <sz val="12"/>
        <color theme="1"/>
        <rFont val="Times New Roman"/>
        <family val="1"/>
        <charset val="186"/>
      </rPr>
      <t>C</t>
    </r>
    <r>
      <rPr>
        <sz val="15.4"/>
        <color theme="1"/>
        <rFont val="Times New Roman"/>
        <family val="1"/>
        <charset val="186"/>
      </rPr>
      <t xml:space="preserve"> </t>
    </r>
    <r>
      <rPr>
        <sz val="11"/>
        <color theme="1"/>
        <rFont val="Times New Roman"/>
        <family val="1"/>
        <charset val="186"/>
      </rPr>
      <t xml:space="preserve"> (81 pažymėtų vietų) </t>
    </r>
  </si>
  <si>
    <t>iki 3840 vnt.</t>
  </si>
  <si>
    <t xml:space="preserve">Antgaliai iki 1000 mikrolitrų, sterili pakuotė </t>
  </si>
  <si>
    <t xml:space="preserve">Antgaliai iki 200 mikrolitrų, sterili pakuotė </t>
  </si>
  <si>
    <t>11.5</t>
  </si>
  <si>
    <t>11.6</t>
  </si>
  <si>
    <t>"Eppendorf Reference 2" dozatoriui 0,5-10 mikrolitrų, sterili pakuotė</t>
  </si>
  <si>
    <t>Iki 20000 vnt.</t>
  </si>
  <si>
    <t>Iki 43000 vnt.</t>
  </si>
  <si>
    <t>Mėgintuvėliai (siūlomos prekės bus perkamos iš vieno tiekėjo):</t>
  </si>
  <si>
    <t>Polipropileniniai spalvoti, „cim-cup“ tipo arba lygiaverčiai gaubtuvėliai (autoklavuojami, uždedami ant stiklinių mėgintuvėlių) (siūlomos prekės bus perkamos iš vieno tiekėjo):</t>
  </si>
  <si>
    <t>Stiklografai (siūlomos prekės bus perkamos iš vieno tiekėjo):</t>
  </si>
  <si>
    <t>Antgaliai ligoninės turimiems automatiniams „Finpipete“ dozatoriams (tikslus tūris, kokybiški, automatiškai numetami) (siūlomos prekės bus perkamos iš vieno tiekėjo): be filtrų, graduoti,  pagaminti tik iš gryno sulaikymo polipropileno (PP), patikrinti nuo Rnazių, Dnazių, DNR ir pyrigeno; pagaminti pagal cGMP reikalavimus visiškai kontroliuojamoje aplinkoje. Pateikti gamintojo bandymų protokolus dėl suderinamumo.</t>
  </si>
  <si>
    <t>Antgaliai ligoninės turimiems automatiniams „Eppendorf“ tipo dozatoriams (tikslus tūris, kokybiški, automatiškai numetami) (siūlomos prekės bus perkamos iš vieno tiekėjo): be filtrų,graduoti,  pagaminti tik iš gryno sulaikymo polipropileno (PP), patikrinti nuo RNR-azių, DNR-azių ir  pyrigeno; pagaminti pagal cGMP reikalavimus visiškai kontroliuojamoje aplinkoje; antgaliai privalo būti suderinami su dozatoriais.Pateikti gamintojo bandymų protokolus dėl suderinamumo.</t>
  </si>
  <si>
    <t>Antgaliai ligoninės turimiems automatiniams „SOCOREX" tipo dozatoriams (tikslus tūris, kokybiški, automatiškai numetami) (siūlomos prekės bus perkamos iš vieno tiekėjo): be filtrų, graduoti, pagaminti tik iš gryno sulaikymo polipropileno (PP), patikrinti nuo RNR-azių, DNR-azių ir  pyrigeno; pagaminti pagal cGMP reikalavimus visiškai kontroliuojamoje aplinkoje; antgaliai privalo būti suderinami su dozatoriais. Pateikti gamintojo bandymų protokolus dėl suderinamumo.</t>
  </si>
  <si>
    <t>Pipetės, polistirolo (siūlomos prekės bus perkamos iš vieno tiekėjo):</t>
  </si>
  <si>
    <t>Stiklinės kaitinimo, graduotos, su snapeliu, aukštos formos (siūlomos prekės bus perkamos iš vieno tiekėjo):</t>
  </si>
  <si>
    <t>Plastmasinis laikiklis, 90-10 mm Petri lėkštelių, autoklavuojamas, 6 sektorių, kiekviename sektoriuje iki 10 Petri lėkštelių.  Stovo matavimai (330x210x178mm)</t>
  </si>
  <si>
    <t>Inokuliacinės sterilios kilpos 1μl  (suapvalintas galas, nebraižantis agaro, lygus pirštų laikymo paviršius)</t>
  </si>
  <si>
    <t>Inokuliacinės sterilios kilpos 10μl  (suapvalintas galas, nebraižantis agaro, lygus pirštų laikymo paviršius)</t>
  </si>
  <si>
    <r>
      <t xml:space="preserve">Transportinės terpės, atitinkančios </t>
    </r>
    <r>
      <rPr>
        <b/>
        <sz val="11"/>
        <rFont val="Times New Roman"/>
        <family val="1"/>
        <charset val="186"/>
      </rPr>
      <t>CLSI M40-A standartą</t>
    </r>
    <r>
      <rPr>
        <sz val="11"/>
        <rFont val="Times New Roman"/>
        <family val="1"/>
      </rPr>
      <t xml:space="preserve"> (siūlomos prekės bus perkamos iš vieno tiekėjo):</t>
    </r>
  </si>
  <si>
    <t>Matavimo cilindrai (siūlomos prekės bus perkamos iš vieno tiekėjo):</t>
  </si>
  <si>
    <t>Kintamo tūrio dozatoriai, antgaliai (siūlomos prekės bus perkamos iš vieno tiekėjo)</t>
  </si>
  <si>
    <t>Antgaliai dozatoriams - vienkartiniai antgaliai. Antgaliai privalo būti suderinami su dozatoriais, sterilūs, su filtrais, graduoti, pagaminti tik iš gryno žemo sulaikymo polipropileno (PP), patikrinti nuo Rnazių, Dnazių, DNR ir pirogeno. Pagaminti pagal cGMP reikalavimus visiškai kontroliuokamoje aplinkoje. Be nukleininių rūgščių užteršimo, PGR inhibitorių, endonukleazių ir endotoksinų. Filtrai pagaminti iš HDPE, be celiuliozės priedų.</t>
  </si>
  <si>
    <t xml:space="preserve"> Antgaliai ligoninės turimiems automatiniams „Eppendorf“ tipo dozatoriams (pateikti gamintojo bandymų protokolus dėl suderinamumo), turi būti tikslaus tūrio, kokybiški, automatiškai numetami (siūlomos prekės bus perkamos iš vieno tiekėjo):</t>
  </si>
  <si>
    <t>Nerūdijančio plieno, tinklinis krepšys (siūlomos prekės bus perkamos iš vieno tiekėjo):</t>
  </si>
  <si>
    <t>Antgaliai ligoninės turimiems automatiniams „Rainin“ tipo dozatoriams (siūlomos prekės bus perkamos iš vieno tiekėjo), pateikti  gamintojo bandymų protokolą, patvirtinantį suderinamumą)</t>
  </si>
  <si>
    <t>Antgaliai ligoninės turimiems automatiniams „Rainin “ tipo dozatoriams (tikslus tūris, kokybiški, automatiškai numetami): be filtrų,graduoti,  pagaminti tik iš gryno sulaikymo polipropileno (PP), patikrinti nuo RNR-azių, DNR-azių ir  pirogeno; pagaminti pagal cGMP reikalavimus visiškai kontroliuojamoje aplinkoje; antgaliai privalo būti suderinami su dozatoriais. Pateikti gamintojo bandymų protokolus dėl suderinamumo.</t>
  </si>
  <si>
    <t>Antgaliai ligoninės turimiems Rainin mikropipetėms. Antgaliai turi būti su filtrais, supakuoti steriliose dėžutėse:</t>
  </si>
  <si>
    <r>
      <t>Antgaliai ligoninės turimoms Eppendorf mikropipetėms (pateikti gamintojo bandymų protokolą dėl suderinamumo).  Antgaliai turi būti su filtrais, supakuoti steriliose dėžutėse. Antgaliai privalo būti suderinami su ligoninės turimais Eppendorf dozatoriais (pateikti dozatorių gamintojo patvirtinantį bandymų protokolą). Su filtru; patikrinti dėl RNR-azių, DNR-ių, pirogenų. Sterilūs. Tūrių ribos 0,5-20</t>
    </r>
    <r>
      <rPr>
        <sz val="11"/>
        <color theme="1"/>
        <rFont val="Calibri"/>
        <family val="2"/>
        <charset val="186"/>
      </rPr>
      <t>µ</t>
    </r>
    <r>
      <rPr>
        <sz val="15.4"/>
        <color theme="1"/>
        <rFont val="Times New Roman"/>
        <family val="1"/>
        <charset val="186"/>
      </rPr>
      <t>l.</t>
    </r>
  </si>
  <si>
    <t>iki 7 dėž.</t>
  </si>
  <si>
    <t>Dėž.</t>
  </si>
  <si>
    <t>PVM dydis %</t>
  </si>
  <si>
    <t>PVM suma</t>
  </si>
  <si>
    <t>* Pažymime, kad kiekvienos pirkimo dalies atskirų pozicijų kainos, prekių gamintojai, modeliai, katalogo nr. ir prekių techninė specifikacija yra konfidenciali informacija, kuri nėra vieša ir negali būti viešinama.</t>
  </si>
  <si>
    <t>Copan, 178CS20</t>
  </si>
  <si>
    <t>Copan, 179CS20</t>
  </si>
  <si>
    <t>Copan, 408C</t>
  </si>
  <si>
    <t>Copan, 476CE01.A</t>
  </si>
  <si>
    <t>Copan, 414C</t>
  </si>
  <si>
    <t>Copan, 138C</t>
  </si>
  <si>
    <t>Copan, 116C</t>
  </si>
  <si>
    <t>Copan, 359C</t>
  </si>
  <si>
    <t>STARLAB</t>
  </si>
  <si>
    <t>RAININ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</si>
</sst>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00"/>
  </numFmts>
  <fonts count="19" x14ac:knownFonts="1">
    <font>
      <sz val="11"/>
      <color theme="1"/>
      <name val="Calibri"/>
      <family val="2"/>
      <charset val="186"/>
      <scheme val="minor"/>
    </font>
    <font>
      <sz val="16"/>
      <name val="Times New Roman"/>
      <family val="1"/>
      <charset val="186"/>
    </font>
    <font>
      <sz val="12"/>
      <name val="Times New Roman"/>
      <family val="1"/>
      <charset val="186"/>
    </font>
    <font>
      <sz val="11"/>
      <name val="Times New Roman"/>
      <family val="1"/>
      <charset val="186"/>
    </font>
    <font>
      <sz val="11"/>
      <name val="Times New Roman"/>
      <family val="1"/>
    </font>
    <font>
      <b/>
      <sz val="11"/>
      <name val="Times New Roman"/>
      <family val="1"/>
      <charset val="186"/>
    </font>
    <font>
      <b/>
      <sz val="11"/>
      <name val="Times New Roman"/>
      <family val="1"/>
    </font>
    <font>
      <vertAlign val="superscript"/>
      <sz val="11"/>
      <name val="Times New Roman"/>
      <family val="1"/>
    </font>
    <font>
      <b/>
      <u/>
      <sz val="11"/>
      <name val="Times New Roman"/>
      <family val="1"/>
      <charset val="186"/>
    </font>
    <font>
      <vertAlign val="superscript"/>
      <sz val="11"/>
      <name val="Times New Roman"/>
      <family val="1"/>
      <charset val="186"/>
    </font>
    <font>
      <sz val="11"/>
      <name val="Calibri"/>
      <family val="2"/>
      <charset val="186"/>
    </font>
    <font>
      <sz val="11"/>
      <color rgb="FFFF0000"/>
      <name val="Times New Roman"/>
      <family val="1"/>
      <charset val="186"/>
    </font>
    <font>
      <sz val="11"/>
      <color rgb="FF00B0F0"/>
      <name val="Times New Roman"/>
      <family val="1"/>
      <charset val="186"/>
    </font>
    <font>
      <sz val="11"/>
      <color theme="1"/>
      <name val="Times New Roman"/>
      <family val="1"/>
      <charset val="186"/>
    </font>
    <font>
      <b/>
      <sz val="11"/>
      <color theme="1"/>
      <name val="Times New Roman"/>
      <family val="1"/>
      <charset val="186"/>
    </font>
    <font>
      <sz val="11"/>
      <color theme="1"/>
      <name val="Calibri"/>
      <family val="2"/>
      <charset val="186"/>
    </font>
    <font>
      <sz val="12"/>
      <color theme="1"/>
      <name val="Times New Roman"/>
      <family val="1"/>
      <charset val="186"/>
    </font>
    <font>
      <sz val="15.4"/>
      <color theme="1"/>
      <name val="Times New Roman"/>
      <family val="1"/>
      <charset val="186"/>
    </font>
    <font>
      <sz val="11"/>
      <color theme="1"/>
      <name val="Calibri"/>
      <family val="2"/>
      <charset val="186"/>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8" fillId="0" borderId="0" applyFont="0" applyFill="0" applyBorder="0" applyAlignment="0" applyProtection="0"/>
  </cellStyleXfs>
  <cellXfs count="77">
    <xf numFmtId="0" fontId="0" fillId="0" borderId="0" xfId="0"/>
    <xf numFmtId="0" fontId="1" fillId="0" borderId="0" xfId="0" applyFont="1" applyAlignment="1">
      <alignment vertical="top"/>
    </xf>
    <xf numFmtId="0" fontId="2" fillId="0" borderId="0" xfId="0" applyFont="1" applyAlignment="1">
      <alignment vertical="top"/>
    </xf>
    <xf numFmtId="0" fontId="2" fillId="0" borderId="0" xfId="0" applyFont="1" applyAlignment="1">
      <alignment horizontal="center" vertical="top"/>
    </xf>
    <xf numFmtId="0" fontId="2" fillId="0" borderId="0" xfId="0" applyFont="1" applyAlignment="1">
      <alignment vertical="top" wrapText="1"/>
    </xf>
    <xf numFmtId="0" fontId="3" fillId="0" borderId="1" xfId="0" applyFont="1" applyBorder="1" applyAlignment="1">
      <alignment horizontal="center" vertical="top" wrapText="1"/>
    </xf>
    <xf numFmtId="0" fontId="5" fillId="0" borderId="1" xfId="0" applyFont="1" applyBorder="1" applyAlignment="1">
      <alignment horizontal="center" vertical="top" wrapText="1"/>
    </xf>
    <xf numFmtId="0" fontId="3" fillId="0" borderId="1" xfId="0" applyFont="1" applyBorder="1" applyAlignment="1">
      <alignment vertical="top" wrapText="1"/>
    </xf>
    <xf numFmtId="0" fontId="5" fillId="0" borderId="1" xfId="0" applyFont="1" applyBorder="1" applyAlignment="1">
      <alignment horizontal="right" vertical="top" wrapText="1"/>
    </xf>
    <xf numFmtId="0" fontId="3" fillId="2" borderId="1" xfId="0" applyFont="1" applyFill="1" applyBorder="1" applyAlignment="1">
      <alignment vertical="top" wrapText="1"/>
    </xf>
    <xf numFmtId="0" fontId="3" fillId="0" borderId="1" xfId="0" applyFont="1" applyBorder="1" applyAlignment="1">
      <alignment horizontal="left" vertical="top" wrapText="1"/>
    </xf>
    <xf numFmtId="0" fontId="3" fillId="0" borderId="1" xfId="0" applyFont="1" applyBorder="1" applyAlignment="1">
      <alignment horizontal="center" vertical="top"/>
    </xf>
    <xf numFmtId="49" fontId="3" fillId="0" borderId="1" xfId="0" applyNumberFormat="1" applyFont="1" applyBorder="1" applyAlignment="1">
      <alignment horizontal="center" vertical="top"/>
    </xf>
    <xf numFmtId="17" fontId="3" fillId="0" borderId="1" xfId="0" applyNumberFormat="1" applyFont="1" applyBorder="1" applyAlignment="1">
      <alignment horizontal="center" vertical="top" wrapText="1"/>
    </xf>
    <xf numFmtId="49" fontId="3" fillId="0" borderId="1" xfId="0" applyNumberFormat="1" applyFont="1" applyBorder="1" applyAlignment="1">
      <alignment horizontal="center" vertical="top" wrapText="1"/>
    </xf>
    <xf numFmtId="0" fontId="3" fillId="0" borderId="1" xfId="0" applyFont="1" applyBorder="1" applyAlignment="1">
      <alignment horizontal="justify" vertical="top" wrapText="1"/>
    </xf>
    <xf numFmtId="0" fontId="3" fillId="0" borderId="1" xfId="0" applyFont="1" applyFill="1" applyBorder="1" applyAlignment="1">
      <alignment vertical="top" wrapText="1"/>
    </xf>
    <xf numFmtId="0" fontId="3" fillId="0" borderId="1" xfId="0" applyFont="1" applyFill="1" applyBorder="1" applyAlignment="1">
      <alignment horizontal="center" vertical="top"/>
    </xf>
    <xf numFmtId="0" fontId="5" fillId="2" borderId="1" xfId="0" applyFont="1" applyFill="1" applyBorder="1" applyAlignment="1">
      <alignment horizontal="right" vertical="top" wrapText="1"/>
    </xf>
    <xf numFmtId="0" fontId="3" fillId="2" borderId="1" xfId="0" applyFont="1" applyFill="1" applyBorder="1" applyAlignment="1">
      <alignment horizontal="center" vertical="top" wrapText="1"/>
    </xf>
    <xf numFmtId="0" fontId="3" fillId="0" borderId="1" xfId="0" applyFont="1" applyBorder="1" applyAlignment="1">
      <alignment wrapText="1"/>
    </xf>
    <xf numFmtId="0" fontId="11" fillId="0" borderId="1" xfId="0" applyFont="1" applyBorder="1" applyAlignment="1">
      <alignment vertical="top" wrapText="1"/>
    </xf>
    <xf numFmtId="0" fontId="13" fillId="0" borderId="1" xfId="0" applyFont="1" applyBorder="1" applyAlignment="1">
      <alignment vertical="top" wrapText="1"/>
    </xf>
    <xf numFmtId="49" fontId="13" fillId="0" borderId="1" xfId="0" applyNumberFormat="1" applyFont="1" applyBorder="1" applyAlignment="1">
      <alignment horizontal="center" vertical="top" wrapText="1"/>
    </xf>
    <xf numFmtId="0" fontId="13" fillId="0" borderId="1" xfId="0" applyFont="1" applyBorder="1" applyAlignment="1">
      <alignment horizontal="center" vertical="top" wrapText="1"/>
    </xf>
    <xf numFmtId="0" fontId="13" fillId="0" borderId="1" xfId="0" applyFont="1" applyFill="1" applyBorder="1" applyAlignment="1">
      <alignment horizontal="right" vertical="top"/>
    </xf>
    <xf numFmtId="0" fontId="13" fillId="2" borderId="1" xfId="0" applyFont="1" applyFill="1" applyBorder="1" applyAlignment="1">
      <alignment vertical="top" wrapText="1"/>
    </xf>
    <xf numFmtId="0" fontId="13" fillId="0" borderId="1" xfId="0" applyFont="1" applyBorder="1" applyAlignment="1">
      <alignment horizontal="left" vertical="top" wrapText="1"/>
    </xf>
    <xf numFmtId="0" fontId="13" fillId="0" borderId="1" xfId="0" applyFont="1" applyFill="1" applyBorder="1" applyAlignment="1">
      <alignment horizontal="center" vertical="top"/>
    </xf>
    <xf numFmtId="49" fontId="3" fillId="0" borderId="0" xfId="0" applyNumberFormat="1" applyFont="1" applyBorder="1" applyAlignment="1">
      <alignment horizontal="center" vertical="top" wrapText="1"/>
    </xf>
    <xf numFmtId="0" fontId="13" fillId="0" borderId="0" xfId="0" applyFont="1" applyBorder="1" applyAlignment="1">
      <alignment horizontal="left" vertical="top" wrapText="1"/>
    </xf>
    <xf numFmtId="0" fontId="13" fillId="0" borderId="0" xfId="0" applyFont="1" applyBorder="1" applyAlignment="1">
      <alignment horizontal="center" vertical="top" wrapText="1"/>
    </xf>
    <xf numFmtId="0" fontId="13" fillId="0" borderId="0" xfId="0" applyFont="1" applyFill="1" applyBorder="1" applyAlignment="1">
      <alignment horizontal="center" vertical="top"/>
    </xf>
    <xf numFmtId="0" fontId="13" fillId="0" borderId="0" xfId="0" applyFont="1" applyBorder="1" applyAlignment="1">
      <alignment vertical="top" wrapText="1"/>
    </xf>
    <xf numFmtId="0" fontId="13" fillId="0" borderId="0" xfId="0" applyFont="1" applyFill="1" applyBorder="1" applyAlignment="1">
      <alignment horizontal="right" vertical="top"/>
    </xf>
    <xf numFmtId="0" fontId="13" fillId="2" borderId="0" xfId="0" applyFont="1" applyFill="1" applyBorder="1" applyAlignment="1">
      <alignment vertical="top" wrapText="1"/>
    </xf>
    <xf numFmtId="0" fontId="2" fillId="0" borderId="1" xfId="0" applyFont="1" applyBorder="1" applyAlignment="1">
      <alignment horizontal="center" vertical="center" wrapText="1"/>
    </xf>
    <xf numFmtId="164" fontId="2" fillId="0" borderId="1" xfId="1" applyFont="1" applyBorder="1" applyAlignment="1">
      <alignment horizontal="center" vertical="center" wrapText="1"/>
    </xf>
    <xf numFmtId="164" fontId="2" fillId="0" borderId="0" xfId="1" applyFont="1" applyAlignment="1">
      <alignment vertical="top"/>
    </xf>
    <xf numFmtId="165" fontId="3" fillId="2" borderId="1" xfId="0" applyNumberFormat="1" applyFont="1" applyFill="1" applyBorder="1" applyAlignment="1">
      <alignment horizontal="center" vertical="center" wrapText="1"/>
    </xf>
    <xf numFmtId="0" fontId="3" fillId="2" borderId="1" xfId="0" applyFont="1" applyFill="1" applyBorder="1" applyAlignment="1">
      <alignment vertical="top" wrapText="1"/>
    </xf>
    <xf numFmtId="49" fontId="3" fillId="2" borderId="1" xfId="0" applyNumberFormat="1" applyFont="1" applyFill="1" applyBorder="1" applyAlignment="1">
      <alignment horizontal="center" vertical="top" wrapText="1"/>
    </xf>
    <xf numFmtId="0" fontId="2" fillId="2" borderId="1" xfId="0"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2" fontId="3" fillId="2" borderId="1" xfId="0" applyNumberFormat="1" applyFont="1" applyFill="1" applyBorder="1" applyAlignment="1">
      <alignment horizontal="center" vertical="center"/>
    </xf>
    <xf numFmtId="0" fontId="3" fillId="2" borderId="1" xfId="0" applyFont="1" applyFill="1" applyBorder="1" applyAlignment="1">
      <alignment vertical="top" wrapText="1"/>
    </xf>
    <xf numFmtId="0" fontId="3" fillId="2" borderId="1" xfId="0" applyFont="1" applyFill="1" applyBorder="1" applyAlignment="1">
      <alignment horizontal="center" vertical="top"/>
    </xf>
    <xf numFmtId="49" fontId="3" fillId="2" borderId="1" xfId="0" applyNumberFormat="1" applyFont="1" applyFill="1" applyBorder="1" applyAlignment="1">
      <alignment horizontal="center" vertical="top" wrapText="1"/>
    </xf>
    <xf numFmtId="0" fontId="2" fillId="2" borderId="0" xfId="0" applyFont="1" applyFill="1" applyAlignment="1">
      <alignment vertical="top"/>
    </xf>
    <xf numFmtId="0" fontId="3" fillId="2" borderId="1" xfId="0" applyFont="1" applyFill="1" applyBorder="1" applyAlignment="1">
      <alignment horizontal="left" vertical="top"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13" fillId="0" borderId="1" xfId="0" applyFont="1" applyBorder="1" applyAlignment="1">
      <alignment horizontal="center" vertical="center"/>
    </xf>
    <xf numFmtId="0" fontId="13"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3" fillId="2" borderId="1" xfId="0" applyFont="1" applyFill="1" applyBorder="1" applyAlignment="1">
      <alignment vertical="top"/>
    </xf>
    <xf numFmtId="14" fontId="3" fillId="2" borderId="1" xfId="0" applyNumberFormat="1" applyFont="1" applyFill="1" applyBorder="1" applyAlignment="1">
      <alignment horizontal="center" vertical="top"/>
    </xf>
    <xf numFmtId="165" fontId="3" fillId="2" borderId="1" xfId="0" applyNumberFormat="1" applyFont="1" applyFill="1" applyBorder="1" applyAlignment="1">
      <alignment horizontal="center" vertical="center"/>
    </xf>
    <xf numFmtId="165" fontId="13" fillId="2" borderId="1" xfId="0" applyNumberFormat="1" applyFont="1" applyFill="1" applyBorder="1" applyAlignment="1">
      <alignment horizontal="center" vertical="center"/>
    </xf>
    <xf numFmtId="2" fontId="13" fillId="2" borderId="1" xfId="0" applyNumberFormat="1" applyFont="1" applyFill="1" applyBorder="1" applyAlignment="1">
      <alignment horizontal="center" vertical="center"/>
    </xf>
    <xf numFmtId="0" fontId="16" fillId="2" borderId="1" xfId="0" applyFont="1" applyFill="1" applyBorder="1" applyAlignment="1">
      <alignment vertical="center" wrapText="1"/>
    </xf>
    <xf numFmtId="0" fontId="13" fillId="2" borderId="1" xfId="0" applyFont="1" applyFill="1" applyBorder="1" applyAlignment="1">
      <alignment vertical="center"/>
    </xf>
    <xf numFmtId="0" fontId="12" fillId="0" borderId="1" xfId="0" applyFont="1" applyBorder="1" applyAlignment="1">
      <alignment horizontal="center" vertical="center" wrapText="1"/>
    </xf>
    <xf numFmtId="164" fontId="3" fillId="0" borderId="1" xfId="1" applyFont="1" applyBorder="1" applyAlignment="1">
      <alignment horizontal="center" vertical="center" wrapText="1"/>
    </xf>
    <xf numFmtId="0" fontId="2" fillId="0" borderId="0" xfId="0" applyFont="1" applyAlignment="1">
      <alignment horizontal="center" vertical="center"/>
    </xf>
    <xf numFmtId="0" fontId="3" fillId="0" borderId="1" xfId="0" applyFont="1" applyFill="1" applyBorder="1" applyAlignment="1">
      <alignment horizontal="center" vertical="center"/>
    </xf>
    <xf numFmtId="2" fontId="5" fillId="0" borderId="1" xfId="0" applyNumberFormat="1" applyFont="1" applyFill="1" applyBorder="1" applyAlignment="1">
      <alignment horizontal="center" vertical="top"/>
    </xf>
    <xf numFmtId="164" fontId="5" fillId="0" borderId="1" xfId="0" applyNumberFormat="1" applyFont="1" applyBorder="1" applyAlignment="1">
      <alignment vertical="center" wrapText="1"/>
    </xf>
    <xf numFmtId="0" fontId="1" fillId="0" borderId="0" xfId="0" applyFont="1" applyAlignment="1">
      <alignment horizontal="center" vertical="top" wrapText="1"/>
    </xf>
    <xf numFmtId="0" fontId="3" fillId="0" borderId="0" xfId="0" applyFont="1" applyBorder="1" applyAlignment="1">
      <alignment horizontal="left" vertical="top" wrapText="1"/>
    </xf>
    <xf numFmtId="0" fontId="3" fillId="0" borderId="0" xfId="0" applyFont="1" applyAlignment="1">
      <alignment horizontal="left" vertical="top" wrapText="1"/>
    </xf>
    <xf numFmtId="0" fontId="13" fillId="0" borderId="0" xfId="0" applyFont="1" applyAlignment="1">
      <alignment horizontal="left" vertical="top" wrapText="1"/>
    </xf>
  </cellXfs>
  <cellStyles count="2">
    <cellStyle name="Įprastas" xfId="0" builtinId="0"/>
    <cellStyle name="Kablelis"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178"/>
  <sheetViews>
    <sheetView tabSelected="1" view="pageBreakPreview" zoomScaleNormal="100" zoomScaleSheetLayoutView="100" workbookViewId="0">
      <selection activeCell="F164" sqref="F164:G171"/>
    </sheetView>
  </sheetViews>
  <sheetFormatPr defaultRowHeight="15.75" x14ac:dyDescent="0.25"/>
  <cols>
    <col min="1" max="1" width="10.140625" style="3" customWidth="1"/>
    <col min="2" max="2" width="67.140625" style="4" customWidth="1"/>
    <col min="3" max="3" width="12.85546875" style="2" customWidth="1"/>
    <col min="4" max="4" width="9" style="2" customWidth="1"/>
    <col min="5" max="5" width="7.85546875" style="2" customWidth="1"/>
    <col min="6" max="6" width="10" style="2" customWidth="1"/>
    <col min="7" max="7" width="18.5703125" style="2" bestFit="1" customWidth="1"/>
    <col min="8" max="8" width="22" style="2" customWidth="1"/>
    <col min="9" max="9" width="0" style="2" hidden="1" customWidth="1"/>
    <col min="10" max="10" width="11.5703125" style="2" hidden="1" customWidth="1"/>
    <col min="11" max="253" width="9.140625" style="2"/>
    <col min="254" max="254" width="6.28515625" style="2" customWidth="1"/>
    <col min="255" max="255" width="63.140625" style="2" customWidth="1"/>
    <col min="256" max="256" width="15.28515625" style="2" customWidth="1"/>
    <col min="257" max="257" width="9.85546875" style="2" customWidth="1"/>
    <col min="258" max="258" width="8.42578125" style="2" customWidth="1"/>
    <col min="259" max="259" width="9.5703125" style="2" customWidth="1"/>
    <col min="260" max="260" width="9.42578125" style="2" customWidth="1"/>
    <col min="261" max="261" width="20.85546875" style="2" customWidth="1"/>
    <col min="262" max="509" width="9.140625" style="2"/>
    <col min="510" max="510" width="6.28515625" style="2" customWidth="1"/>
    <col min="511" max="511" width="63.140625" style="2" customWidth="1"/>
    <col min="512" max="512" width="15.28515625" style="2" customWidth="1"/>
    <col min="513" max="513" width="9.85546875" style="2" customWidth="1"/>
    <col min="514" max="514" width="8.42578125" style="2" customWidth="1"/>
    <col min="515" max="515" width="9.5703125" style="2" customWidth="1"/>
    <col min="516" max="516" width="9.42578125" style="2" customWidth="1"/>
    <col min="517" max="517" width="20.85546875" style="2" customWidth="1"/>
    <col min="518" max="765" width="9.140625" style="2"/>
    <col min="766" max="766" width="6.28515625" style="2" customWidth="1"/>
    <col min="767" max="767" width="63.140625" style="2" customWidth="1"/>
    <col min="768" max="768" width="15.28515625" style="2" customWidth="1"/>
    <col min="769" max="769" width="9.85546875" style="2" customWidth="1"/>
    <col min="770" max="770" width="8.42578125" style="2" customWidth="1"/>
    <col min="771" max="771" width="9.5703125" style="2" customWidth="1"/>
    <col min="772" max="772" width="9.42578125" style="2" customWidth="1"/>
    <col min="773" max="773" width="20.85546875" style="2" customWidth="1"/>
    <col min="774" max="1021" width="9.140625" style="2"/>
    <col min="1022" max="1022" width="6.28515625" style="2" customWidth="1"/>
    <col min="1023" max="1023" width="63.140625" style="2" customWidth="1"/>
    <col min="1024" max="1024" width="15.28515625" style="2" customWidth="1"/>
    <col min="1025" max="1025" width="9.85546875" style="2" customWidth="1"/>
    <col min="1026" max="1026" width="8.42578125" style="2" customWidth="1"/>
    <col min="1027" max="1027" width="9.5703125" style="2" customWidth="1"/>
    <col min="1028" max="1028" width="9.42578125" style="2" customWidth="1"/>
    <col min="1029" max="1029" width="20.85546875" style="2" customWidth="1"/>
    <col min="1030" max="1277" width="9.140625" style="2"/>
    <col min="1278" max="1278" width="6.28515625" style="2" customWidth="1"/>
    <col min="1279" max="1279" width="63.140625" style="2" customWidth="1"/>
    <col min="1280" max="1280" width="15.28515625" style="2" customWidth="1"/>
    <col min="1281" max="1281" width="9.85546875" style="2" customWidth="1"/>
    <col min="1282" max="1282" width="8.42578125" style="2" customWidth="1"/>
    <col min="1283" max="1283" width="9.5703125" style="2" customWidth="1"/>
    <col min="1284" max="1284" width="9.42578125" style="2" customWidth="1"/>
    <col min="1285" max="1285" width="20.85546875" style="2" customWidth="1"/>
    <col min="1286" max="1533" width="9.140625" style="2"/>
    <col min="1534" max="1534" width="6.28515625" style="2" customWidth="1"/>
    <col min="1535" max="1535" width="63.140625" style="2" customWidth="1"/>
    <col min="1536" max="1536" width="15.28515625" style="2" customWidth="1"/>
    <col min="1537" max="1537" width="9.85546875" style="2" customWidth="1"/>
    <col min="1538" max="1538" width="8.42578125" style="2" customWidth="1"/>
    <col min="1539" max="1539" width="9.5703125" style="2" customWidth="1"/>
    <col min="1540" max="1540" width="9.42578125" style="2" customWidth="1"/>
    <col min="1541" max="1541" width="20.85546875" style="2" customWidth="1"/>
    <col min="1542" max="1789" width="9.140625" style="2"/>
    <col min="1790" max="1790" width="6.28515625" style="2" customWidth="1"/>
    <col min="1791" max="1791" width="63.140625" style="2" customWidth="1"/>
    <col min="1792" max="1792" width="15.28515625" style="2" customWidth="1"/>
    <col min="1793" max="1793" width="9.85546875" style="2" customWidth="1"/>
    <col min="1794" max="1794" width="8.42578125" style="2" customWidth="1"/>
    <col min="1795" max="1795" width="9.5703125" style="2" customWidth="1"/>
    <col min="1796" max="1796" width="9.42578125" style="2" customWidth="1"/>
    <col min="1797" max="1797" width="20.85546875" style="2" customWidth="1"/>
    <col min="1798" max="2045" width="9.140625" style="2"/>
    <col min="2046" max="2046" width="6.28515625" style="2" customWidth="1"/>
    <col min="2047" max="2047" width="63.140625" style="2" customWidth="1"/>
    <col min="2048" max="2048" width="15.28515625" style="2" customWidth="1"/>
    <col min="2049" max="2049" width="9.85546875" style="2" customWidth="1"/>
    <col min="2050" max="2050" width="8.42578125" style="2" customWidth="1"/>
    <col min="2051" max="2051" width="9.5703125" style="2" customWidth="1"/>
    <col min="2052" max="2052" width="9.42578125" style="2" customWidth="1"/>
    <col min="2053" max="2053" width="20.85546875" style="2" customWidth="1"/>
    <col min="2054" max="2301" width="9.140625" style="2"/>
    <col min="2302" max="2302" width="6.28515625" style="2" customWidth="1"/>
    <col min="2303" max="2303" width="63.140625" style="2" customWidth="1"/>
    <col min="2304" max="2304" width="15.28515625" style="2" customWidth="1"/>
    <col min="2305" max="2305" width="9.85546875" style="2" customWidth="1"/>
    <col min="2306" max="2306" width="8.42578125" style="2" customWidth="1"/>
    <col min="2307" max="2307" width="9.5703125" style="2" customWidth="1"/>
    <col min="2308" max="2308" width="9.42578125" style="2" customWidth="1"/>
    <col min="2309" max="2309" width="20.85546875" style="2" customWidth="1"/>
    <col min="2310" max="2557" width="9.140625" style="2"/>
    <col min="2558" max="2558" width="6.28515625" style="2" customWidth="1"/>
    <col min="2559" max="2559" width="63.140625" style="2" customWidth="1"/>
    <col min="2560" max="2560" width="15.28515625" style="2" customWidth="1"/>
    <col min="2561" max="2561" width="9.85546875" style="2" customWidth="1"/>
    <col min="2562" max="2562" width="8.42578125" style="2" customWidth="1"/>
    <col min="2563" max="2563" width="9.5703125" style="2" customWidth="1"/>
    <col min="2564" max="2564" width="9.42578125" style="2" customWidth="1"/>
    <col min="2565" max="2565" width="20.85546875" style="2" customWidth="1"/>
    <col min="2566" max="2813" width="9.140625" style="2"/>
    <col min="2814" max="2814" width="6.28515625" style="2" customWidth="1"/>
    <col min="2815" max="2815" width="63.140625" style="2" customWidth="1"/>
    <col min="2816" max="2816" width="15.28515625" style="2" customWidth="1"/>
    <col min="2817" max="2817" width="9.85546875" style="2" customWidth="1"/>
    <col min="2818" max="2818" width="8.42578125" style="2" customWidth="1"/>
    <col min="2819" max="2819" width="9.5703125" style="2" customWidth="1"/>
    <col min="2820" max="2820" width="9.42578125" style="2" customWidth="1"/>
    <col min="2821" max="2821" width="20.85546875" style="2" customWidth="1"/>
    <col min="2822" max="3069" width="9.140625" style="2"/>
    <col min="3070" max="3070" width="6.28515625" style="2" customWidth="1"/>
    <col min="3071" max="3071" width="63.140625" style="2" customWidth="1"/>
    <col min="3072" max="3072" width="15.28515625" style="2" customWidth="1"/>
    <col min="3073" max="3073" width="9.85546875" style="2" customWidth="1"/>
    <col min="3074" max="3074" width="8.42578125" style="2" customWidth="1"/>
    <col min="3075" max="3075" width="9.5703125" style="2" customWidth="1"/>
    <col min="3076" max="3076" width="9.42578125" style="2" customWidth="1"/>
    <col min="3077" max="3077" width="20.85546875" style="2" customWidth="1"/>
    <col min="3078" max="3325" width="9.140625" style="2"/>
    <col min="3326" max="3326" width="6.28515625" style="2" customWidth="1"/>
    <col min="3327" max="3327" width="63.140625" style="2" customWidth="1"/>
    <col min="3328" max="3328" width="15.28515625" style="2" customWidth="1"/>
    <col min="3329" max="3329" width="9.85546875" style="2" customWidth="1"/>
    <col min="3330" max="3330" width="8.42578125" style="2" customWidth="1"/>
    <col min="3331" max="3331" width="9.5703125" style="2" customWidth="1"/>
    <col min="3332" max="3332" width="9.42578125" style="2" customWidth="1"/>
    <col min="3333" max="3333" width="20.85546875" style="2" customWidth="1"/>
    <col min="3334" max="3581" width="9.140625" style="2"/>
    <col min="3582" max="3582" width="6.28515625" style="2" customWidth="1"/>
    <col min="3583" max="3583" width="63.140625" style="2" customWidth="1"/>
    <col min="3584" max="3584" width="15.28515625" style="2" customWidth="1"/>
    <col min="3585" max="3585" width="9.85546875" style="2" customWidth="1"/>
    <col min="3586" max="3586" width="8.42578125" style="2" customWidth="1"/>
    <col min="3587" max="3587" width="9.5703125" style="2" customWidth="1"/>
    <col min="3588" max="3588" width="9.42578125" style="2" customWidth="1"/>
    <col min="3589" max="3589" width="20.85546875" style="2" customWidth="1"/>
    <col min="3590" max="3837" width="9.140625" style="2"/>
    <col min="3838" max="3838" width="6.28515625" style="2" customWidth="1"/>
    <col min="3839" max="3839" width="63.140625" style="2" customWidth="1"/>
    <col min="3840" max="3840" width="15.28515625" style="2" customWidth="1"/>
    <col min="3841" max="3841" width="9.85546875" style="2" customWidth="1"/>
    <col min="3842" max="3842" width="8.42578125" style="2" customWidth="1"/>
    <col min="3843" max="3843" width="9.5703125" style="2" customWidth="1"/>
    <col min="3844" max="3844" width="9.42578125" style="2" customWidth="1"/>
    <col min="3845" max="3845" width="20.85546875" style="2" customWidth="1"/>
    <col min="3846" max="4093" width="9.140625" style="2"/>
    <col min="4094" max="4094" width="6.28515625" style="2" customWidth="1"/>
    <col min="4095" max="4095" width="63.140625" style="2" customWidth="1"/>
    <col min="4096" max="4096" width="15.28515625" style="2" customWidth="1"/>
    <col min="4097" max="4097" width="9.85546875" style="2" customWidth="1"/>
    <col min="4098" max="4098" width="8.42578125" style="2" customWidth="1"/>
    <col min="4099" max="4099" width="9.5703125" style="2" customWidth="1"/>
    <col min="4100" max="4100" width="9.42578125" style="2" customWidth="1"/>
    <col min="4101" max="4101" width="20.85546875" style="2" customWidth="1"/>
    <col min="4102" max="4349" width="9.140625" style="2"/>
    <col min="4350" max="4350" width="6.28515625" style="2" customWidth="1"/>
    <col min="4351" max="4351" width="63.140625" style="2" customWidth="1"/>
    <col min="4352" max="4352" width="15.28515625" style="2" customWidth="1"/>
    <col min="4353" max="4353" width="9.85546875" style="2" customWidth="1"/>
    <col min="4354" max="4354" width="8.42578125" style="2" customWidth="1"/>
    <col min="4355" max="4355" width="9.5703125" style="2" customWidth="1"/>
    <col min="4356" max="4356" width="9.42578125" style="2" customWidth="1"/>
    <col min="4357" max="4357" width="20.85546875" style="2" customWidth="1"/>
    <col min="4358" max="4605" width="9.140625" style="2"/>
    <col min="4606" max="4606" width="6.28515625" style="2" customWidth="1"/>
    <col min="4607" max="4607" width="63.140625" style="2" customWidth="1"/>
    <col min="4608" max="4608" width="15.28515625" style="2" customWidth="1"/>
    <col min="4609" max="4609" width="9.85546875" style="2" customWidth="1"/>
    <col min="4610" max="4610" width="8.42578125" style="2" customWidth="1"/>
    <col min="4611" max="4611" width="9.5703125" style="2" customWidth="1"/>
    <col min="4612" max="4612" width="9.42578125" style="2" customWidth="1"/>
    <col min="4613" max="4613" width="20.85546875" style="2" customWidth="1"/>
    <col min="4614" max="4861" width="9.140625" style="2"/>
    <col min="4862" max="4862" width="6.28515625" style="2" customWidth="1"/>
    <col min="4863" max="4863" width="63.140625" style="2" customWidth="1"/>
    <col min="4864" max="4864" width="15.28515625" style="2" customWidth="1"/>
    <col min="4865" max="4865" width="9.85546875" style="2" customWidth="1"/>
    <col min="4866" max="4866" width="8.42578125" style="2" customWidth="1"/>
    <col min="4867" max="4867" width="9.5703125" style="2" customWidth="1"/>
    <col min="4868" max="4868" width="9.42578125" style="2" customWidth="1"/>
    <col min="4869" max="4869" width="20.85546875" style="2" customWidth="1"/>
    <col min="4870" max="5117" width="9.140625" style="2"/>
    <col min="5118" max="5118" width="6.28515625" style="2" customWidth="1"/>
    <col min="5119" max="5119" width="63.140625" style="2" customWidth="1"/>
    <col min="5120" max="5120" width="15.28515625" style="2" customWidth="1"/>
    <col min="5121" max="5121" width="9.85546875" style="2" customWidth="1"/>
    <col min="5122" max="5122" width="8.42578125" style="2" customWidth="1"/>
    <col min="5123" max="5123" width="9.5703125" style="2" customWidth="1"/>
    <col min="5124" max="5124" width="9.42578125" style="2" customWidth="1"/>
    <col min="5125" max="5125" width="20.85546875" style="2" customWidth="1"/>
    <col min="5126" max="5373" width="9.140625" style="2"/>
    <col min="5374" max="5374" width="6.28515625" style="2" customWidth="1"/>
    <col min="5375" max="5375" width="63.140625" style="2" customWidth="1"/>
    <col min="5376" max="5376" width="15.28515625" style="2" customWidth="1"/>
    <col min="5377" max="5377" width="9.85546875" style="2" customWidth="1"/>
    <col min="5378" max="5378" width="8.42578125" style="2" customWidth="1"/>
    <col min="5379" max="5379" width="9.5703125" style="2" customWidth="1"/>
    <col min="5380" max="5380" width="9.42578125" style="2" customWidth="1"/>
    <col min="5381" max="5381" width="20.85546875" style="2" customWidth="1"/>
    <col min="5382" max="5629" width="9.140625" style="2"/>
    <col min="5630" max="5630" width="6.28515625" style="2" customWidth="1"/>
    <col min="5631" max="5631" width="63.140625" style="2" customWidth="1"/>
    <col min="5632" max="5632" width="15.28515625" style="2" customWidth="1"/>
    <col min="5633" max="5633" width="9.85546875" style="2" customWidth="1"/>
    <col min="5634" max="5634" width="8.42578125" style="2" customWidth="1"/>
    <col min="5635" max="5635" width="9.5703125" style="2" customWidth="1"/>
    <col min="5636" max="5636" width="9.42578125" style="2" customWidth="1"/>
    <col min="5637" max="5637" width="20.85546875" style="2" customWidth="1"/>
    <col min="5638" max="5885" width="9.140625" style="2"/>
    <col min="5886" max="5886" width="6.28515625" style="2" customWidth="1"/>
    <col min="5887" max="5887" width="63.140625" style="2" customWidth="1"/>
    <col min="5888" max="5888" width="15.28515625" style="2" customWidth="1"/>
    <col min="5889" max="5889" width="9.85546875" style="2" customWidth="1"/>
    <col min="5890" max="5890" width="8.42578125" style="2" customWidth="1"/>
    <col min="5891" max="5891" width="9.5703125" style="2" customWidth="1"/>
    <col min="5892" max="5892" width="9.42578125" style="2" customWidth="1"/>
    <col min="5893" max="5893" width="20.85546875" style="2" customWidth="1"/>
    <col min="5894" max="6141" width="9.140625" style="2"/>
    <col min="6142" max="6142" width="6.28515625" style="2" customWidth="1"/>
    <col min="6143" max="6143" width="63.140625" style="2" customWidth="1"/>
    <col min="6144" max="6144" width="15.28515625" style="2" customWidth="1"/>
    <col min="6145" max="6145" width="9.85546875" style="2" customWidth="1"/>
    <col min="6146" max="6146" width="8.42578125" style="2" customWidth="1"/>
    <col min="6147" max="6147" width="9.5703125" style="2" customWidth="1"/>
    <col min="6148" max="6148" width="9.42578125" style="2" customWidth="1"/>
    <col min="6149" max="6149" width="20.85546875" style="2" customWidth="1"/>
    <col min="6150" max="6397" width="9.140625" style="2"/>
    <col min="6398" max="6398" width="6.28515625" style="2" customWidth="1"/>
    <col min="6399" max="6399" width="63.140625" style="2" customWidth="1"/>
    <col min="6400" max="6400" width="15.28515625" style="2" customWidth="1"/>
    <col min="6401" max="6401" width="9.85546875" style="2" customWidth="1"/>
    <col min="6402" max="6402" width="8.42578125" style="2" customWidth="1"/>
    <col min="6403" max="6403" width="9.5703125" style="2" customWidth="1"/>
    <col min="6404" max="6404" width="9.42578125" style="2" customWidth="1"/>
    <col min="6405" max="6405" width="20.85546875" style="2" customWidth="1"/>
    <col min="6406" max="6653" width="9.140625" style="2"/>
    <col min="6654" max="6654" width="6.28515625" style="2" customWidth="1"/>
    <col min="6655" max="6655" width="63.140625" style="2" customWidth="1"/>
    <col min="6656" max="6656" width="15.28515625" style="2" customWidth="1"/>
    <col min="6657" max="6657" width="9.85546875" style="2" customWidth="1"/>
    <col min="6658" max="6658" width="8.42578125" style="2" customWidth="1"/>
    <col min="6659" max="6659" width="9.5703125" style="2" customWidth="1"/>
    <col min="6660" max="6660" width="9.42578125" style="2" customWidth="1"/>
    <col min="6661" max="6661" width="20.85546875" style="2" customWidth="1"/>
    <col min="6662" max="6909" width="9.140625" style="2"/>
    <col min="6910" max="6910" width="6.28515625" style="2" customWidth="1"/>
    <col min="6911" max="6911" width="63.140625" style="2" customWidth="1"/>
    <col min="6912" max="6912" width="15.28515625" style="2" customWidth="1"/>
    <col min="6913" max="6913" width="9.85546875" style="2" customWidth="1"/>
    <col min="6914" max="6914" width="8.42578125" style="2" customWidth="1"/>
    <col min="6915" max="6915" width="9.5703125" style="2" customWidth="1"/>
    <col min="6916" max="6916" width="9.42578125" style="2" customWidth="1"/>
    <col min="6917" max="6917" width="20.85546875" style="2" customWidth="1"/>
    <col min="6918" max="7165" width="9.140625" style="2"/>
    <col min="7166" max="7166" width="6.28515625" style="2" customWidth="1"/>
    <col min="7167" max="7167" width="63.140625" style="2" customWidth="1"/>
    <col min="7168" max="7168" width="15.28515625" style="2" customWidth="1"/>
    <col min="7169" max="7169" width="9.85546875" style="2" customWidth="1"/>
    <col min="7170" max="7170" width="8.42578125" style="2" customWidth="1"/>
    <col min="7171" max="7171" width="9.5703125" style="2" customWidth="1"/>
    <col min="7172" max="7172" width="9.42578125" style="2" customWidth="1"/>
    <col min="7173" max="7173" width="20.85546875" style="2" customWidth="1"/>
    <col min="7174" max="7421" width="9.140625" style="2"/>
    <col min="7422" max="7422" width="6.28515625" style="2" customWidth="1"/>
    <col min="7423" max="7423" width="63.140625" style="2" customWidth="1"/>
    <col min="7424" max="7424" width="15.28515625" style="2" customWidth="1"/>
    <col min="7425" max="7425" width="9.85546875" style="2" customWidth="1"/>
    <col min="7426" max="7426" width="8.42578125" style="2" customWidth="1"/>
    <col min="7427" max="7427" width="9.5703125" style="2" customWidth="1"/>
    <col min="7428" max="7428" width="9.42578125" style="2" customWidth="1"/>
    <col min="7429" max="7429" width="20.85546875" style="2" customWidth="1"/>
    <col min="7430" max="7677" width="9.140625" style="2"/>
    <col min="7678" max="7678" width="6.28515625" style="2" customWidth="1"/>
    <col min="7679" max="7679" width="63.140625" style="2" customWidth="1"/>
    <col min="7680" max="7680" width="15.28515625" style="2" customWidth="1"/>
    <col min="7681" max="7681" width="9.85546875" style="2" customWidth="1"/>
    <col min="7682" max="7682" width="8.42578125" style="2" customWidth="1"/>
    <col min="7683" max="7683" width="9.5703125" style="2" customWidth="1"/>
    <col min="7684" max="7684" width="9.42578125" style="2" customWidth="1"/>
    <col min="7685" max="7685" width="20.85546875" style="2" customWidth="1"/>
    <col min="7686" max="7933" width="9.140625" style="2"/>
    <col min="7934" max="7934" width="6.28515625" style="2" customWidth="1"/>
    <col min="7935" max="7935" width="63.140625" style="2" customWidth="1"/>
    <col min="7936" max="7936" width="15.28515625" style="2" customWidth="1"/>
    <col min="7937" max="7937" width="9.85546875" style="2" customWidth="1"/>
    <col min="7938" max="7938" width="8.42578125" style="2" customWidth="1"/>
    <col min="7939" max="7939" width="9.5703125" style="2" customWidth="1"/>
    <col min="7940" max="7940" width="9.42578125" style="2" customWidth="1"/>
    <col min="7941" max="7941" width="20.85546875" style="2" customWidth="1"/>
    <col min="7942" max="8189" width="9.140625" style="2"/>
    <col min="8190" max="8190" width="6.28515625" style="2" customWidth="1"/>
    <col min="8191" max="8191" width="63.140625" style="2" customWidth="1"/>
    <col min="8192" max="8192" width="15.28515625" style="2" customWidth="1"/>
    <col min="8193" max="8193" width="9.85546875" style="2" customWidth="1"/>
    <col min="8194" max="8194" width="8.42578125" style="2" customWidth="1"/>
    <col min="8195" max="8195" width="9.5703125" style="2" customWidth="1"/>
    <col min="8196" max="8196" width="9.42578125" style="2" customWidth="1"/>
    <col min="8197" max="8197" width="20.85546875" style="2" customWidth="1"/>
    <col min="8198" max="8445" width="9.140625" style="2"/>
    <col min="8446" max="8446" width="6.28515625" style="2" customWidth="1"/>
    <col min="8447" max="8447" width="63.140625" style="2" customWidth="1"/>
    <col min="8448" max="8448" width="15.28515625" style="2" customWidth="1"/>
    <col min="8449" max="8449" width="9.85546875" style="2" customWidth="1"/>
    <col min="8450" max="8450" width="8.42578125" style="2" customWidth="1"/>
    <col min="8451" max="8451" width="9.5703125" style="2" customWidth="1"/>
    <col min="8452" max="8452" width="9.42578125" style="2" customWidth="1"/>
    <col min="8453" max="8453" width="20.85546875" style="2" customWidth="1"/>
    <col min="8454" max="8701" width="9.140625" style="2"/>
    <col min="8702" max="8702" width="6.28515625" style="2" customWidth="1"/>
    <col min="8703" max="8703" width="63.140625" style="2" customWidth="1"/>
    <col min="8704" max="8704" width="15.28515625" style="2" customWidth="1"/>
    <col min="8705" max="8705" width="9.85546875" style="2" customWidth="1"/>
    <col min="8706" max="8706" width="8.42578125" style="2" customWidth="1"/>
    <col min="8707" max="8707" width="9.5703125" style="2" customWidth="1"/>
    <col min="8708" max="8708" width="9.42578125" style="2" customWidth="1"/>
    <col min="8709" max="8709" width="20.85546875" style="2" customWidth="1"/>
    <col min="8710" max="8957" width="9.140625" style="2"/>
    <col min="8958" max="8958" width="6.28515625" style="2" customWidth="1"/>
    <col min="8959" max="8959" width="63.140625" style="2" customWidth="1"/>
    <col min="8960" max="8960" width="15.28515625" style="2" customWidth="1"/>
    <col min="8961" max="8961" width="9.85546875" style="2" customWidth="1"/>
    <col min="8962" max="8962" width="8.42578125" style="2" customWidth="1"/>
    <col min="8963" max="8963" width="9.5703125" style="2" customWidth="1"/>
    <col min="8964" max="8964" width="9.42578125" style="2" customWidth="1"/>
    <col min="8965" max="8965" width="20.85546875" style="2" customWidth="1"/>
    <col min="8966" max="9213" width="9.140625" style="2"/>
    <col min="9214" max="9214" width="6.28515625" style="2" customWidth="1"/>
    <col min="9215" max="9215" width="63.140625" style="2" customWidth="1"/>
    <col min="9216" max="9216" width="15.28515625" style="2" customWidth="1"/>
    <col min="9217" max="9217" width="9.85546875" style="2" customWidth="1"/>
    <col min="9218" max="9218" width="8.42578125" style="2" customWidth="1"/>
    <col min="9219" max="9219" width="9.5703125" style="2" customWidth="1"/>
    <col min="9220" max="9220" width="9.42578125" style="2" customWidth="1"/>
    <col min="9221" max="9221" width="20.85546875" style="2" customWidth="1"/>
    <col min="9222" max="9469" width="9.140625" style="2"/>
    <col min="9470" max="9470" width="6.28515625" style="2" customWidth="1"/>
    <col min="9471" max="9471" width="63.140625" style="2" customWidth="1"/>
    <col min="9472" max="9472" width="15.28515625" style="2" customWidth="1"/>
    <col min="9473" max="9473" width="9.85546875" style="2" customWidth="1"/>
    <col min="9474" max="9474" width="8.42578125" style="2" customWidth="1"/>
    <col min="9475" max="9475" width="9.5703125" style="2" customWidth="1"/>
    <col min="9476" max="9476" width="9.42578125" style="2" customWidth="1"/>
    <col min="9477" max="9477" width="20.85546875" style="2" customWidth="1"/>
    <col min="9478" max="9725" width="9.140625" style="2"/>
    <col min="9726" max="9726" width="6.28515625" style="2" customWidth="1"/>
    <col min="9727" max="9727" width="63.140625" style="2" customWidth="1"/>
    <col min="9728" max="9728" width="15.28515625" style="2" customWidth="1"/>
    <col min="9729" max="9729" width="9.85546875" style="2" customWidth="1"/>
    <col min="9730" max="9730" width="8.42578125" style="2" customWidth="1"/>
    <col min="9731" max="9731" width="9.5703125" style="2" customWidth="1"/>
    <col min="9732" max="9732" width="9.42578125" style="2" customWidth="1"/>
    <col min="9733" max="9733" width="20.85546875" style="2" customWidth="1"/>
    <col min="9734" max="9981" width="9.140625" style="2"/>
    <col min="9982" max="9982" width="6.28515625" style="2" customWidth="1"/>
    <col min="9983" max="9983" width="63.140625" style="2" customWidth="1"/>
    <col min="9984" max="9984" width="15.28515625" style="2" customWidth="1"/>
    <col min="9985" max="9985" width="9.85546875" style="2" customWidth="1"/>
    <col min="9986" max="9986" width="8.42578125" style="2" customWidth="1"/>
    <col min="9987" max="9987" width="9.5703125" style="2" customWidth="1"/>
    <col min="9988" max="9988" width="9.42578125" style="2" customWidth="1"/>
    <col min="9989" max="9989" width="20.85546875" style="2" customWidth="1"/>
    <col min="9990" max="10237" width="9.140625" style="2"/>
    <col min="10238" max="10238" width="6.28515625" style="2" customWidth="1"/>
    <col min="10239" max="10239" width="63.140625" style="2" customWidth="1"/>
    <col min="10240" max="10240" width="15.28515625" style="2" customWidth="1"/>
    <col min="10241" max="10241" width="9.85546875" style="2" customWidth="1"/>
    <col min="10242" max="10242" width="8.42578125" style="2" customWidth="1"/>
    <col min="10243" max="10243" width="9.5703125" style="2" customWidth="1"/>
    <col min="10244" max="10244" width="9.42578125" style="2" customWidth="1"/>
    <col min="10245" max="10245" width="20.85546875" style="2" customWidth="1"/>
    <col min="10246" max="10493" width="9.140625" style="2"/>
    <col min="10494" max="10494" width="6.28515625" style="2" customWidth="1"/>
    <col min="10495" max="10495" width="63.140625" style="2" customWidth="1"/>
    <col min="10496" max="10496" width="15.28515625" style="2" customWidth="1"/>
    <col min="10497" max="10497" width="9.85546875" style="2" customWidth="1"/>
    <col min="10498" max="10498" width="8.42578125" style="2" customWidth="1"/>
    <col min="10499" max="10499" width="9.5703125" style="2" customWidth="1"/>
    <col min="10500" max="10500" width="9.42578125" style="2" customWidth="1"/>
    <col min="10501" max="10501" width="20.85546875" style="2" customWidth="1"/>
    <col min="10502" max="10749" width="9.140625" style="2"/>
    <col min="10750" max="10750" width="6.28515625" style="2" customWidth="1"/>
    <col min="10751" max="10751" width="63.140625" style="2" customWidth="1"/>
    <col min="10752" max="10752" width="15.28515625" style="2" customWidth="1"/>
    <col min="10753" max="10753" width="9.85546875" style="2" customWidth="1"/>
    <col min="10754" max="10754" width="8.42578125" style="2" customWidth="1"/>
    <col min="10755" max="10755" width="9.5703125" style="2" customWidth="1"/>
    <col min="10756" max="10756" width="9.42578125" style="2" customWidth="1"/>
    <col min="10757" max="10757" width="20.85546875" style="2" customWidth="1"/>
    <col min="10758" max="11005" width="9.140625" style="2"/>
    <col min="11006" max="11006" width="6.28515625" style="2" customWidth="1"/>
    <col min="11007" max="11007" width="63.140625" style="2" customWidth="1"/>
    <col min="11008" max="11008" width="15.28515625" style="2" customWidth="1"/>
    <col min="11009" max="11009" width="9.85546875" style="2" customWidth="1"/>
    <col min="11010" max="11010" width="8.42578125" style="2" customWidth="1"/>
    <col min="11011" max="11011" width="9.5703125" style="2" customWidth="1"/>
    <col min="11012" max="11012" width="9.42578125" style="2" customWidth="1"/>
    <col min="11013" max="11013" width="20.85546875" style="2" customWidth="1"/>
    <col min="11014" max="11261" width="9.140625" style="2"/>
    <col min="11262" max="11262" width="6.28515625" style="2" customWidth="1"/>
    <col min="11263" max="11263" width="63.140625" style="2" customWidth="1"/>
    <col min="11264" max="11264" width="15.28515625" style="2" customWidth="1"/>
    <col min="11265" max="11265" width="9.85546875" style="2" customWidth="1"/>
    <col min="11266" max="11266" width="8.42578125" style="2" customWidth="1"/>
    <col min="11267" max="11267" width="9.5703125" style="2" customWidth="1"/>
    <col min="11268" max="11268" width="9.42578125" style="2" customWidth="1"/>
    <col min="11269" max="11269" width="20.85546875" style="2" customWidth="1"/>
    <col min="11270" max="11517" width="9.140625" style="2"/>
    <col min="11518" max="11518" width="6.28515625" style="2" customWidth="1"/>
    <col min="11519" max="11519" width="63.140625" style="2" customWidth="1"/>
    <col min="11520" max="11520" width="15.28515625" style="2" customWidth="1"/>
    <col min="11521" max="11521" width="9.85546875" style="2" customWidth="1"/>
    <col min="11522" max="11522" width="8.42578125" style="2" customWidth="1"/>
    <col min="11523" max="11523" width="9.5703125" style="2" customWidth="1"/>
    <col min="11524" max="11524" width="9.42578125" style="2" customWidth="1"/>
    <col min="11525" max="11525" width="20.85546875" style="2" customWidth="1"/>
    <col min="11526" max="11773" width="9.140625" style="2"/>
    <col min="11774" max="11774" width="6.28515625" style="2" customWidth="1"/>
    <col min="11775" max="11775" width="63.140625" style="2" customWidth="1"/>
    <col min="11776" max="11776" width="15.28515625" style="2" customWidth="1"/>
    <col min="11777" max="11777" width="9.85546875" style="2" customWidth="1"/>
    <col min="11778" max="11778" width="8.42578125" style="2" customWidth="1"/>
    <col min="11779" max="11779" width="9.5703125" style="2" customWidth="1"/>
    <col min="11780" max="11780" width="9.42578125" style="2" customWidth="1"/>
    <col min="11781" max="11781" width="20.85546875" style="2" customWidth="1"/>
    <col min="11782" max="12029" width="9.140625" style="2"/>
    <col min="12030" max="12030" width="6.28515625" style="2" customWidth="1"/>
    <col min="12031" max="12031" width="63.140625" style="2" customWidth="1"/>
    <col min="12032" max="12032" width="15.28515625" style="2" customWidth="1"/>
    <col min="12033" max="12033" width="9.85546875" style="2" customWidth="1"/>
    <col min="12034" max="12034" width="8.42578125" style="2" customWidth="1"/>
    <col min="12035" max="12035" width="9.5703125" style="2" customWidth="1"/>
    <col min="12036" max="12036" width="9.42578125" style="2" customWidth="1"/>
    <col min="12037" max="12037" width="20.85546875" style="2" customWidth="1"/>
    <col min="12038" max="12285" width="9.140625" style="2"/>
    <col min="12286" max="12286" width="6.28515625" style="2" customWidth="1"/>
    <col min="12287" max="12287" width="63.140625" style="2" customWidth="1"/>
    <col min="12288" max="12288" width="15.28515625" style="2" customWidth="1"/>
    <col min="12289" max="12289" width="9.85546875" style="2" customWidth="1"/>
    <col min="12290" max="12290" width="8.42578125" style="2" customWidth="1"/>
    <col min="12291" max="12291" width="9.5703125" style="2" customWidth="1"/>
    <col min="12292" max="12292" width="9.42578125" style="2" customWidth="1"/>
    <col min="12293" max="12293" width="20.85546875" style="2" customWidth="1"/>
    <col min="12294" max="12541" width="9.140625" style="2"/>
    <col min="12542" max="12542" width="6.28515625" style="2" customWidth="1"/>
    <col min="12543" max="12543" width="63.140625" style="2" customWidth="1"/>
    <col min="12544" max="12544" width="15.28515625" style="2" customWidth="1"/>
    <col min="12545" max="12545" width="9.85546875" style="2" customWidth="1"/>
    <col min="12546" max="12546" width="8.42578125" style="2" customWidth="1"/>
    <col min="12547" max="12547" width="9.5703125" style="2" customWidth="1"/>
    <col min="12548" max="12548" width="9.42578125" style="2" customWidth="1"/>
    <col min="12549" max="12549" width="20.85546875" style="2" customWidth="1"/>
    <col min="12550" max="12797" width="9.140625" style="2"/>
    <col min="12798" max="12798" width="6.28515625" style="2" customWidth="1"/>
    <col min="12799" max="12799" width="63.140625" style="2" customWidth="1"/>
    <col min="12800" max="12800" width="15.28515625" style="2" customWidth="1"/>
    <col min="12801" max="12801" width="9.85546875" style="2" customWidth="1"/>
    <col min="12802" max="12802" width="8.42578125" style="2" customWidth="1"/>
    <col min="12803" max="12803" width="9.5703125" style="2" customWidth="1"/>
    <col min="12804" max="12804" width="9.42578125" style="2" customWidth="1"/>
    <col min="12805" max="12805" width="20.85546875" style="2" customWidth="1"/>
    <col min="12806" max="13053" width="9.140625" style="2"/>
    <col min="13054" max="13054" width="6.28515625" style="2" customWidth="1"/>
    <col min="13055" max="13055" width="63.140625" style="2" customWidth="1"/>
    <col min="13056" max="13056" width="15.28515625" style="2" customWidth="1"/>
    <col min="13057" max="13057" width="9.85546875" style="2" customWidth="1"/>
    <col min="13058" max="13058" width="8.42578125" style="2" customWidth="1"/>
    <col min="13059" max="13059" width="9.5703125" style="2" customWidth="1"/>
    <col min="13060" max="13060" width="9.42578125" style="2" customWidth="1"/>
    <col min="13061" max="13061" width="20.85546875" style="2" customWidth="1"/>
    <col min="13062" max="13309" width="9.140625" style="2"/>
    <col min="13310" max="13310" width="6.28515625" style="2" customWidth="1"/>
    <col min="13311" max="13311" width="63.140625" style="2" customWidth="1"/>
    <col min="13312" max="13312" width="15.28515625" style="2" customWidth="1"/>
    <col min="13313" max="13313" width="9.85546875" style="2" customWidth="1"/>
    <col min="13314" max="13314" width="8.42578125" style="2" customWidth="1"/>
    <col min="13315" max="13315" width="9.5703125" style="2" customWidth="1"/>
    <col min="13316" max="13316" width="9.42578125" style="2" customWidth="1"/>
    <col min="13317" max="13317" width="20.85546875" style="2" customWidth="1"/>
    <col min="13318" max="13565" width="9.140625" style="2"/>
    <col min="13566" max="13566" width="6.28515625" style="2" customWidth="1"/>
    <col min="13567" max="13567" width="63.140625" style="2" customWidth="1"/>
    <col min="13568" max="13568" width="15.28515625" style="2" customWidth="1"/>
    <col min="13569" max="13569" width="9.85546875" style="2" customWidth="1"/>
    <col min="13570" max="13570" width="8.42578125" style="2" customWidth="1"/>
    <col min="13571" max="13571" width="9.5703125" style="2" customWidth="1"/>
    <col min="13572" max="13572" width="9.42578125" style="2" customWidth="1"/>
    <col min="13573" max="13573" width="20.85546875" style="2" customWidth="1"/>
    <col min="13574" max="13821" width="9.140625" style="2"/>
    <col min="13822" max="13822" width="6.28515625" style="2" customWidth="1"/>
    <col min="13823" max="13823" width="63.140625" style="2" customWidth="1"/>
    <col min="13824" max="13824" width="15.28515625" style="2" customWidth="1"/>
    <col min="13825" max="13825" width="9.85546875" style="2" customWidth="1"/>
    <col min="13826" max="13826" width="8.42578125" style="2" customWidth="1"/>
    <col min="13827" max="13827" width="9.5703125" style="2" customWidth="1"/>
    <col min="13828" max="13828" width="9.42578125" style="2" customWidth="1"/>
    <col min="13829" max="13829" width="20.85546875" style="2" customWidth="1"/>
    <col min="13830" max="14077" width="9.140625" style="2"/>
    <col min="14078" max="14078" width="6.28515625" style="2" customWidth="1"/>
    <col min="14079" max="14079" width="63.140625" style="2" customWidth="1"/>
    <col min="14080" max="14080" width="15.28515625" style="2" customWidth="1"/>
    <col min="14081" max="14081" width="9.85546875" style="2" customWidth="1"/>
    <col min="14082" max="14082" width="8.42578125" style="2" customWidth="1"/>
    <col min="14083" max="14083" width="9.5703125" style="2" customWidth="1"/>
    <col min="14084" max="14084" width="9.42578125" style="2" customWidth="1"/>
    <col min="14085" max="14085" width="20.85546875" style="2" customWidth="1"/>
    <col min="14086" max="14333" width="9.140625" style="2"/>
    <col min="14334" max="14334" width="6.28515625" style="2" customWidth="1"/>
    <col min="14335" max="14335" width="63.140625" style="2" customWidth="1"/>
    <col min="14336" max="14336" width="15.28515625" style="2" customWidth="1"/>
    <col min="14337" max="14337" width="9.85546875" style="2" customWidth="1"/>
    <col min="14338" max="14338" width="8.42578125" style="2" customWidth="1"/>
    <col min="14339" max="14339" width="9.5703125" style="2" customWidth="1"/>
    <col min="14340" max="14340" width="9.42578125" style="2" customWidth="1"/>
    <col min="14341" max="14341" width="20.85546875" style="2" customWidth="1"/>
    <col min="14342" max="14589" width="9.140625" style="2"/>
    <col min="14590" max="14590" width="6.28515625" style="2" customWidth="1"/>
    <col min="14591" max="14591" width="63.140625" style="2" customWidth="1"/>
    <col min="14592" max="14592" width="15.28515625" style="2" customWidth="1"/>
    <col min="14593" max="14593" width="9.85546875" style="2" customWidth="1"/>
    <col min="14594" max="14594" width="8.42578125" style="2" customWidth="1"/>
    <col min="14595" max="14595" width="9.5703125" style="2" customWidth="1"/>
    <col min="14596" max="14596" width="9.42578125" style="2" customWidth="1"/>
    <col min="14597" max="14597" width="20.85546875" style="2" customWidth="1"/>
    <col min="14598" max="14845" width="9.140625" style="2"/>
    <col min="14846" max="14846" width="6.28515625" style="2" customWidth="1"/>
    <col min="14847" max="14847" width="63.140625" style="2" customWidth="1"/>
    <col min="14848" max="14848" width="15.28515625" style="2" customWidth="1"/>
    <col min="14849" max="14849" width="9.85546875" style="2" customWidth="1"/>
    <col min="14850" max="14850" width="8.42578125" style="2" customWidth="1"/>
    <col min="14851" max="14851" width="9.5703125" style="2" customWidth="1"/>
    <col min="14852" max="14852" width="9.42578125" style="2" customWidth="1"/>
    <col min="14853" max="14853" width="20.85546875" style="2" customWidth="1"/>
    <col min="14854" max="15101" width="9.140625" style="2"/>
    <col min="15102" max="15102" width="6.28515625" style="2" customWidth="1"/>
    <col min="15103" max="15103" width="63.140625" style="2" customWidth="1"/>
    <col min="15104" max="15104" width="15.28515625" style="2" customWidth="1"/>
    <col min="15105" max="15105" width="9.85546875" style="2" customWidth="1"/>
    <col min="15106" max="15106" width="8.42578125" style="2" customWidth="1"/>
    <col min="15107" max="15107" width="9.5703125" style="2" customWidth="1"/>
    <col min="15108" max="15108" width="9.42578125" style="2" customWidth="1"/>
    <col min="15109" max="15109" width="20.85546875" style="2" customWidth="1"/>
    <col min="15110" max="15357" width="9.140625" style="2"/>
    <col min="15358" max="15358" width="6.28515625" style="2" customWidth="1"/>
    <col min="15359" max="15359" width="63.140625" style="2" customWidth="1"/>
    <col min="15360" max="15360" width="15.28515625" style="2" customWidth="1"/>
    <col min="15361" max="15361" width="9.85546875" style="2" customWidth="1"/>
    <col min="15362" max="15362" width="8.42578125" style="2" customWidth="1"/>
    <col min="15363" max="15363" width="9.5703125" style="2" customWidth="1"/>
    <col min="15364" max="15364" width="9.42578125" style="2" customWidth="1"/>
    <col min="15365" max="15365" width="20.85546875" style="2" customWidth="1"/>
    <col min="15366" max="15613" width="9.140625" style="2"/>
    <col min="15614" max="15614" width="6.28515625" style="2" customWidth="1"/>
    <col min="15615" max="15615" width="63.140625" style="2" customWidth="1"/>
    <col min="15616" max="15616" width="15.28515625" style="2" customWidth="1"/>
    <col min="15617" max="15617" width="9.85546875" style="2" customWidth="1"/>
    <col min="15618" max="15618" width="8.42578125" style="2" customWidth="1"/>
    <col min="15619" max="15619" width="9.5703125" style="2" customWidth="1"/>
    <col min="15620" max="15620" width="9.42578125" style="2" customWidth="1"/>
    <col min="15621" max="15621" width="20.85546875" style="2" customWidth="1"/>
    <col min="15622" max="15869" width="9.140625" style="2"/>
    <col min="15870" max="15870" width="6.28515625" style="2" customWidth="1"/>
    <col min="15871" max="15871" width="63.140625" style="2" customWidth="1"/>
    <col min="15872" max="15872" width="15.28515625" style="2" customWidth="1"/>
    <col min="15873" max="15873" width="9.85546875" style="2" customWidth="1"/>
    <col min="15874" max="15874" width="8.42578125" style="2" customWidth="1"/>
    <col min="15875" max="15875" width="9.5703125" style="2" customWidth="1"/>
    <col min="15876" max="15876" width="9.42578125" style="2" customWidth="1"/>
    <col min="15877" max="15877" width="20.85546875" style="2" customWidth="1"/>
    <col min="15878" max="16125" width="9.140625" style="2"/>
    <col min="16126" max="16126" width="6.28515625" style="2" customWidth="1"/>
    <col min="16127" max="16127" width="63.140625" style="2" customWidth="1"/>
    <col min="16128" max="16128" width="15.28515625" style="2" customWidth="1"/>
    <col min="16129" max="16129" width="9.85546875" style="2" customWidth="1"/>
    <col min="16130" max="16130" width="8.42578125" style="2" customWidth="1"/>
    <col min="16131" max="16131" width="9.5703125" style="2" customWidth="1"/>
    <col min="16132" max="16132" width="9.42578125" style="2" customWidth="1"/>
    <col min="16133" max="16133" width="20.85546875" style="2" customWidth="1"/>
    <col min="16134" max="16384" width="9.140625" style="2"/>
  </cols>
  <sheetData>
    <row r="2" spans="1:10" ht="21.75" customHeight="1" x14ac:dyDescent="0.25">
      <c r="A2" s="73" t="s">
        <v>358</v>
      </c>
      <c r="B2" s="73"/>
      <c r="C2" s="73"/>
      <c r="D2" s="73"/>
      <c r="E2" s="73"/>
      <c r="F2" s="73"/>
      <c r="G2" s="1" t="s">
        <v>0</v>
      </c>
    </row>
    <row r="4" spans="1:10" ht="65.25" customHeight="1" x14ac:dyDescent="0.25">
      <c r="A4" s="50" t="s">
        <v>1</v>
      </c>
      <c r="B4" s="50" t="s">
        <v>2</v>
      </c>
      <c r="C4" s="50" t="s">
        <v>3</v>
      </c>
      <c r="D4" s="50" t="s">
        <v>4</v>
      </c>
      <c r="E4" s="50" t="s">
        <v>5</v>
      </c>
      <c r="F4" s="50" t="s">
        <v>6</v>
      </c>
      <c r="G4" s="50" t="s">
        <v>7</v>
      </c>
      <c r="H4" s="50" t="s">
        <v>8</v>
      </c>
      <c r="I4" s="36" t="s">
        <v>393</v>
      </c>
      <c r="J4" s="36" t="s">
        <v>394</v>
      </c>
    </row>
    <row r="5" spans="1:10" x14ac:dyDescent="0.25">
      <c r="A5" s="5"/>
      <c r="B5" s="6" t="s">
        <v>9</v>
      </c>
      <c r="C5" s="5"/>
      <c r="D5" s="5"/>
      <c r="E5" s="5"/>
      <c r="F5" s="5"/>
      <c r="G5" s="5"/>
      <c r="H5" s="5"/>
      <c r="I5" s="36"/>
      <c r="J5" s="36"/>
    </row>
    <row r="6" spans="1:10" ht="45" hidden="1" x14ac:dyDescent="0.25">
      <c r="A6" s="14" t="s">
        <v>10</v>
      </c>
      <c r="B6" s="7" t="s">
        <v>313</v>
      </c>
      <c r="C6" s="5" t="s">
        <v>37</v>
      </c>
      <c r="D6" s="5" t="s">
        <v>11</v>
      </c>
      <c r="E6" s="7"/>
      <c r="F6" s="7"/>
      <c r="G6" s="7"/>
      <c r="H6" s="7"/>
      <c r="I6" s="36"/>
      <c r="J6" s="36"/>
    </row>
    <row r="7" spans="1:10" ht="30" hidden="1" x14ac:dyDescent="0.25">
      <c r="A7" s="14" t="s">
        <v>12</v>
      </c>
      <c r="B7" s="7" t="s">
        <v>296</v>
      </c>
      <c r="C7" s="5" t="s">
        <v>185</v>
      </c>
      <c r="D7" s="5" t="s">
        <v>11</v>
      </c>
      <c r="E7" s="7"/>
      <c r="F7" s="7"/>
      <c r="G7" s="7"/>
      <c r="H7" s="7"/>
      <c r="I7" s="36"/>
      <c r="J7" s="36"/>
    </row>
    <row r="8" spans="1:10" hidden="1" x14ac:dyDescent="0.25">
      <c r="A8" s="14" t="s">
        <v>14</v>
      </c>
      <c r="B8" s="7" t="s">
        <v>370</v>
      </c>
      <c r="C8" s="5"/>
      <c r="D8" s="5"/>
      <c r="E8" s="7"/>
      <c r="F8" s="7"/>
      <c r="G8" s="7"/>
      <c r="H8" s="7"/>
      <c r="I8" s="36"/>
      <c r="J8" s="36"/>
    </row>
    <row r="9" spans="1:10" hidden="1" x14ac:dyDescent="0.25">
      <c r="A9" s="14" t="s">
        <v>15</v>
      </c>
      <c r="B9" s="22" t="s">
        <v>16</v>
      </c>
      <c r="C9" s="5" t="s">
        <v>331</v>
      </c>
      <c r="D9" s="5" t="s">
        <v>11</v>
      </c>
      <c r="E9" s="7"/>
      <c r="F9" s="7"/>
      <c r="G9" s="7"/>
      <c r="H9" s="21"/>
      <c r="I9" s="36"/>
      <c r="J9" s="36"/>
    </row>
    <row r="10" spans="1:10" hidden="1" x14ac:dyDescent="0.25">
      <c r="A10" s="14" t="s">
        <v>17</v>
      </c>
      <c r="B10" s="22" t="s">
        <v>18</v>
      </c>
      <c r="C10" s="5" t="s">
        <v>331</v>
      </c>
      <c r="D10" s="5" t="s">
        <v>11</v>
      </c>
      <c r="E10" s="7"/>
      <c r="F10" s="7"/>
      <c r="G10" s="7"/>
      <c r="H10" s="21"/>
      <c r="I10" s="36"/>
      <c r="J10" s="36"/>
    </row>
    <row r="11" spans="1:10" hidden="1" x14ac:dyDescent="0.25">
      <c r="A11" s="14" t="s">
        <v>20</v>
      </c>
      <c r="B11" s="16" t="s">
        <v>263</v>
      </c>
      <c r="C11" s="19" t="s">
        <v>37</v>
      </c>
      <c r="D11" s="5" t="s">
        <v>11</v>
      </c>
      <c r="E11" s="7"/>
      <c r="F11" s="7"/>
      <c r="G11" s="7"/>
      <c r="H11" s="7"/>
      <c r="I11" s="36"/>
      <c r="J11" s="36"/>
    </row>
    <row r="12" spans="1:10" ht="30" hidden="1" x14ac:dyDescent="0.25">
      <c r="A12" s="14" t="s">
        <v>21</v>
      </c>
      <c r="B12" s="7" t="s">
        <v>262</v>
      </c>
      <c r="C12" s="5" t="s">
        <v>332</v>
      </c>
      <c r="D12" s="5" t="s">
        <v>11</v>
      </c>
      <c r="E12" s="7"/>
      <c r="F12" s="7"/>
      <c r="G12" s="7"/>
      <c r="H12" s="7"/>
      <c r="I12" s="36"/>
      <c r="J12" s="36"/>
    </row>
    <row r="13" spans="1:10" hidden="1" x14ac:dyDescent="0.25">
      <c r="A13" s="14" t="s">
        <v>22</v>
      </c>
      <c r="B13" s="7" t="s">
        <v>297</v>
      </c>
      <c r="C13" s="24" t="s">
        <v>19</v>
      </c>
      <c r="D13" s="5" t="s">
        <v>11</v>
      </c>
      <c r="E13" s="7"/>
      <c r="F13" s="7"/>
      <c r="G13" s="7"/>
      <c r="H13" s="7"/>
      <c r="I13" s="36"/>
      <c r="J13" s="36"/>
    </row>
    <row r="14" spans="1:10" hidden="1" x14ac:dyDescent="0.25">
      <c r="A14" s="14" t="s">
        <v>144</v>
      </c>
      <c r="B14" s="7" t="s">
        <v>298</v>
      </c>
      <c r="C14" s="24" t="s">
        <v>333</v>
      </c>
      <c r="D14" s="5" t="s">
        <v>11</v>
      </c>
      <c r="E14" s="7"/>
      <c r="F14" s="7"/>
      <c r="G14" s="7"/>
      <c r="H14" s="7"/>
      <c r="I14" s="36"/>
      <c r="J14" s="36"/>
    </row>
    <row r="15" spans="1:10" hidden="1" x14ac:dyDescent="0.25">
      <c r="A15" s="14" t="s">
        <v>145</v>
      </c>
      <c r="B15" s="7" t="s">
        <v>299</v>
      </c>
      <c r="C15" s="24" t="s">
        <v>334</v>
      </c>
      <c r="D15" s="5" t="s">
        <v>11</v>
      </c>
      <c r="E15" s="7"/>
      <c r="F15" s="7"/>
      <c r="G15" s="7"/>
      <c r="H15" s="7"/>
      <c r="I15" s="36"/>
      <c r="J15" s="36"/>
    </row>
    <row r="16" spans="1:10" hidden="1" x14ac:dyDescent="0.25">
      <c r="A16" s="14"/>
      <c r="B16" s="8" t="s">
        <v>24</v>
      </c>
      <c r="C16" s="5"/>
      <c r="D16" s="5"/>
      <c r="E16" s="7"/>
      <c r="F16" s="7"/>
      <c r="G16" s="7"/>
      <c r="H16" s="7"/>
      <c r="I16" s="36"/>
      <c r="J16" s="36"/>
    </row>
    <row r="17" spans="1:10" ht="30" hidden="1" x14ac:dyDescent="0.25">
      <c r="A17" s="11">
        <v>4</v>
      </c>
      <c r="B17" s="16" t="s">
        <v>316</v>
      </c>
      <c r="C17" s="17" t="s">
        <v>191</v>
      </c>
      <c r="D17" s="17" t="s">
        <v>11</v>
      </c>
      <c r="E17" s="7"/>
      <c r="F17" s="7"/>
      <c r="G17" s="7"/>
      <c r="H17" s="7"/>
      <c r="I17" s="36"/>
      <c r="J17" s="36"/>
    </row>
    <row r="18" spans="1:10" ht="45" hidden="1" x14ac:dyDescent="0.25">
      <c r="A18" s="14" t="s">
        <v>28</v>
      </c>
      <c r="B18" s="7" t="s">
        <v>371</v>
      </c>
      <c r="C18" s="5"/>
      <c r="D18" s="5"/>
      <c r="E18" s="7"/>
      <c r="F18" s="7"/>
      <c r="G18" s="7"/>
      <c r="H18" s="7"/>
      <c r="I18" s="36"/>
      <c r="J18" s="36"/>
    </row>
    <row r="19" spans="1:10" hidden="1" x14ac:dyDescent="0.25">
      <c r="A19" s="14" t="s">
        <v>206</v>
      </c>
      <c r="B19" s="7" t="s">
        <v>25</v>
      </c>
      <c r="C19" s="24" t="s">
        <v>19</v>
      </c>
      <c r="D19" s="5" t="s">
        <v>11</v>
      </c>
      <c r="E19" s="7"/>
      <c r="F19" s="7"/>
      <c r="G19" s="7"/>
      <c r="H19" s="7"/>
      <c r="I19" s="36"/>
      <c r="J19" s="36"/>
    </row>
    <row r="20" spans="1:10" hidden="1" x14ac:dyDescent="0.25">
      <c r="A20" s="14" t="s">
        <v>207</v>
      </c>
      <c r="B20" s="7" t="s">
        <v>26</v>
      </c>
      <c r="C20" s="24" t="s">
        <v>23</v>
      </c>
      <c r="D20" s="5" t="s">
        <v>11</v>
      </c>
      <c r="E20" s="7"/>
      <c r="F20" s="7"/>
      <c r="G20" s="7"/>
      <c r="H20" s="7"/>
      <c r="I20" s="36"/>
      <c r="J20" s="36"/>
    </row>
    <row r="21" spans="1:10" hidden="1" x14ac:dyDescent="0.25">
      <c r="A21" s="14" t="s">
        <v>208</v>
      </c>
      <c r="B21" s="7" t="s">
        <v>27</v>
      </c>
      <c r="C21" s="24" t="s">
        <v>33</v>
      </c>
      <c r="D21" s="5" t="s">
        <v>11</v>
      </c>
      <c r="E21" s="7"/>
      <c r="F21" s="7"/>
      <c r="G21" s="7"/>
      <c r="H21" s="7"/>
      <c r="I21" s="36"/>
      <c r="J21" s="36"/>
    </row>
    <row r="22" spans="1:10" hidden="1" x14ac:dyDescent="0.25">
      <c r="A22" s="14"/>
      <c r="B22" s="8" t="s">
        <v>209</v>
      </c>
      <c r="C22" s="5"/>
      <c r="D22" s="5"/>
      <c r="E22" s="7"/>
      <c r="F22" s="7"/>
      <c r="G22" s="7"/>
      <c r="H22" s="7"/>
      <c r="I22" s="36"/>
      <c r="J22" s="36"/>
    </row>
    <row r="23" spans="1:10" ht="33" customHeight="1" x14ac:dyDescent="0.25">
      <c r="A23" s="41" t="s">
        <v>29</v>
      </c>
      <c r="B23" s="40" t="s">
        <v>314</v>
      </c>
      <c r="C23" s="51" t="s">
        <v>236</v>
      </c>
      <c r="D23" s="51" t="s">
        <v>11</v>
      </c>
      <c r="E23" s="51">
        <v>21</v>
      </c>
      <c r="F23" s="39">
        <v>2.4199999999999999E-2</v>
      </c>
      <c r="G23" s="43">
        <v>411.4</v>
      </c>
      <c r="H23" s="51" t="s">
        <v>404</v>
      </c>
      <c r="I23" s="42">
        <v>21</v>
      </c>
      <c r="J23" s="42"/>
    </row>
    <row r="24" spans="1:10" ht="18.75" hidden="1" customHeight="1" x14ac:dyDescent="0.25">
      <c r="A24" s="14" t="s">
        <v>30</v>
      </c>
      <c r="B24" s="7" t="s">
        <v>300</v>
      </c>
      <c r="C24" s="50" t="s">
        <v>335</v>
      </c>
      <c r="D24" s="50" t="s">
        <v>11</v>
      </c>
      <c r="E24" s="50"/>
      <c r="F24" s="50"/>
      <c r="G24" s="50"/>
      <c r="H24" s="50"/>
      <c r="I24" s="36"/>
      <c r="J24" s="36"/>
    </row>
    <row r="25" spans="1:10" hidden="1" x14ac:dyDescent="0.25">
      <c r="A25" s="14" t="s">
        <v>34</v>
      </c>
      <c r="B25" s="7" t="s">
        <v>372</v>
      </c>
      <c r="C25" s="50"/>
      <c r="D25" s="50"/>
      <c r="E25" s="50"/>
      <c r="F25" s="50"/>
      <c r="G25" s="50"/>
      <c r="H25" s="50"/>
      <c r="I25" s="36"/>
      <c r="J25" s="36"/>
    </row>
    <row r="26" spans="1:10" hidden="1" x14ac:dyDescent="0.25">
      <c r="A26" s="14" t="s">
        <v>35</v>
      </c>
      <c r="B26" s="7" t="s">
        <v>31</v>
      </c>
      <c r="C26" s="50" t="s">
        <v>33</v>
      </c>
      <c r="D26" s="50" t="s">
        <v>11</v>
      </c>
      <c r="E26" s="50"/>
      <c r="F26" s="50"/>
      <c r="G26" s="50"/>
      <c r="H26" s="50"/>
      <c r="I26" s="36"/>
      <c r="J26" s="36"/>
    </row>
    <row r="27" spans="1:10" hidden="1" x14ac:dyDescent="0.25">
      <c r="A27" s="14" t="s">
        <v>36</v>
      </c>
      <c r="B27" s="7" t="s">
        <v>32</v>
      </c>
      <c r="C27" s="50" t="s">
        <v>331</v>
      </c>
      <c r="D27" s="50" t="s">
        <v>11</v>
      </c>
      <c r="E27" s="50"/>
      <c r="F27" s="50"/>
      <c r="G27" s="50"/>
      <c r="H27" s="50"/>
      <c r="I27" s="36"/>
      <c r="J27" s="36"/>
    </row>
    <row r="28" spans="1:10" hidden="1" x14ac:dyDescent="0.25">
      <c r="A28" s="14"/>
      <c r="B28" s="8" t="s">
        <v>38</v>
      </c>
      <c r="C28" s="50"/>
      <c r="D28" s="50"/>
      <c r="E28" s="50"/>
      <c r="F28" s="50"/>
      <c r="G28" s="50"/>
      <c r="H28" s="50"/>
      <c r="I28" s="36"/>
      <c r="J28" s="36"/>
    </row>
    <row r="29" spans="1:10" ht="90" hidden="1" x14ac:dyDescent="0.25">
      <c r="A29" s="14" t="s">
        <v>39</v>
      </c>
      <c r="B29" s="7" t="s">
        <v>373</v>
      </c>
      <c r="C29" s="50"/>
      <c r="D29" s="50"/>
      <c r="E29" s="50"/>
      <c r="F29" s="50"/>
      <c r="G29" s="50"/>
      <c r="H29" s="50"/>
      <c r="I29" s="36"/>
      <c r="J29" s="36"/>
    </row>
    <row r="30" spans="1:10" ht="25.5" hidden="1" customHeight="1" x14ac:dyDescent="0.25">
      <c r="A30" s="14" t="s">
        <v>40</v>
      </c>
      <c r="B30" s="7" t="s">
        <v>161</v>
      </c>
      <c r="C30" s="50" t="s">
        <v>368</v>
      </c>
      <c r="D30" s="50" t="s">
        <v>11</v>
      </c>
      <c r="E30" s="50"/>
      <c r="F30" s="50"/>
      <c r="G30" s="50"/>
      <c r="H30" s="50"/>
      <c r="I30" s="36"/>
      <c r="J30" s="36"/>
    </row>
    <row r="31" spans="1:10" ht="24" hidden="1" customHeight="1" x14ac:dyDescent="0.25">
      <c r="A31" s="14" t="s">
        <v>41</v>
      </c>
      <c r="B31" s="7" t="s">
        <v>162</v>
      </c>
      <c r="C31" s="50" t="s">
        <v>336</v>
      </c>
      <c r="D31" s="50" t="s">
        <v>11</v>
      </c>
      <c r="E31" s="50"/>
      <c r="F31" s="50"/>
      <c r="G31" s="50"/>
      <c r="H31" s="50"/>
      <c r="I31" s="36"/>
      <c r="J31" s="36"/>
    </row>
    <row r="32" spans="1:10" hidden="1" x14ac:dyDescent="0.25">
      <c r="A32" s="14" t="s">
        <v>42</v>
      </c>
      <c r="B32" s="9" t="s">
        <v>171</v>
      </c>
      <c r="C32" s="50" t="s">
        <v>93</v>
      </c>
      <c r="D32" s="50" t="s">
        <v>11</v>
      </c>
      <c r="E32" s="50"/>
      <c r="F32" s="50"/>
      <c r="G32" s="50"/>
      <c r="H32" s="50"/>
      <c r="I32" s="36"/>
      <c r="J32" s="36"/>
    </row>
    <row r="33" spans="1:10" hidden="1" x14ac:dyDescent="0.25">
      <c r="A33" s="14" t="s">
        <v>212</v>
      </c>
      <c r="B33" s="9" t="s">
        <v>172</v>
      </c>
      <c r="C33" s="55" t="s">
        <v>229</v>
      </c>
      <c r="D33" s="50" t="s">
        <v>11</v>
      </c>
      <c r="E33" s="50"/>
      <c r="F33" s="50"/>
      <c r="G33" s="50"/>
      <c r="H33" s="50"/>
      <c r="I33" s="36"/>
      <c r="J33" s="36"/>
    </row>
    <row r="34" spans="1:10" hidden="1" x14ac:dyDescent="0.25">
      <c r="A34" s="14" t="s">
        <v>213</v>
      </c>
      <c r="B34" s="7" t="s">
        <v>163</v>
      </c>
      <c r="C34" s="50" t="s">
        <v>328</v>
      </c>
      <c r="D34" s="50" t="s">
        <v>11</v>
      </c>
      <c r="E34" s="50"/>
      <c r="F34" s="50"/>
      <c r="G34" s="50"/>
      <c r="H34" s="50"/>
      <c r="I34" s="36"/>
      <c r="J34" s="36"/>
    </row>
    <row r="35" spans="1:10" hidden="1" x14ac:dyDescent="0.25">
      <c r="A35" s="14"/>
      <c r="B35" s="8" t="s">
        <v>43</v>
      </c>
      <c r="C35" s="50"/>
      <c r="D35" s="50"/>
      <c r="E35" s="50"/>
      <c r="F35" s="50"/>
      <c r="G35" s="50"/>
      <c r="H35" s="50"/>
      <c r="I35" s="36"/>
      <c r="J35" s="36"/>
    </row>
    <row r="36" spans="1:10" ht="105" hidden="1" x14ac:dyDescent="0.25">
      <c r="A36" s="14" t="s">
        <v>44</v>
      </c>
      <c r="B36" s="7" t="s">
        <v>374</v>
      </c>
      <c r="C36" s="50"/>
      <c r="D36" s="50"/>
      <c r="E36" s="50"/>
      <c r="F36" s="50"/>
      <c r="G36" s="50"/>
      <c r="H36" s="50"/>
      <c r="I36" s="36"/>
      <c r="J36" s="36"/>
    </row>
    <row r="37" spans="1:10" ht="28.5" hidden="1" customHeight="1" x14ac:dyDescent="0.25">
      <c r="A37" s="14" t="s">
        <v>46</v>
      </c>
      <c r="B37" s="7" t="s">
        <v>186</v>
      </c>
      <c r="C37" s="50" t="s">
        <v>329</v>
      </c>
      <c r="D37" s="50" t="s">
        <v>11</v>
      </c>
      <c r="E37" s="50"/>
      <c r="F37" s="50"/>
      <c r="G37" s="50"/>
      <c r="H37" s="50"/>
      <c r="I37" s="36"/>
      <c r="J37" s="36"/>
    </row>
    <row r="38" spans="1:10" ht="24.75" hidden="1" customHeight="1" x14ac:dyDescent="0.25">
      <c r="A38" s="14" t="s">
        <v>48</v>
      </c>
      <c r="B38" s="7" t="s">
        <v>164</v>
      </c>
      <c r="C38" s="50" t="s">
        <v>328</v>
      </c>
      <c r="D38" s="50" t="s">
        <v>11</v>
      </c>
      <c r="E38" s="50"/>
      <c r="F38" s="50"/>
      <c r="G38" s="50"/>
      <c r="H38" s="50"/>
      <c r="I38" s="36"/>
      <c r="J38" s="36"/>
    </row>
    <row r="39" spans="1:10" ht="24.75" hidden="1" customHeight="1" x14ac:dyDescent="0.25">
      <c r="A39" s="14" t="s">
        <v>239</v>
      </c>
      <c r="B39" s="7" t="s">
        <v>241</v>
      </c>
      <c r="C39" s="50" t="s">
        <v>330</v>
      </c>
      <c r="D39" s="50" t="s">
        <v>142</v>
      </c>
      <c r="E39" s="50"/>
      <c r="F39" s="50"/>
      <c r="G39" s="50"/>
      <c r="H39" s="67"/>
      <c r="I39" s="36"/>
      <c r="J39" s="36"/>
    </row>
    <row r="40" spans="1:10" ht="24.75" hidden="1" customHeight="1" x14ac:dyDescent="0.25">
      <c r="A40" s="14" t="s">
        <v>240</v>
      </c>
      <c r="B40" s="7" t="s">
        <v>242</v>
      </c>
      <c r="C40" s="50" t="s">
        <v>156</v>
      </c>
      <c r="D40" s="50" t="s">
        <v>142</v>
      </c>
      <c r="E40" s="50"/>
      <c r="F40" s="50"/>
      <c r="G40" s="50"/>
      <c r="H40" s="67"/>
      <c r="I40" s="36"/>
      <c r="J40" s="36"/>
    </row>
    <row r="41" spans="1:10" hidden="1" x14ac:dyDescent="0.25">
      <c r="A41" s="14"/>
      <c r="B41" s="8" t="s">
        <v>50</v>
      </c>
      <c r="C41" s="50"/>
      <c r="D41" s="50"/>
      <c r="E41" s="50"/>
      <c r="F41" s="50"/>
      <c r="G41" s="50"/>
      <c r="H41" s="50"/>
      <c r="I41" s="36"/>
      <c r="J41" s="36"/>
    </row>
    <row r="42" spans="1:10" ht="105" hidden="1" x14ac:dyDescent="0.25">
      <c r="A42" s="14" t="s">
        <v>51</v>
      </c>
      <c r="B42" s="22" t="s">
        <v>375</v>
      </c>
      <c r="C42" s="55"/>
      <c r="D42" s="55"/>
      <c r="E42" s="50"/>
      <c r="F42" s="50"/>
      <c r="G42" s="50"/>
      <c r="H42" s="50"/>
      <c r="I42" s="36"/>
      <c r="J42" s="36"/>
    </row>
    <row r="43" spans="1:10" ht="18.75" hidden="1" customHeight="1" x14ac:dyDescent="0.25">
      <c r="A43" s="14" t="s">
        <v>214</v>
      </c>
      <c r="B43" s="22" t="s">
        <v>174</v>
      </c>
      <c r="C43" s="55" t="s">
        <v>368</v>
      </c>
      <c r="D43" s="55" t="s">
        <v>11</v>
      </c>
      <c r="E43" s="50"/>
      <c r="F43" s="50"/>
      <c r="G43" s="50"/>
      <c r="H43" s="50"/>
      <c r="I43" s="36"/>
      <c r="J43" s="36"/>
    </row>
    <row r="44" spans="1:10" ht="18.75" hidden="1" customHeight="1" x14ac:dyDescent="0.25">
      <c r="A44" s="14" t="s">
        <v>215</v>
      </c>
      <c r="B44" s="22" t="s">
        <v>325</v>
      </c>
      <c r="C44" s="55" t="s">
        <v>336</v>
      </c>
      <c r="D44" s="55" t="s">
        <v>11</v>
      </c>
      <c r="E44" s="50"/>
      <c r="F44" s="50"/>
      <c r="G44" s="50"/>
      <c r="H44" s="50"/>
      <c r="I44" s="36"/>
      <c r="J44" s="36"/>
    </row>
    <row r="45" spans="1:10" ht="18.75" hidden="1" customHeight="1" x14ac:dyDescent="0.25">
      <c r="A45" s="14" t="s">
        <v>327</v>
      </c>
      <c r="B45" s="22" t="s">
        <v>364</v>
      </c>
      <c r="C45" s="55" t="s">
        <v>328</v>
      </c>
      <c r="D45" s="55" t="s">
        <v>11</v>
      </c>
      <c r="E45" s="50"/>
      <c r="F45" s="50"/>
      <c r="G45" s="50"/>
      <c r="H45" s="50"/>
      <c r="I45" s="36"/>
      <c r="J45" s="36"/>
    </row>
    <row r="46" spans="1:10" hidden="1" x14ac:dyDescent="0.25">
      <c r="A46" s="14" t="s">
        <v>326</v>
      </c>
      <c r="B46" s="22" t="s">
        <v>176</v>
      </c>
      <c r="C46" s="55" t="s">
        <v>115</v>
      </c>
      <c r="D46" s="55" t="s">
        <v>11</v>
      </c>
      <c r="E46" s="50"/>
      <c r="F46" s="50"/>
      <c r="G46" s="50"/>
      <c r="H46" s="50"/>
      <c r="I46" s="36"/>
      <c r="J46" s="36"/>
    </row>
    <row r="47" spans="1:10" hidden="1" x14ac:dyDescent="0.25">
      <c r="A47" s="14" t="s">
        <v>365</v>
      </c>
      <c r="B47" s="22" t="s">
        <v>363</v>
      </c>
      <c r="C47" s="55" t="s">
        <v>328</v>
      </c>
      <c r="D47" s="55" t="s">
        <v>11</v>
      </c>
      <c r="E47" s="50"/>
      <c r="F47" s="50"/>
      <c r="G47" s="50"/>
      <c r="H47" s="50"/>
      <c r="I47" s="36"/>
      <c r="J47" s="36"/>
    </row>
    <row r="48" spans="1:10" hidden="1" x14ac:dyDescent="0.25">
      <c r="A48" s="14" t="s">
        <v>366</v>
      </c>
      <c r="B48" s="22" t="s">
        <v>324</v>
      </c>
      <c r="C48" s="55" t="s">
        <v>328</v>
      </c>
      <c r="D48" s="55" t="s">
        <v>11</v>
      </c>
      <c r="E48" s="50"/>
      <c r="F48" s="50"/>
      <c r="G48" s="50"/>
      <c r="H48" s="50"/>
      <c r="I48" s="36"/>
      <c r="J48" s="36"/>
    </row>
    <row r="49" spans="1:10" hidden="1" x14ac:dyDescent="0.25">
      <c r="A49" s="14"/>
      <c r="B49" s="8" t="s">
        <v>216</v>
      </c>
      <c r="C49" s="50"/>
      <c r="D49" s="50"/>
      <c r="E49" s="50"/>
      <c r="F49" s="50"/>
      <c r="G49" s="50"/>
      <c r="H49" s="50"/>
      <c r="I49" s="36"/>
      <c r="J49" s="36"/>
    </row>
    <row r="50" spans="1:10" hidden="1" x14ac:dyDescent="0.25">
      <c r="A50" s="14" t="s">
        <v>52</v>
      </c>
      <c r="B50" s="7" t="s">
        <v>45</v>
      </c>
      <c r="C50" s="50"/>
      <c r="D50" s="50"/>
      <c r="E50" s="50"/>
      <c r="F50" s="50"/>
      <c r="G50" s="50"/>
      <c r="H50" s="50"/>
      <c r="I50" s="36"/>
      <c r="J50" s="36"/>
    </row>
    <row r="51" spans="1:10" hidden="1" x14ac:dyDescent="0.25">
      <c r="A51" s="14" t="s">
        <v>343</v>
      </c>
      <c r="B51" s="7" t="s">
        <v>47</v>
      </c>
      <c r="C51" s="50" t="s">
        <v>178</v>
      </c>
      <c r="D51" s="50" t="s">
        <v>11</v>
      </c>
      <c r="E51" s="50"/>
      <c r="F51" s="50"/>
      <c r="G51" s="50"/>
      <c r="H51" s="50"/>
      <c r="I51" s="36"/>
      <c r="J51" s="36"/>
    </row>
    <row r="52" spans="1:10" hidden="1" x14ac:dyDescent="0.25">
      <c r="A52" s="14" t="s">
        <v>344</v>
      </c>
      <c r="B52" s="7" t="s">
        <v>49</v>
      </c>
      <c r="C52" s="50" t="s">
        <v>337</v>
      </c>
      <c r="D52" s="50" t="s">
        <v>11</v>
      </c>
      <c r="E52" s="50"/>
      <c r="F52" s="50"/>
      <c r="G52" s="50"/>
      <c r="H52" s="50"/>
      <c r="I52" s="36"/>
      <c r="J52" s="36"/>
    </row>
    <row r="53" spans="1:10" hidden="1" x14ac:dyDescent="0.25">
      <c r="A53" s="14"/>
      <c r="B53" s="8" t="s">
        <v>342</v>
      </c>
      <c r="C53" s="50"/>
      <c r="D53" s="50"/>
      <c r="E53" s="50"/>
      <c r="F53" s="50"/>
      <c r="G53" s="50"/>
      <c r="H53" s="50"/>
      <c r="I53" s="36"/>
      <c r="J53" s="36"/>
    </row>
    <row r="54" spans="1:10" ht="45" hidden="1" customHeight="1" x14ac:dyDescent="0.25">
      <c r="A54" s="14" t="s">
        <v>53</v>
      </c>
      <c r="B54" s="7" t="s">
        <v>56</v>
      </c>
      <c r="C54" s="50" t="s">
        <v>335</v>
      </c>
      <c r="D54" s="50" t="s">
        <v>11</v>
      </c>
      <c r="E54" s="50"/>
      <c r="F54" s="50"/>
      <c r="G54" s="50"/>
      <c r="H54" s="50"/>
      <c r="I54" s="36"/>
      <c r="J54" s="36"/>
    </row>
    <row r="55" spans="1:10" ht="45" hidden="1" x14ac:dyDescent="0.25">
      <c r="A55" s="14" t="s">
        <v>55</v>
      </c>
      <c r="B55" s="7" t="s">
        <v>210</v>
      </c>
      <c r="C55" s="50" t="s">
        <v>148</v>
      </c>
      <c r="D55" s="50" t="s">
        <v>11</v>
      </c>
      <c r="E55" s="50"/>
      <c r="F55" s="50"/>
      <c r="G55" s="50"/>
      <c r="H55" s="50"/>
      <c r="I55" s="36"/>
      <c r="J55" s="36"/>
    </row>
    <row r="56" spans="1:10" ht="30" hidden="1" x14ac:dyDescent="0.25">
      <c r="A56" s="14" t="s">
        <v>57</v>
      </c>
      <c r="B56" s="7" t="s">
        <v>315</v>
      </c>
      <c r="C56" s="50" t="s">
        <v>54</v>
      </c>
      <c r="D56" s="50" t="s">
        <v>11</v>
      </c>
      <c r="E56" s="50"/>
      <c r="F56" s="50"/>
      <c r="G56" s="50"/>
      <c r="H56" s="50"/>
      <c r="I56" s="36"/>
      <c r="J56" s="36"/>
    </row>
    <row r="57" spans="1:10" ht="30" hidden="1" x14ac:dyDescent="0.25">
      <c r="A57" s="14" t="s">
        <v>58</v>
      </c>
      <c r="B57" s="7" t="s">
        <v>301</v>
      </c>
      <c r="C57" s="50" t="s">
        <v>54</v>
      </c>
      <c r="D57" s="50" t="s">
        <v>11</v>
      </c>
      <c r="E57" s="50"/>
      <c r="F57" s="50"/>
      <c r="G57" s="50"/>
      <c r="H57" s="50"/>
      <c r="I57" s="36"/>
      <c r="J57" s="36"/>
    </row>
    <row r="58" spans="1:10" ht="30" hidden="1" x14ac:dyDescent="0.25">
      <c r="A58" s="14" t="s">
        <v>59</v>
      </c>
      <c r="B58" s="7" t="s">
        <v>61</v>
      </c>
      <c r="C58" s="50" t="s">
        <v>151</v>
      </c>
      <c r="D58" s="50" t="s">
        <v>11</v>
      </c>
      <c r="E58" s="50"/>
      <c r="F58" s="50"/>
      <c r="G58" s="50"/>
      <c r="H58" s="50"/>
      <c r="I58" s="36"/>
      <c r="J58" s="36"/>
    </row>
    <row r="59" spans="1:10" ht="30" hidden="1" x14ac:dyDescent="0.25">
      <c r="A59" s="14" t="s">
        <v>60</v>
      </c>
      <c r="B59" s="7" t="s">
        <v>234</v>
      </c>
      <c r="C59" s="50" t="s">
        <v>54</v>
      </c>
      <c r="D59" s="50" t="s">
        <v>11</v>
      </c>
      <c r="E59" s="50"/>
      <c r="F59" s="50"/>
      <c r="G59" s="50"/>
      <c r="H59" s="50"/>
      <c r="I59" s="36"/>
      <c r="J59" s="36"/>
    </row>
    <row r="60" spans="1:10" ht="47.25" hidden="1" customHeight="1" x14ac:dyDescent="0.25">
      <c r="A60" s="14" t="s">
        <v>62</v>
      </c>
      <c r="B60" s="7" t="s">
        <v>235</v>
      </c>
      <c r="C60" s="50" t="s">
        <v>54</v>
      </c>
      <c r="D60" s="50" t="s">
        <v>11</v>
      </c>
      <c r="E60" s="50"/>
      <c r="F60" s="50"/>
      <c r="G60" s="50"/>
      <c r="H60" s="50"/>
      <c r="I60" s="36"/>
      <c r="J60" s="36"/>
    </row>
    <row r="61" spans="1:10" hidden="1" x14ac:dyDescent="0.25">
      <c r="A61" s="14" t="s">
        <v>63</v>
      </c>
      <c r="B61" s="7" t="s">
        <v>66</v>
      </c>
      <c r="C61" s="50" t="s">
        <v>151</v>
      </c>
      <c r="D61" s="50" t="s">
        <v>11</v>
      </c>
      <c r="E61" s="50"/>
      <c r="F61" s="50"/>
      <c r="G61" s="50"/>
      <c r="H61" s="50"/>
      <c r="I61" s="36"/>
      <c r="J61" s="36"/>
    </row>
    <row r="62" spans="1:10" hidden="1" x14ac:dyDescent="0.25">
      <c r="A62" s="14" t="s">
        <v>64</v>
      </c>
      <c r="B62" s="7" t="s">
        <v>146</v>
      </c>
      <c r="C62" s="50" t="s">
        <v>19</v>
      </c>
      <c r="D62" s="50" t="s">
        <v>11</v>
      </c>
      <c r="E62" s="50"/>
      <c r="F62" s="50"/>
      <c r="G62" s="50"/>
      <c r="H62" s="50"/>
      <c r="I62" s="36"/>
      <c r="J62" s="36"/>
    </row>
    <row r="63" spans="1:10" hidden="1" x14ac:dyDescent="0.25">
      <c r="A63" s="14" t="s">
        <v>65</v>
      </c>
      <c r="B63" s="7" t="s">
        <v>69</v>
      </c>
      <c r="C63" s="50" t="s">
        <v>19</v>
      </c>
      <c r="D63" s="50" t="s">
        <v>11</v>
      </c>
      <c r="E63" s="50"/>
      <c r="F63" s="50"/>
      <c r="G63" s="50"/>
      <c r="H63" s="50"/>
      <c r="I63" s="36"/>
      <c r="J63" s="36"/>
    </row>
    <row r="64" spans="1:10" hidden="1" x14ac:dyDescent="0.25">
      <c r="A64" s="14" t="s">
        <v>67</v>
      </c>
      <c r="B64" s="7" t="s">
        <v>376</v>
      </c>
      <c r="C64" s="50"/>
      <c r="D64" s="50"/>
      <c r="E64" s="50"/>
      <c r="F64" s="50"/>
      <c r="G64" s="50"/>
      <c r="H64" s="50"/>
      <c r="I64" s="36"/>
      <c r="J64" s="36"/>
    </row>
    <row r="65" spans="1:10" hidden="1" x14ac:dyDescent="0.25">
      <c r="A65" s="14" t="s">
        <v>217</v>
      </c>
      <c r="B65" s="7" t="s">
        <v>302</v>
      </c>
      <c r="C65" s="50" t="s">
        <v>303</v>
      </c>
      <c r="D65" s="50" t="s">
        <v>11</v>
      </c>
      <c r="E65" s="50"/>
      <c r="F65" s="50"/>
      <c r="G65" s="50"/>
      <c r="H65" s="50"/>
      <c r="I65" s="36"/>
      <c r="J65" s="36"/>
    </row>
    <row r="66" spans="1:10" hidden="1" x14ac:dyDescent="0.25">
      <c r="A66" s="14" t="s">
        <v>218</v>
      </c>
      <c r="B66" s="7" t="s">
        <v>304</v>
      </c>
      <c r="C66" s="50" t="s">
        <v>369</v>
      </c>
      <c r="D66" s="50" t="s">
        <v>11</v>
      </c>
      <c r="E66" s="50"/>
      <c r="F66" s="50"/>
      <c r="G66" s="50"/>
      <c r="H66" s="50"/>
      <c r="I66" s="36"/>
      <c r="J66" s="36"/>
    </row>
    <row r="67" spans="1:10" hidden="1" x14ac:dyDescent="0.25">
      <c r="A67" s="14" t="s">
        <v>266</v>
      </c>
      <c r="B67" s="7" t="s">
        <v>305</v>
      </c>
      <c r="C67" s="55" t="s">
        <v>37</v>
      </c>
      <c r="D67" s="50" t="s">
        <v>11</v>
      </c>
      <c r="E67" s="50"/>
      <c r="F67" s="50"/>
      <c r="G67" s="50"/>
      <c r="H67" s="50"/>
      <c r="I67" s="36"/>
      <c r="J67" s="36"/>
    </row>
    <row r="68" spans="1:10" hidden="1" x14ac:dyDescent="0.25">
      <c r="A68" s="14"/>
      <c r="B68" s="8" t="s">
        <v>219</v>
      </c>
      <c r="C68" s="50"/>
      <c r="D68" s="50"/>
      <c r="E68" s="50"/>
      <c r="F68" s="50"/>
      <c r="G68" s="50"/>
      <c r="H68" s="50"/>
      <c r="I68" s="36"/>
      <c r="J68" s="36"/>
    </row>
    <row r="69" spans="1:10" ht="36" hidden="1" customHeight="1" x14ac:dyDescent="0.25">
      <c r="A69" s="14" t="s">
        <v>68</v>
      </c>
      <c r="B69" s="10" t="s">
        <v>377</v>
      </c>
      <c r="C69" s="50"/>
      <c r="D69" s="50"/>
      <c r="E69" s="50"/>
      <c r="F69" s="50"/>
      <c r="G69" s="50"/>
      <c r="H69" s="50"/>
      <c r="I69" s="36"/>
      <c r="J69" s="36"/>
    </row>
    <row r="70" spans="1:10" hidden="1" x14ac:dyDescent="0.25">
      <c r="A70" s="14" t="s">
        <v>345</v>
      </c>
      <c r="B70" s="10" t="s">
        <v>73</v>
      </c>
      <c r="C70" s="50" t="s">
        <v>54</v>
      </c>
      <c r="D70" s="50" t="s">
        <v>11</v>
      </c>
      <c r="E70" s="50"/>
      <c r="F70" s="50"/>
      <c r="G70" s="50"/>
      <c r="H70" s="50"/>
      <c r="I70" s="36"/>
      <c r="J70" s="36"/>
    </row>
    <row r="71" spans="1:10" ht="17.25" hidden="1" customHeight="1" x14ac:dyDescent="0.25">
      <c r="A71" s="14" t="s">
        <v>346</v>
      </c>
      <c r="B71" s="10" t="s">
        <v>74</v>
      </c>
      <c r="C71" s="50" t="s">
        <v>54</v>
      </c>
      <c r="D71" s="50" t="s">
        <v>11</v>
      </c>
      <c r="E71" s="50"/>
      <c r="F71" s="50"/>
      <c r="G71" s="50"/>
      <c r="H71" s="50"/>
      <c r="I71" s="36"/>
      <c r="J71" s="36"/>
    </row>
    <row r="72" spans="1:10" hidden="1" x14ac:dyDescent="0.25">
      <c r="A72" s="14" t="s">
        <v>347</v>
      </c>
      <c r="B72" s="10" t="s">
        <v>228</v>
      </c>
      <c r="C72" s="55" t="s">
        <v>317</v>
      </c>
      <c r="D72" s="50" t="s">
        <v>11</v>
      </c>
      <c r="E72" s="50"/>
      <c r="F72" s="50"/>
      <c r="G72" s="50"/>
      <c r="H72" s="50"/>
      <c r="I72" s="36"/>
      <c r="J72" s="36"/>
    </row>
    <row r="73" spans="1:10" hidden="1" x14ac:dyDescent="0.25">
      <c r="A73" s="14"/>
      <c r="B73" s="8" t="s">
        <v>348</v>
      </c>
      <c r="C73" s="50"/>
      <c r="D73" s="50"/>
      <c r="E73" s="50"/>
      <c r="F73" s="50"/>
      <c r="G73" s="50"/>
      <c r="H73" s="50"/>
      <c r="I73" s="36"/>
      <c r="J73" s="36"/>
    </row>
    <row r="74" spans="1:10" hidden="1" x14ac:dyDescent="0.25">
      <c r="A74" s="14" t="s">
        <v>70</v>
      </c>
      <c r="B74" s="16" t="s">
        <v>200</v>
      </c>
      <c r="C74" s="56" t="s">
        <v>237</v>
      </c>
      <c r="D74" s="56" t="s">
        <v>11</v>
      </c>
      <c r="E74" s="50"/>
      <c r="F74" s="50"/>
      <c r="G74" s="50"/>
      <c r="H74" s="50"/>
      <c r="I74" s="36"/>
      <c r="J74" s="36"/>
    </row>
    <row r="75" spans="1:10" hidden="1" x14ac:dyDescent="0.25">
      <c r="A75" s="14" t="s">
        <v>72</v>
      </c>
      <c r="B75" s="7" t="s">
        <v>77</v>
      </c>
      <c r="C75" s="51" t="s">
        <v>238</v>
      </c>
      <c r="D75" s="50" t="s">
        <v>11</v>
      </c>
      <c r="E75" s="50"/>
      <c r="F75" s="50"/>
      <c r="G75" s="50"/>
      <c r="H75" s="50"/>
      <c r="I75" s="36"/>
      <c r="J75" s="36"/>
    </row>
    <row r="76" spans="1:10" ht="18" hidden="1" x14ac:dyDescent="0.25">
      <c r="A76" s="14" t="s">
        <v>75</v>
      </c>
      <c r="B76" s="7" t="s">
        <v>192</v>
      </c>
      <c r="C76" s="50" t="s">
        <v>306</v>
      </c>
      <c r="D76" s="50" t="s">
        <v>11</v>
      </c>
      <c r="E76" s="50"/>
      <c r="F76" s="50"/>
      <c r="G76" s="50"/>
      <c r="H76" s="50"/>
      <c r="I76" s="36"/>
      <c r="J76" s="36"/>
    </row>
    <row r="77" spans="1:10" ht="30" hidden="1" x14ac:dyDescent="0.25">
      <c r="A77" s="14" t="s">
        <v>76</v>
      </c>
      <c r="B77" s="7" t="s">
        <v>167</v>
      </c>
      <c r="C77" s="50" t="s">
        <v>338</v>
      </c>
      <c r="D77" s="50" t="s">
        <v>11</v>
      </c>
      <c r="E77" s="50"/>
      <c r="F77" s="50"/>
      <c r="G77" s="50"/>
      <c r="H77" s="50"/>
      <c r="I77" s="36"/>
      <c r="J77" s="36"/>
    </row>
    <row r="78" spans="1:10" ht="30" hidden="1" x14ac:dyDescent="0.25">
      <c r="A78" s="14" t="s">
        <v>78</v>
      </c>
      <c r="B78" s="7" t="s">
        <v>168</v>
      </c>
      <c r="C78" s="50" t="s">
        <v>205</v>
      </c>
      <c r="D78" s="50" t="s">
        <v>11</v>
      </c>
      <c r="E78" s="50"/>
      <c r="F78" s="50"/>
      <c r="G78" s="50"/>
      <c r="H78" s="50"/>
      <c r="I78" s="36"/>
      <c r="J78" s="36"/>
    </row>
    <row r="79" spans="1:10" ht="30" hidden="1" x14ac:dyDescent="0.25">
      <c r="A79" s="14" t="s">
        <v>79</v>
      </c>
      <c r="B79" s="7" t="s">
        <v>169</v>
      </c>
      <c r="C79" s="50" t="s">
        <v>229</v>
      </c>
      <c r="D79" s="50" t="s">
        <v>11</v>
      </c>
      <c r="E79" s="50"/>
      <c r="F79" s="50"/>
      <c r="G79" s="50"/>
      <c r="H79" s="50"/>
      <c r="I79" s="36"/>
      <c r="J79" s="36"/>
    </row>
    <row r="80" spans="1:10" hidden="1" x14ac:dyDescent="0.25">
      <c r="A80" s="14" t="s">
        <v>80</v>
      </c>
      <c r="B80" s="7" t="s">
        <v>83</v>
      </c>
      <c r="C80" s="50" t="s">
        <v>19</v>
      </c>
      <c r="D80" s="50" t="s">
        <v>11</v>
      </c>
      <c r="E80" s="50"/>
      <c r="F80" s="50"/>
      <c r="G80" s="50"/>
      <c r="H80" s="50"/>
      <c r="I80" s="36"/>
      <c r="J80" s="36"/>
    </row>
    <row r="81" spans="1:10" ht="45" hidden="1" x14ac:dyDescent="0.25">
      <c r="A81" s="14" t="s">
        <v>81</v>
      </c>
      <c r="B81" s="7" t="s">
        <v>378</v>
      </c>
      <c r="C81" s="52" t="s">
        <v>111</v>
      </c>
      <c r="D81" s="52" t="s">
        <v>11</v>
      </c>
      <c r="E81" s="50"/>
      <c r="F81" s="50"/>
      <c r="G81" s="50"/>
      <c r="H81" s="50"/>
      <c r="I81" s="36"/>
      <c r="J81" s="36"/>
    </row>
    <row r="82" spans="1:10" ht="30" x14ac:dyDescent="0.25">
      <c r="A82" s="14" t="s">
        <v>82</v>
      </c>
      <c r="B82" s="7" t="s">
        <v>379</v>
      </c>
      <c r="C82" s="50" t="s">
        <v>339</v>
      </c>
      <c r="D82" s="52" t="s">
        <v>11</v>
      </c>
      <c r="E82" s="50">
        <v>21</v>
      </c>
      <c r="F82" s="50">
        <v>3.6299999999999999E-2</v>
      </c>
      <c r="G82" s="68">
        <f>F82*28000</f>
        <v>1016.4</v>
      </c>
      <c r="H82" s="50" t="s">
        <v>396</v>
      </c>
      <c r="I82" s="36">
        <v>21</v>
      </c>
      <c r="J82" s="37">
        <f>G82-0.03*28000</f>
        <v>176.39999999999998</v>
      </c>
    </row>
    <row r="83" spans="1:10" ht="30" x14ac:dyDescent="0.25">
      <c r="A83" s="14" t="s">
        <v>250</v>
      </c>
      <c r="B83" s="7" t="s">
        <v>380</v>
      </c>
      <c r="C83" s="50" t="s">
        <v>13</v>
      </c>
      <c r="D83" s="52" t="s">
        <v>11</v>
      </c>
      <c r="E83" s="50">
        <v>21</v>
      </c>
      <c r="F83" s="50">
        <v>3.6299999999999999E-2</v>
      </c>
      <c r="G83" s="68">
        <f>F83*12000</f>
        <v>435.59999999999997</v>
      </c>
      <c r="H83" s="50" t="s">
        <v>397</v>
      </c>
      <c r="I83" s="36">
        <v>21</v>
      </c>
      <c r="J83" s="37">
        <f>G83-0.03*12000</f>
        <v>75.599999999999966</v>
      </c>
    </row>
    <row r="84" spans="1:10" hidden="1" x14ac:dyDescent="0.25">
      <c r="A84" s="14" t="s">
        <v>84</v>
      </c>
      <c r="B84" s="7" t="s">
        <v>166</v>
      </c>
      <c r="C84" s="50" t="s">
        <v>33</v>
      </c>
      <c r="D84" s="50" t="s">
        <v>11</v>
      </c>
      <c r="E84" s="50"/>
      <c r="F84" s="50"/>
      <c r="G84" s="68"/>
      <c r="H84" s="51"/>
      <c r="I84" s="36"/>
      <c r="J84" s="37"/>
    </row>
    <row r="85" spans="1:10" ht="30" x14ac:dyDescent="0.25">
      <c r="A85" s="14" t="s">
        <v>85</v>
      </c>
      <c r="B85" s="7" t="s">
        <v>381</v>
      </c>
      <c r="C85" s="51"/>
      <c r="D85" s="51"/>
      <c r="E85" s="50"/>
      <c r="F85" s="50"/>
      <c r="G85" s="68"/>
      <c r="H85" s="69"/>
      <c r="I85" s="36"/>
      <c r="J85" s="38"/>
    </row>
    <row r="86" spans="1:10" ht="30" x14ac:dyDescent="0.25">
      <c r="A86" s="14" t="s">
        <v>220</v>
      </c>
      <c r="B86" s="7" t="s">
        <v>230</v>
      </c>
      <c r="C86" s="50" t="s">
        <v>116</v>
      </c>
      <c r="D86" s="50" t="s">
        <v>11</v>
      </c>
      <c r="E86" s="50">
        <v>21</v>
      </c>
      <c r="F86" s="50"/>
      <c r="G86" s="68"/>
      <c r="H86" s="50" t="s">
        <v>398</v>
      </c>
      <c r="I86" s="36">
        <v>21</v>
      </c>
      <c r="J86" s="37">
        <f>G86-0.35*5000</f>
        <v>-1750</v>
      </c>
    </row>
    <row r="87" spans="1:10" ht="45" x14ac:dyDescent="0.25">
      <c r="A87" s="14" t="s">
        <v>221</v>
      </c>
      <c r="B87" s="7" t="s">
        <v>193</v>
      </c>
      <c r="C87" s="50" t="s">
        <v>71</v>
      </c>
      <c r="D87" s="50" t="s">
        <v>11</v>
      </c>
      <c r="E87" s="50">
        <v>21</v>
      </c>
      <c r="F87" s="50"/>
      <c r="G87" s="68"/>
      <c r="H87" s="50" t="s">
        <v>401</v>
      </c>
      <c r="I87" s="36">
        <v>21</v>
      </c>
      <c r="J87" s="37">
        <f>G87-0.7*2500</f>
        <v>-1750</v>
      </c>
    </row>
    <row r="88" spans="1:10" ht="52.5" customHeight="1" x14ac:dyDescent="0.25">
      <c r="A88" s="14" t="s">
        <v>222</v>
      </c>
      <c r="B88" s="7" t="s">
        <v>194</v>
      </c>
      <c r="C88" s="50" t="s">
        <v>23</v>
      </c>
      <c r="D88" s="50" t="s">
        <v>11</v>
      </c>
      <c r="E88" s="50">
        <v>21</v>
      </c>
      <c r="F88" s="50"/>
      <c r="G88" s="68"/>
      <c r="H88" s="50" t="s">
        <v>402</v>
      </c>
      <c r="I88" s="36">
        <v>21</v>
      </c>
      <c r="J88" s="37">
        <f>G88-0.5*500</f>
        <v>-250</v>
      </c>
    </row>
    <row r="89" spans="1:10" ht="59.25" x14ac:dyDescent="0.25">
      <c r="A89" s="14" t="s">
        <v>223</v>
      </c>
      <c r="B89" s="7" t="s">
        <v>195</v>
      </c>
      <c r="C89" s="50" t="s">
        <v>156</v>
      </c>
      <c r="D89" s="50" t="s">
        <v>11</v>
      </c>
      <c r="E89" s="50">
        <v>21</v>
      </c>
      <c r="F89" s="50"/>
      <c r="G89" s="68"/>
      <c r="H89" s="50" t="s">
        <v>399</v>
      </c>
      <c r="I89" s="36">
        <v>21</v>
      </c>
      <c r="J89" s="37">
        <f>G89-0.7*2000</f>
        <v>-1400</v>
      </c>
    </row>
    <row r="90" spans="1:10" ht="30" x14ac:dyDescent="0.25">
      <c r="A90" s="14" t="s">
        <v>224</v>
      </c>
      <c r="B90" s="7" t="s">
        <v>196</v>
      </c>
      <c r="C90" s="50" t="s">
        <v>71</v>
      </c>
      <c r="D90" s="50" t="s">
        <v>11</v>
      </c>
      <c r="E90" s="50">
        <v>21</v>
      </c>
      <c r="F90" s="50"/>
      <c r="G90" s="68"/>
      <c r="H90" s="50" t="s">
        <v>400</v>
      </c>
      <c r="I90" s="36">
        <v>21</v>
      </c>
      <c r="J90" s="37">
        <f>G90-0.35*2500</f>
        <v>-875</v>
      </c>
    </row>
    <row r="91" spans="1:10" x14ac:dyDescent="0.25">
      <c r="A91" s="14"/>
      <c r="B91" s="8" t="s">
        <v>225</v>
      </c>
      <c r="C91" s="52"/>
      <c r="D91" s="52"/>
      <c r="E91" s="50"/>
      <c r="F91" s="50"/>
      <c r="G91" s="72">
        <v>7286.5</v>
      </c>
      <c r="H91" s="50"/>
      <c r="I91" s="36"/>
      <c r="J91" s="36"/>
    </row>
    <row r="92" spans="1:10" x14ac:dyDescent="0.25">
      <c r="A92" s="14" t="s">
        <v>86</v>
      </c>
      <c r="B92" s="7" t="s">
        <v>90</v>
      </c>
      <c r="C92" s="50" t="s">
        <v>19</v>
      </c>
      <c r="D92" s="50" t="s">
        <v>11</v>
      </c>
      <c r="E92" s="50">
        <v>21</v>
      </c>
      <c r="F92" s="50">
        <v>1.99</v>
      </c>
      <c r="G92" s="50">
        <f>F92*100</f>
        <v>199</v>
      </c>
      <c r="H92" s="50" t="s">
        <v>403</v>
      </c>
      <c r="I92" s="36">
        <v>21</v>
      </c>
      <c r="J92" s="37">
        <f>G92-1.65*100</f>
        <v>34</v>
      </c>
    </row>
    <row r="93" spans="1:10" hidden="1" x14ac:dyDescent="0.25">
      <c r="A93" s="14" t="s">
        <v>87</v>
      </c>
      <c r="B93" s="7" t="s">
        <v>95</v>
      </c>
      <c r="C93" s="50" t="s">
        <v>340</v>
      </c>
      <c r="D93" s="50" t="s">
        <v>11</v>
      </c>
      <c r="E93" s="50"/>
      <c r="F93" s="50"/>
      <c r="G93" s="50"/>
      <c r="H93" s="50"/>
      <c r="I93" s="36"/>
      <c r="J93" s="37"/>
    </row>
    <row r="94" spans="1:10" hidden="1" x14ac:dyDescent="0.25">
      <c r="A94" s="14" t="s">
        <v>88</v>
      </c>
      <c r="B94" s="7" t="s">
        <v>96</v>
      </c>
      <c r="C94" s="50" t="s">
        <v>19</v>
      </c>
      <c r="D94" s="50" t="s">
        <v>11</v>
      </c>
      <c r="E94" s="50"/>
      <c r="F94" s="50"/>
      <c r="G94" s="50"/>
      <c r="H94" s="50"/>
      <c r="I94" s="36"/>
      <c r="J94" s="37"/>
    </row>
    <row r="95" spans="1:10" ht="30" hidden="1" x14ac:dyDescent="0.25">
      <c r="A95" s="14" t="s">
        <v>89</v>
      </c>
      <c r="B95" s="7" t="s">
        <v>97</v>
      </c>
      <c r="C95" s="52" t="s">
        <v>99</v>
      </c>
      <c r="D95" s="50" t="s">
        <v>11</v>
      </c>
      <c r="E95" s="52"/>
      <c r="F95" s="52"/>
      <c r="G95" s="52"/>
      <c r="H95" s="52"/>
      <c r="I95" s="36"/>
      <c r="J95" s="36"/>
    </row>
    <row r="96" spans="1:10" hidden="1" x14ac:dyDescent="0.25">
      <c r="A96" s="14" t="s">
        <v>201</v>
      </c>
      <c r="B96" s="7" t="s">
        <v>98</v>
      </c>
      <c r="C96" s="52" t="s">
        <v>99</v>
      </c>
      <c r="D96" s="50" t="s">
        <v>11</v>
      </c>
      <c r="E96" s="52"/>
      <c r="F96" s="52"/>
      <c r="G96" s="52"/>
      <c r="H96" s="52"/>
      <c r="I96" s="36"/>
      <c r="J96" s="36"/>
    </row>
    <row r="97" spans="1:10" ht="30" hidden="1" x14ac:dyDescent="0.25">
      <c r="A97" s="14" t="s">
        <v>91</v>
      </c>
      <c r="B97" s="7" t="s">
        <v>101</v>
      </c>
      <c r="C97" s="52" t="s">
        <v>102</v>
      </c>
      <c r="D97" s="52" t="s">
        <v>11</v>
      </c>
      <c r="E97" s="52"/>
      <c r="F97" s="52"/>
      <c r="G97" s="52"/>
      <c r="H97" s="52"/>
      <c r="I97" s="36"/>
      <c r="J97" s="36"/>
    </row>
    <row r="98" spans="1:10" ht="30" hidden="1" x14ac:dyDescent="0.25">
      <c r="A98" s="14" t="s">
        <v>92</v>
      </c>
      <c r="B98" s="7" t="s">
        <v>104</v>
      </c>
      <c r="C98" s="52" t="s">
        <v>102</v>
      </c>
      <c r="D98" s="52" t="s">
        <v>11</v>
      </c>
      <c r="E98" s="52"/>
      <c r="F98" s="52"/>
      <c r="G98" s="52"/>
      <c r="H98" s="52"/>
      <c r="I98" s="36"/>
      <c r="J98" s="36"/>
    </row>
    <row r="99" spans="1:10" hidden="1" x14ac:dyDescent="0.25">
      <c r="A99" s="14" t="s">
        <v>94</v>
      </c>
      <c r="B99" s="7" t="s">
        <v>267</v>
      </c>
      <c r="C99" s="52" t="s">
        <v>102</v>
      </c>
      <c r="D99" s="52" t="s">
        <v>11</v>
      </c>
      <c r="E99" s="52"/>
      <c r="F99" s="52"/>
      <c r="G99" s="52"/>
      <c r="H99" s="52"/>
      <c r="I99" s="36"/>
      <c r="J99" s="36"/>
    </row>
    <row r="100" spans="1:10" hidden="1" x14ac:dyDescent="0.25">
      <c r="A100" s="14" t="s">
        <v>251</v>
      </c>
      <c r="B100" s="7" t="s">
        <v>382</v>
      </c>
      <c r="C100" s="52"/>
      <c r="D100" s="52"/>
      <c r="E100" s="52"/>
      <c r="F100" s="52"/>
      <c r="G100" s="52"/>
      <c r="H100" s="52"/>
      <c r="I100" s="36"/>
      <c r="J100" s="36"/>
    </row>
    <row r="101" spans="1:10" ht="75" hidden="1" x14ac:dyDescent="0.25">
      <c r="A101" s="12" t="s">
        <v>268</v>
      </c>
      <c r="B101" s="7" t="s">
        <v>106</v>
      </c>
      <c r="C101" s="52"/>
      <c r="D101" s="52"/>
      <c r="E101" s="52"/>
      <c r="F101" s="52"/>
      <c r="G101" s="52"/>
      <c r="H101" s="52"/>
      <c r="I101" s="36"/>
      <c r="J101" s="36"/>
    </row>
    <row r="102" spans="1:10" hidden="1" x14ac:dyDescent="0.25">
      <c r="A102" s="14" t="s">
        <v>269</v>
      </c>
      <c r="B102" s="7" t="s">
        <v>107</v>
      </c>
      <c r="C102" s="52" t="s">
        <v>148</v>
      </c>
      <c r="D102" s="50" t="s">
        <v>11</v>
      </c>
      <c r="E102" s="52"/>
      <c r="F102" s="52"/>
      <c r="G102" s="52"/>
      <c r="H102" s="52"/>
      <c r="I102" s="36"/>
      <c r="J102" s="36"/>
    </row>
    <row r="103" spans="1:10" hidden="1" x14ac:dyDescent="0.25">
      <c r="A103" s="14" t="s">
        <v>270</v>
      </c>
      <c r="B103" s="7" t="s">
        <v>73</v>
      </c>
      <c r="C103" s="52" t="s">
        <v>148</v>
      </c>
      <c r="D103" s="50" t="s">
        <v>11</v>
      </c>
      <c r="E103" s="52"/>
      <c r="F103" s="52"/>
      <c r="G103" s="52"/>
      <c r="H103" s="52"/>
      <c r="I103" s="36"/>
      <c r="J103" s="36"/>
    </row>
    <row r="104" spans="1:10" hidden="1" x14ac:dyDescent="0.25">
      <c r="A104" s="14" t="s">
        <v>271</v>
      </c>
      <c r="B104" s="7" t="s">
        <v>108</v>
      </c>
      <c r="C104" s="52" t="s">
        <v>148</v>
      </c>
      <c r="D104" s="50" t="s">
        <v>11</v>
      </c>
      <c r="E104" s="52"/>
      <c r="F104" s="52"/>
      <c r="G104" s="52"/>
      <c r="H104" s="52"/>
      <c r="I104" s="36"/>
      <c r="J104" s="36"/>
    </row>
    <row r="105" spans="1:10" hidden="1" x14ac:dyDescent="0.25">
      <c r="A105" s="14" t="s">
        <v>272</v>
      </c>
      <c r="B105" s="7" t="s">
        <v>109</v>
      </c>
      <c r="C105" s="52" t="s">
        <v>148</v>
      </c>
      <c r="D105" s="50" t="s">
        <v>11</v>
      </c>
      <c r="E105" s="52"/>
      <c r="F105" s="52"/>
      <c r="G105" s="52"/>
      <c r="H105" s="52"/>
      <c r="I105" s="36"/>
      <c r="J105" s="36"/>
    </row>
    <row r="106" spans="1:10" ht="45" hidden="1" x14ac:dyDescent="0.25">
      <c r="A106" s="11" t="s">
        <v>273</v>
      </c>
      <c r="B106" s="7" t="s">
        <v>110</v>
      </c>
      <c r="C106" s="52"/>
      <c r="D106" s="52"/>
      <c r="E106" s="52"/>
      <c r="F106" s="52"/>
      <c r="G106" s="52"/>
      <c r="H106" s="52"/>
      <c r="I106" s="36"/>
      <c r="J106" s="36"/>
    </row>
    <row r="107" spans="1:10" ht="16.5" hidden="1" customHeight="1" x14ac:dyDescent="0.25">
      <c r="A107" s="14" t="s">
        <v>274</v>
      </c>
      <c r="B107" s="7" t="s">
        <v>107</v>
      </c>
      <c r="C107" s="52" t="s">
        <v>111</v>
      </c>
      <c r="D107" s="50" t="s">
        <v>11</v>
      </c>
      <c r="E107" s="52"/>
      <c r="F107" s="52"/>
      <c r="G107" s="52"/>
      <c r="H107" s="52"/>
      <c r="I107" s="36"/>
      <c r="J107" s="36"/>
    </row>
    <row r="108" spans="1:10" hidden="1" x14ac:dyDescent="0.25">
      <c r="A108" s="14" t="s">
        <v>275</v>
      </c>
      <c r="B108" s="7" t="s">
        <v>73</v>
      </c>
      <c r="C108" s="52" t="s">
        <v>111</v>
      </c>
      <c r="D108" s="50" t="s">
        <v>11</v>
      </c>
      <c r="E108" s="52"/>
      <c r="F108" s="52"/>
      <c r="G108" s="52"/>
      <c r="H108" s="52"/>
      <c r="I108" s="36"/>
      <c r="J108" s="36"/>
    </row>
    <row r="109" spans="1:10" ht="22.5" hidden="1" customHeight="1" x14ac:dyDescent="0.25">
      <c r="A109" s="14" t="s">
        <v>276</v>
      </c>
      <c r="B109" s="7" t="s">
        <v>108</v>
      </c>
      <c r="C109" s="52" t="s">
        <v>111</v>
      </c>
      <c r="D109" s="50" t="s">
        <v>11</v>
      </c>
      <c r="E109" s="52"/>
      <c r="F109" s="52"/>
      <c r="G109" s="52"/>
      <c r="H109" s="52"/>
      <c r="I109" s="36"/>
      <c r="J109" s="36"/>
    </row>
    <row r="110" spans="1:10" ht="24" hidden="1" customHeight="1" x14ac:dyDescent="0.25">
      <c r="A110" s="14" t="s">
        <v>277</v>
      </c>
      <c r="B110" s="7" t="s">
        <v>109</v>
      </c>
      <c r="C110" s="52" t="s">
        <v>111</v>
      </c>
      <c r="D110" s="50" t="s">
        <v>11</v>
      </c>
      <c r="E110" s="52"/>
      <c r="F110" s="52"/>
      <c r="G110" s="52"/>
      <c r="H110" s="52"/>
      <c r="I110" s="36"/>
      <c r="J110" s="36"/>
    </row>
    <row r="111" spans="1:10" hidden="1" x14ac:dyDescent="0.25">
      <c r="A111" s="11"/>
      <c r="B111" s="8" t="s">
        <v>278</v>
      </c>
      <c r="C111" s="52"/>
      <c r="D111" s="50"/>
      <c r="E111" s="52"/>
      <c r="F111" s="52"/>
      <c r="G111" s="52"/>
      <c r="H111" s="52"/>
      <c r="I111" s="36"/>
      <c r="J111" s="36"/>
    </row>
    <row r="112" spans="1:10" ht="34.5" hidden="1" customHeight="1" x14ac:dyDescent="0.25">
      <c r="A112" s="5">
        <v>46</v>
      </c>
      <c r="B112" s="7" t="s">
        <v>383</v>
      </c>
      <c r="C112" s="50"/>
      <c r="D112" s="52"/>
      <c r="E112" s="52"/>
      <c r="F112" s="52"/>
      <c r="G112" s="52"/>
      <c r="H112" s="52"/>
      <c r="I112" s="36"/>
      <c r="J112" s="36"/>
    </row>
    <row r="113" spans="1:10" hidden="1" x14ac:dyDescent="0.25">
      <c r="A113" s="13" t="s">
        <v>279</v>
      </c>
      <c r="B113" s="7" t="s">
        <v>112</v>
      </c>
      <c r="C113" s="50"/>
      <c r="D113" s="52"/>
      <c r="E113" s="52"/>
      <c r="F113" s="52"/>
      <c r="G113" s="52"/>
      <c r="H113" s="52"/>
      <c r="I113" s="36"/>
      <c r="J113" s="36"/>
    </row>
    <row r="114" spans="1:10" ht="75" hidden="1" x14ac:dyDescent="0.25">
      <c r="A114" s="13"/>
      <c r="B114" s="7" t="s">
        <v>165</v>
      </c>
      <c r="C114" s="50"/>
      <c r="D114" s="52"/>
      <c r="E114" s="52"/>
      <c r="F114" s="52"/>
      <c r="G114" s="52"/>
      <c r="H114" s="52"/>
      <c r="I114" s="36"/>
      <c r="J114" s="36"/>
    </row>
    <row r="115" spans="1:10" ht="49.5" hidden="1" customHeight="1" x14ac:dyDescent="0.25">
      <c r="A115" s="14" t="s">
        <v>252</v>
      </c>
      <c r="B115" s="7" t="s">
        <v>307</v>
      </c>
      <c r="C115" s="52" t="s">
        <v>154</v>
      </c>
      <c r="D115" s="50" t="s">
        <v>11</v>
      </c>
      <c r="E115" s="52"/>
      <c r="F115" s="52"/>
      <c r="G115" s="52"/>
      <c r="H115" s="52"/>
      <c r="I115" s="36"/>
      <c r="J115" s="36"/>
    </row>
    <row r="116" spans="1:10" ht="45" hidden="1" x14ac:dyDescent="0.25">
      <c r="A116" s="14" t="s">
        <v>253</v>
      </c>
      <c r="B116" s="7" t="s">
        <v>308</v>
      </c>
      <c r="C116" s="52" t="s">
        <v>153</v>
      </c>
      <c r="D116" s="50" t="s">
        <v>11</v>
      </c>
      <c r="E116" s="52"/>
      <c r="F116" s="52"/>
      <c r="G116" s="52"/>
      <c r="H116" s="52"/>
      <c r="I116" s="36"/>
      <c r="J116" s="36"/>
    </row>
    <row r="117" spans="1:10" ht="45" hidden="1" x14ac:dyDescent="0.25">
      <c r="A117" s="14" t="s">
        <v>254</v>
      </c>
      <c r="B117" s="7" t="s">
        <v>309</v>
      </c>
      <c r="C117" s="52" t="s">
        <v>148</v>
      </c>
      <c r="D117" s="50" t="s">
        <v>11</v>
      </c>
      <c r="E117" s="52"/>
      <c r="F117" s="52"/>
      <c r="G117" s="52"/>
      <c r="H117" s="52"/>
      <c r="I117" s="36"/>
      <c r="J117" s="36"/>
    </row>
    <row r="118" spans="1:10" ht="30" hidden="1" x14ac:dyDescent="0.25">
      <c r="A118" s="14" t="s">
        <v>255</v>
      </c>
      <c r="B118" s="7" t="s">
        <v>310</v>
      </c>
      <c r="C118" s="52" t="s">
        <v>152</v>
      </c>
      <c r="D118" s="50" t="s">
        <v>11</v>
      </c>
      <c r="E118" s="52"/>
      <c r="F118" s="52"/>
      <c r="G118" s="52"/>
      <c r="H118" s="52"/>
      <c r="I118" s="36"/>
      <c r="J118" s="36"/>
    </row>
    <row r="119" spans="1:10" ht="45" hidden="1" x14ac:dyDescent="0.25">
      <c r="A119" s="14" t="s">
        <v>280</v>
      </c>
      <c r="B119" s="7" t="s">
        <v>311</v>
      </c>
      <c r="C119" s="52" t="s">
        <v>148</v>
      </c>
      <c r="D119" s="50" t="s">
        <v>11</v>
      </c>
      <c r="E119" s="52"/>
      <c r="F119" s="52"/>
      <c r="G119" s="52"/>
      <c r="H119" s="52"/>
      <c r="I119" s="36"/>
      <c r="J119" s="36"/>
    </row>
    <row r="120" spans="1:10" ht="30" hidden="1" x14ac:dyDescent="0.25">
      <c r="A120" s="14" t="s">
        <v>281</v>
      </c>
      <c r="B120" s="7" t="s">
        <v>113</v>
      </c>
      <c r="C120" s="52" t="s">
        <v>114</v>
      </c>
      <c r="D120" s="50" t="s">
        <v>11</v>
      </c>
      <c r="E120" s="52"/>
      <c r="F120" s="52"/>
      <c r="G120" s="52"/>
      <c r="H120" s="52"/>
      <c r="I120" s="36"/>
      <c r="J120" s="36"/>
    </row>
    <row r="121" spans="1:10" ht="69" hidden="1" customHeight="1" x14ac:dyDescent="0.25">
      <c r="A121" s="14" t="s">
        <v>282</v>
      </c>
      <c r="B121" s="15" t="s">
        <v>243</v>
      </c>
      <c r="C121" s="52"/>
      <c r="D121" s="52"/>
      <c r="E121" s="52"/>
      <c r="F121" s="52"/>
      <c r="G121" s="52"/>
      <c r="H121" s="52"/>
      <c r="I121" s="36"/>
      <c r="J121" s="36"/>
    </row>
    <row r="122" spans="1:10" hidden="1" x14ac:dyDescent="0.25">
      <c r="A122" s="14" t="s">
        <v>283</v>
      </c>
      <c r="B122" s="15" t="s">
        <v>159</v>
      </c>
      <c r="C122" s="52" t="s">
        <v>116</v>
      </c>
      <c r="D122" s="50" t="s">
        <v>11</v>
      </c>
      <c r="E122" s="52"/>
      <c r="F122" s="52"/>
      <c r="G122" s="52"/>
      <c r="H122" s="52"/>
      <c r="I122" s="36"/>
      <c r="J122" s="36"/>
    </row>
    <row r="123" spans="1:10" hidden="1" x14ac:dyDescent="0.25">
      <c r="A123" s="14" t="s">
        <v>284</v>
      </c>
      <c r="B123" s="15" t="s">
        <v>157</v>
      </c>
      <c r="C123" s="52" t="s">
        <v>115</v>
      </c>
      <c r="D123" s="50" t="s">
        <v>11</v>
      </c>
      <c r="E123" s="52"/>
      <c r="F123" s="52"/>
      <c r="G123" s="52"/>
      <c r="H123" s="52"/>
      <c r="I123" s="36"/>
      <c r="J123" s="36"/>
    </row>
    <row r="124" spans="1:10" hidden="1" x14ac:dyDescent="0.25">
      <c r="A124" s="14" t="s">
        <v>285</v>
      </c>
      <c r="B124" s="15" t="s">
        <v>158</v>
      </c>
      <c r="C124" s="52" t="s">
        <v>115</v>
      </c>
      <c r="D124" s="50" t="s">
        <v>11</v>
      </c>
      <c r="E124" s="52"/>
      <c r="F124" s="52"/>
      <c r="G124" s="52"/>
      <c r="H124" s="52"/>
      <c r="I124" s="36"/>
      <c r="J124" s="36"/>
    </row>
    <row r="125" spans="1:10" hidden="1" x14ac:dyDescent="0.25">
      <c r="A125" s="14" t="s">
        <v>286</v>
      </c>
      <c r="B125" s="15" t="s">
        <v>160</v>
      </c>
      <c r="C125" s="52" t="s">
        <v>37</v>
      </c>
      <c r="D125" s="50" t="s">
        <v>11</v>
      </c>
      <c r="E125" s="52"/>
      <c r="F125" s="52"/>
      <c r="G125" s="52"/>
      <c r="H125" s="52"/>
      <c r="I125" s="36"/>
      <c r="J125" s="36"/>
    </row>
    <row r="126" spans="1:10" ht="90" hidden="1" x14ac:dyDescent="0.25">
      <c r="A126" s="14" t="s">
        <v>287</v>
      </c>
      <c r="B126" s="15" t="s">
        <v>384</v>
      </c>
      <c r="C126" s="52"/>
      <c r="D126" s="50"/>
      <c r="E126" s="52"/>
      <c r="F126" s="52"/>
      <c r="G126" s="52"/>
      <c r="H126" s="52"/>
      <c r="I126" s="36"/>
      <c r="J126" s="36"/>
    </row>
    <row r="127" spans="1:10" hidden="1" x14ac:dyDescent="0.25">
      <c r="A127" s="14" t="s">
        <v>288</v>
      </c>
      <c r="B127" s="7" t="s">
        <v>173</v>
      </c>
      <c r="C127" s="52" t="s">
        <v>187</v>
      </c>
      <c r="D127" s="50" t="s">
        <v>11</v>
      </c>
      <c r="E127" s="52"/>
      <c r="F127" s="52"/>
      <c r="G127" s="52"/>
      <c r="H127" s="52"/>
      <c r="I127" s="36"/>
      <c r="J127" s="36"/>
    </row>
    <row r="128" spans="1:10" hidden="1" x14ac:dyDescent="0.25">
      <c r="A128" s="14" t="s">
        <v>289</v>
      </c>
      <c r="B128" s="7" t="s">
        <v>174</v>
      </c>
      <c r="C128" s="52" t="s">
        <v>156</v>
      </c>
      <c r="D128" s="50" t="s">
        <v>11</v>
      </c>
      <c r="E128" s="52"/>
      <c r="F128" s="52"/>
      <c r="G128" s="52"/>
      <c r="H128" s="52"/>
      <c r="I128" s="36"/>
      <c r="J128" s="36"/>
    </row>
    <row r="129" spans="1:10" hidden="1" x14ac:dyDescent="0.25">
      <c r="A129" s="14" t="s">
        <v>290</v>
      </c>
      <c r="B129" s="7" t="s">
        <v>175</v>
      </c>
      <c r="C129" s="52" t="s">
        <v>188</v>
      </c>
      <c r="D129" s="50" t="s">
        <v>11</v>
      </c>
      <c r="E129" s="52"/>
      <c r="F129" s="52"/>
      <c r="G129" s="52"/>
      <c r="H129" s="52"/>
      <c r="I129" s="36"/>
      <c r="J129" s="36"/>
    </row>
    <row r="130" spans="1:10" hidden="1" x14ac:dyDescent="0.25">
      <c r="A130" s="14" t="s">
        <v>291</v>
      </c>
      <c r="B130" s="7" t="s">
        <v>176</v>
      </c>
      <c r="C130" s="52" t="s">
        <v>139</v>
      </c>
      <c r="D130" s="50" t="s">
        <v>11</v>
      </c>
      <c r="E130" s="52"/>
      <c r="F130" s="52"/>
      <c r="G130" s="52"/>
      <c r="H130" s="52"/>
      <c r="I130" s="36"/>
      <c r="J130" s="36"/>
    </row>
    <row r="131" spans="1:10" hidden="1" x14ac:dyDescent="0.25">
      <c r="A131" s="11"/>
      <c r="B131" s="8" t="s">
        <v>256</v>
      </c>
      <c r="C131" s="52"/>
      <c r="D131" s="52"/>
      <c r="E131" s="52"/>
      <c r="F131" s="52"/>
      <c r="G131" s="52"/>
      <c r="H131" s="52"/>
      <c r="I131" s="36"/>
      <c r="J131" s="36"/>
    </row>
    <row r="132" spans="1:10" ht="30" hidden="1" x14ac:dyDescent="0.25">
      <c r="A132" s="14" t="s">
        <v>292</v>
      </c>
      <c r="B132" s="7" t="s">
        <v>211</v>
      </c>
      <c r="C132" s="52" t="s">
        <v>295</v>
      </c>
      <c r="D132" s="50" t="s">
        <v>11</v>
      </c>
      <c r="E132" s="52"/>
      <c r="F132" s="52"/>
      <c r="G132" s="52"/>
      <c r="H132" s="52"/>
      <c r="I132" s="36"/>
      <c r="J132" s="36"/>
    </row>
    <row r="133" spans="1:10" ht="30" hidden="1" x14ac:dyDescent="0.25">
      <c r="A133" s="14" t="s">
        <v>100</v>
      </c>
      <c r="B133" s="7" t="s">
        <v>197</v>
      </c>
      <c r="C133" s="52" t="s">
        <v>229</v>
      </c>
      <c r="D133" s="50" t="s">
        <v>11</v>
      </c>
      <c r="E133" s="52"/>
      <c r="F133" s="52"/>
      <c r="G133" s="52"/>
      <c r="H133" s="52"/>
      <c r="I133" s="36"/>
      <c r="J133" s="36"/>
    </row>
    <row r="134" spans="1:10" ht="30" hidden="1" x14ac:dyDescent="0.25">
      <c r="A134" s="14" t="s">
        <v>103</v>
      </c>
      <c r="B134" s="7" t="s">
        <v>198</v>
      </c>
      <c r="C134" s="52" t="s">
        <v>149</v>
      </c>
      <c r="D134" s="50" t="s">
        <v>11</v>
      </c>
      <c r="E134" s="52"/>
      <c r="F134" s="52"/>
      <c r="G134" s="52"/>
      <c r="H134" s="52"/>
      <c r="I134" s="36"/>
      <c r="J134" s="36"/>
    </row>
    <row r="135" spans="1:10" hidden="1" x14ac:dyDescent="0.25">
      <c r="A135" s="14" t="s">
        <v>105</v>
      </c>
      <c r="B135" s="22" t="s">
        <v>357</v>
      </c>
      <c r="C135" s="50" t="s">
        <v>130</v>
      </c>
      <c r="D135" s="70" t="s">
        <v>11</v>
      </c>
      <c r="E135" s="52"/>
      <c r="F135" s="52"/>
      <c r="G135" s="52"/>
      <c r="H135" s="52"/>
      <c r="I135" s="36"/>
      <c r="J135" s="36"/>
    </row>
    <row r="136" spans="1:10" ht="60" hidden="1" x14ac:dyDescent="0.25">
      <c r="A136" s="14" t="s">
        <v>202</v>
      </c>
      <c r="B136" s="7" t="s">
        <v>385</v>
      </c>
      <c r="C136" s="52"/>
      <c r="D136" s="52"/>
      <c r="E136" s="52"/>
      <c r="F136" s="52"/>
      <c r="G136" s="52"/>
      <c r="H136" s="52"/>
      <c r="I136" s="36"/>
      <c r="J136" s="36"/>
    </row>
    <row r="137" spans="1:10" hidden="1" x14ac:dyDescent="0.25">
      <c r="A137" s="14" t="s">
        <v>257</v>
      </c>
      <c r="B137" s="7" t="s">
        <v>171</v>
      </c>
      <c r="C137" s="52" t="s">
        <v>341</v>
      </c>
      <c r="D137" s="52" t="s">
        <v>11</v>
      </c>
      <c r="E137" s="52"/>
      <c r="F137" s="52"/>
      <c r="G137" s="52"/>
      <c r="H137" s="52"/>
      <c r="I137" s="36"/>
      <c r="J137" s="36"/>
    </row>
    <row r="138" spans="1:10" hidden="1" x14ac:dyDescent="0.25">
      <c r="A138" s="14" t="s">
        <v>258</v>
      </c>
      <c r="B138" s="7" t="s">
        <v>172</v>
      </c>
      <c r="C138" s="52" t="s">
        <v>231</v>
      </c>
      <c r="D138" s="52" t="s">
        <v>11</v>
      </c>
      <c r="E138" s="52"/>
      <c r="F138" s="52"/>
      <c r="G138" s="52"/>
      <c r="H138" s="52"/>
      <c r="I138" s="36"/>
      <c r="J138" s="36"/>
    </row>
    <row r="139" spans="1:10" hidden="1" x14ac:dyDescent="0.25">
      <c r="A139" s="14" t="s">
        <v>319</v>
      </c>
      <c r="B139" s="22" t="s">
        <v>367</v>
      </c>
      <c r="C139" s="57" t="s">
        <v>320</v>
      </c>
      <c r="D139" s="57" t="s">
        <v>11</v>
      </c>
      <c r="E139" s="52"/>
      <c r="F139" s="52"/>
      <c r="G139" s="52"/>
      <c r="H139" s="52"/>
      <c r="I139" s="36"/>
      <c r="J139" s="36"/>
    </row>
    <row r="140" spans="1:10" hidden="1" x14ac:dyDescent="0.25">
      <c r="A140" s="14"/>
      <c r="B140" s="8" t="s">
        <v>259</v>
      </c>
      <c r="C140" s="52"/>
      <c r="D140" s="52"/>
      <c r="E140" s="52"/>
      <c r="F140" s="52"/>
      <c r="G140" s="52"/>
      <c r="H140" s="52"/>
      <c r="I140" s="36"/>
      <c r="J140" s="36"/>
    </row>
    <row r="141" spans="1:10" ht="30" hidden="1" x14ac:dyDescent="0.25">
      <c r="A141" s="14" t="s">
        <v>117</v>
      </c>
      <c r="B141" s="7" t="s">
        <v>124</v>
      </c>
      <c r="C141" s="52" t="s">
        <v>232</v>
      </c>
      <c r="D141" s="50" t="s">
        <v>11</v>
      </c>
      <c r="E141" s="52"/>
      <c r="F141" s="52"/>
      <c r="G141" s="52"/>
      <c r="H141" s="52"/>
      <c r="I141" s="36"/>
      <c r="J141" s="36"/>
    </row>
    <row r="142" spans="1:10" ht="48" hidden="1" x14ac:dyDescent="0.25">
      <c r="A142" s="14" t="s">
        <v>119</v>
      </c>
      <c r="B142" s="7" t="s">
        <v>199</v>
      </c>
      <c r="C142" s="52" t="s">
        <v>102</v>
      </c>
      <c r="D142" s="50" t="s">
        <v>11</v>
      </c>
      <c r="E142" s="52"/>
      <c r="F142" s="52"/>
      <c r="G142" s="52"/>
      <c r="H142" s="52"/>
      <c r="I142" s="36"/>
      <c r="J142" s="36"/>
    </row>
    <row r="143" spans="1:10" ht="30" hidden="1" x14ac:dyDescent="0.25">
      <c r="A143" s="14" t="s">
        <v>120</v>
      </c>
      <c r="B143" s="7" t="s">
        <v>128</v>
      </c>
      <c r="C143" s="52" t="s">
        <v>125</v>
      </c>
      <c r="D143" s="50" t="s">
        <v>11</v>
      </c>
      <c r="E143" s="52"/>
      <c r="F143" s="52"/>
      <c r="G143" s="52"/>
      <c r="H143" s="52"/>
      <c r="I143" s="36"/>
      <c r="J143" s="36"/>
    </row>
    <row r="144" spans="1:10" ht="30" hidden="1" x14ac:dyDescent="0.25">
      <c r="A144" s="14" t="s">
        <v>122</v>
      </c>
      <c r="B144" s="7" t="s">
        <v>181</v>
      </c>
      <c r="C144" s="57" t="s">
        <v>102</v>
      </c>
      <c r="D144" s="52" t="s">
        <v>11</v>
      </c>
      <c r="E144" s="52"/>
      <c r="F144" s="52"/>
      <c r="G144" s="52"/>
      <c r="H144" s="52"/>
      <c r="I144" s="36"/>
      <c r="J144" s="36"/>
    </row>
    <row r="145" spans="1:10" ht="30" hidden="1" x14ac:dyDescent="0.25">
      <c r="A145" s="14" t="s">
        <v>123</v>
      </c>
      <c r="B145" s="7" t="s">
        <v>183</v>
      </c>
      <c r="C145" s="57" t="s">
        <v>318</v>
      </c>
      <c r="D145" s="52" t="s">
        <v>11</v>
      </c>
      <c r="E145" s="52"/>
      <c r="F145" s="52"/>
      <c r="G145" s="52"/>
      <c r="H145" s="52"/>
      <c r="I145" s="36"/>
      <c r="J145" s="36"/>
    </row>
    <row r="146" spans="1:10" ht="30" hidden="1" x14ac:dyDescent="0.25">
      <c r="A146" s="14" t="s">
        <v>126</v>
      </c>
      <c r="B146" s="7" t="s">
        <v>182</v>
      </c>
      <c r="C146" s="57" t="s">
        <v>150</v>
      </c>
      <c r="D146" s="52" t="s">
        <v>11</v>
      </c>
      <c r="E146" s="52"/>
      <c r="F146" s="52"/>
      <c r="G146" s="52"/>
      <c r="H146" s="52"/>
      <c r="I146" s="36"/>
      <c r="J146" s="36"/>
    </row>
    <row r="147" spans="1:10" hidden="1" x14ac:dyDescent="0.25">
      <c r="A147" s="14" t="s">
        <v>127</v>
      </c>
      <c r="B147" s="7" t="s">
        <v>155</v>
      </c>
      <c r="C147" s="52" t="s">
        <v>118</v>
      </c>
      <c r="D147" s="52" t="s">
        <v>11</v>
      </c>
      <c r="E147" s="52"/>
      <c r="F147" s="52"/>
      <c r="G147" s="52"/>
      <c r="H147" s="52"/>
      <c r="I147" s="36"/>
      <c r="J147" s="36"/>
    </row>
    <row r="148" spans="1:10" hidden="1" x14ac:dyDescent="0.25">
      <c r="A148" s="14" t="s">
        <v>129</v>
      </c>
      <c r="B148" s="7" t="s">
        <v>133</v>
      </c>
      <c r="C148" s="52" t="s">
        <v>130</v>
      </c>
      <c r="D148" s="52" t="s">
        <v>11</v>
      </c>
      <c r="E148" s="52"/>
      <c r="F148" s="52"/>
      <c r="G148" s="52"/>
      <c r="H148" s="52"/>
      <c r="I148" s="36"/>
      <c r="J148" s="36"/>
    </row>
    <row r="149" spans="1:10" ht="30" hidden="1" x14ac:dyDescent="0.25">
      <c r="A149" s="14" t="s">
        <v>131</v>
      </c>
      <c r="B149" s="7" t="s">
        <v>189</v>
      </c>
      <c r="C149" s="52" t="s">
        <v>139</v>
      </c>
      <c r="D149" s="52" t="s">
        <v>11</v>
      </c>
      <c r="E149" s="52"/>
      <c r="F149" s="52"/>
      <c r="G149" s="52"/>
      <c r="H149" s="52"/>
      <c r="I149" s="36"/>
      <c r="J149" s="36"/>
    </row>
    <row r="150" spans="1:10" hidden="1" x14ac:dyDescent="0.25">
      <c r="A150" s="14" t="s">
        <v>132</v>
      </c>
      <c r="B150" s="16" t="s">
        <v>226</v>
      </c>
      <c r="C150" s="52" t="s">
        <v>190</v>
      </c>
      <c r="D150" s="52" t="s">
        <v>11</v>
      </c>
      <c r="E150" s="52"/>
      <c r="F150" s="52"/>
      <c r="G150" s="52"/>
      <c r="H150" s="52"/>
      <c r="I150" s="36"/>
      <c r="J150" s="36"/>
    </row>
    <row r="151" spans="1:10" hidden="1" x14ac:dyDescent="0.25">
      <c r="A151" s="14" t="s">
        <v>134</v>
      </c>
      <c r="B151" s="7" t="s">
        <v>137</v>
      </c>
      <c r="C151" s="52" t="s">
        <v>125</v>
      </c>
      <c r="D151" s="52" t="s">
        <v>11</v>
      </c>
      <c r="E151" s="52"/>
      <c r="F151" s="52"/>
      <c r="G151" s="52"/>
      <c r="H151" s="52"/>
      <c r="I151" s="36"/>
      <c r="J151" s="36"/>
    </row>
    <row r="152" spans="1:10" ht="45" hidden="1" x14ac:dyDescent="0.25">
      <c r="A152" s="14" t="s">
        <v>135</v>
      </c>
      <c r="B152" s="7" t="s">
        <v>147</v>
      </c>
      <c r="C152" s="52" t="s">
        <v>177</v>
      </c>
      <c r="D152" s="52" t="s">
        <v>11</v>
      </c>
      <c r="E152" s="52"/>
      <c r="F152" s="52"/>
      <c r="G152" s="52"/>
      <c r="H152" s="52"/>
      <c r="I152" s="36"/>
      <c r="J152" s="36"/>
    </row>
    <row r="153" spans="1:10" hidden="1" x14ac:dyDescent="0.25">
      <c r="A153" s="14" t="s">
        <v>136</v>
      </c>
      <c r="B153" s="7" t="s">
        <v>170</v>
      </c>
      <c r="C153" s="52" t="s">
        <v>156</v>
      </c>
      <c r="D153" s="52" t="s">
        <v>142</v>
      </c>
      <c r="E153" s="52"/>
      <c r="F153" s="52"/>
      <c r="G153" s="52"/>
      <c r="H153" s="52"/>
      <c r="I153" s="36"/>
      <c r="J153" s="36"/>
    </row>
    <row r="154" spans="1:10" ht="60" hidden="1" x14ac:dyDescent="0.25">
      <c r="A154" s="14" t="s">
        <v>138</v>
      </c>
      <c r="B154" s="22" t="s">
        <v>360</v>
      </c>
      <c r="C154" s="52" t="s">
        <v>184</v>
      </c>
      <c r="D154" s="52" t="s">
        <v>11</v>
      </c>
      <c r="E154" s="52"/>
      <c r="F154" s="52"/>
      <c r="G154" s="52"/>
      <c r="H154" s="52"/>
      <c r="I154" s="36"/>
      <c r="J154" s="36"/>
    </row>
    <row r="155" spans="1:10" ht="30" hidden="1" x14ac:dyDescent="0.25">
      <c r="A155" s="14" t="s">
        <v>260</v>
      </c>
      <c r="B155" s="7" t="s">
        <v>386</v>
      </c>
      <c r="C155" s="52"/>
      <c r="D155" s="52"/>
      <c r="E155" s="52"/>
      <c r="F155" s="52"/>
      <c r="G155" s="52"/>
      <c r="H155" s="52"/>
      <c r="I155" s="36"/>
      <c r="J155" s="36"/>
    </row>
    <row r="156" spans="1:10" ht="30" hidden="1" x14ac:dyDescent="0.25">
      <c r="A156" s="14" t="s">
        <v>261</v>
      </c>
      <c r="B156" s="7" t="s">
        <v>179</v>
      </c>
      <c r="C156" s="52" t="s">
        <v>118</v>
      </c>
      <c r="D156" s="53" t="s">
        <v>11</v>
      </c>
      <c r="E156" s="52"/>
      <c r="F156" s="52"/>
      <c r="G156" s="52"/>
      <c r="H156" s="52"/>
      <c r="I156" s="36"/>
      <c r="J156" s="36"/>
    </row>
    <row r="157" spans="1:10" ht="30" hidden="1" x14ac:dyDescent="0.25">
      <c r="A157" s="14" t="s">
        <v>203</v>
      </c>
      <c r="B157" s="7" t="s">
        <v>180</v>
      </c>
      <c r="C157" s="52" t="s">
        <v>118</v>
      </c>
      <c r="D157" s="53" t="s">
        <v>11</v>
      </c>
      <c r="E157" s="52"/>
      <c r="F157" s="52"/>
      <c r="G157" s="52"/>
      <c r="H157" s="52"/>
      <c r="I157" s="36"/>
      <c r="J157" s="36"/>
    </row>
    <row r="158" spans="1:10" hidden="1" x14ac:dyDescent="0.25">
      <c r="A158" s="11"/>
      <c r="B158" s="18" t="s">
        <v>204</v>
      </c>
      <c r="C158" s="52"/>
      <c r="D158" s="52"/>
      <c r="E158" s="52"/>
      <c r="F158" s="52"/>
      <c r="G158" s="52"/>
      <c r="H158" s="52"/>
      <c r="I158" s="36"/>
      <c r="J158" s="36"/>
    </row>
    <row r="159" spans="1:10" ht="60" hidden="1" x14ac:dyDescent="0.25">
      <c r="A159" s="14" t="s">
        <v>359</v>
      </c>
      <c r="B159" s="7" t="s">
        <v>293</v>
      </c>
      <c r="C159" s="50" t="s">
        <v>249</v>
      </c>
      <c r="D159" s="50" t="s">
        <v>143</v>
      </c>
      <c r="E159" s="50"/>
      <c r="F159" s="50"/>
      <c r="G159" s="50"/>
      <c r="H159" s="50"/>
      <c r="I159" s="36"/>
      <c r="J159" s="36"/>
    </row>
    <row r="160" spans="1:10" hidden="1" x14ac:dyDescent="0.25">
      <c r="A160" s="23" t="s">
        <v>322</v>
      </c>
      <c r="B160" s="22" t="s">
        <v>323</v>
      </c>
      <c r="C160" s="57" t="s">
        <v>391</v>
      </c>
      <c r="D160" s="57" t="s">
        <v>392</v>
      </c>
      <c r="E160" s="50"/>
      <c r="F160" s="50"/>
      <c r="G160" s="50"/>
      <c r="H160" s="50"/>
      <c r="I160" s="36"/>
      <c r="J160" s="36"/>
    </row>
    <row r="161" spans="1:10" ht="35.25" hidden="1" x14ac:dyDescent="0.25">
      <c r="A161" s="23" t="s">
        <v>140</v>
      </c>
      <c r="B161" s="22" t="s">
        <v>361</v>
      </c>
      <c r="C161" s="57" t="s">
        <v>150</v>
      </c>
      <c r="D161" s="57" t="s">
        <v>142</v>
      </c>
      <c r="E161" s="50"/>
      <c r="F161" s="50"/>
      <c r="G161" s="50"/>
      <c r="H161" s="50"/>
      <c r="I161" s="36"/>
      <c r="J161" s="36"/>
    </row>
    <row r="162" spans="1:10" ht="45" x14ac:dyDescent="0.25">
      <c r="A162" s="11">
        <v>70</v>
      </c>
      <c r="B162" s="10" t="s">
        <v>387</v>
      </c>
      <c r="C162" s="52"/>
      <c r="D162" s="52"/>
      <c r="E162" s="52"/>
      <c r="F162" s="52"/>
      <c r="G162" s="52"/>
      <c r="H162" s="52"/>
      <c r="I162" s="36"/>
      <c r="J162" s="36"/>
    </row>
    <row r="163" spans="1:10" ht="90" x14ac:dyDescent="0.25">
      <c r="A163" s="11" t="s">
        <v>349</v>
      </c>
      <c r="B163" s="20" t="s">
        <v>388</v>
      </c>
      <c r="C163" s="52"/>
      <c r="D163" s="52"/>
      <c r="E163" s="52"/>
      <c r="F163" s="52"/>
      <c r="G163" s="52"/>
      <c r="H163" s="52"/>
      <c r="I163" s="36"/>
      <c r="J163" s="36"/>
    </row>
    <row r="164" spans="1:10" s="48" customFormat="1" x14ac:dyDescent="0.25">
      <c r="A164" s="46" t="s">
        <v>350</v>
      </c>
      <c r="B164" s="49" t="s">
        <v>174</v>
      </c>
      <c r="C164" s="58" t="s">
        <v>116</v>
      </c>
      <c r="D164" s="53" t="s">
        <v>227</v>
      </c>
      <c r="E164" s="53">
        <v>5</v>
      </c>
      <c r="F164" s="53"/>
      <c r="G164" s="44"/>
      <c r="H164" s="54" t="s">
        <v>405</v>
      </c>
      <c r="I164" s="60">
        <v>5</v>
      </c>
      <c r="J164" s="59"/>
    </row>
    <row r="165" spans="1:10" s="48" customFormat="1" x14ac:dyDescent="0.25">
      <c r="A165" s="61" t="s">
        <v>351</v>
      </c>
      <c r="B165" s="49" t="s">
        <v>244</v>
      </c>
      <c r="C165" s="53" t="s">
        <v>116</v>
      </c>
      <c r="D165" s="53" t="s">
        <v>142</v>
      </c>
      <c r="E165" s="53">
        <v>5</v>
      </c>
      <c r="F165" s="53"/>
      <c r="G165" s="44"/>
      <c r="H165" s="58" t="s">
        <v>405</v>
      </c>
      <c r="I165" s="60">
        <v>5</v>
      </c>
      <c r="J165" s="59"/>
    </row>
    <row r="166" spans="1:10" s="48" customFormat="1" x14ac:dyDescent="0.25">
      <c r="A166" s="46" t="s">
        <v>352</v>
      </c>
      <c r="B166" s="49" t="s">
        <v>157</v>
      </c>
      <c r="C166" s="53" t="s">
        <v>245</v>
      </c>
      <c r="D166" s="53" t="s">
        <v>142</v>
      </c>
      <c r="E166" s="53">
        <v>5</v>
      </c>
      <c r="F166" s="53"/>
      <c r="G166" s="44"/>
      <c r="H166" s="58" t="s">
        <v>405</v>
      </c>
      <c r="I166" s="60">
        <v>5</v>
      </c>
      <c r="J166" s="59"/>
    </row>
    <row r="167" spans="1:10" s="48" customFormat="1" x14ac:dyDescent="0.25">
      <c r="A167" s="46" t="s">
        <v>353</v>
      </c>
      <c r="B167" s="49" t="s">
        <v>158</v>
      </c>
      <c r="C167" s="53" t="s">
        <v>246</v>
      </c>
      <c r="D167" s="53" t="s">
        <v>142</v>
      </c>
      <c r="E167" s="53">
        <v>5</v>
      </c>
      <c r="F167" s="53"/>
      <c r="G167" s="44"/>
      <c r="H167" s="58" t="s">
        <v>405</v>
      </c>
      <c r="I167" s="60">
        <v>5</v>
      </c>
      <c r="J167" s="59"/>
    </row>
    <row r="168" spans="1:10" s="48" customFormat="1" x14ac:dyDescent="0.25">
      <c r="A168" s="46" t="s">
        <v>354</v>
      </c>
      <c r="B168" s="49" t="s">
        <v>160</v>
      </c>
      <c r="C168" s="53" t="s">
        <v>121</v>
      </c>
      <c r="D168" s="53" t="s">
        <v>142</v>
      </c>
      <c r="E168" s="53">
        <v>5</v>
      </c>
      <c r="F168" s="53"/>
      <c r="G168" s="44"/>
      <c r="H168" s="58" t="s">
        <v>405</v>
      </c>
      <c r="I168" s="60">
        <v>5</v>
      </c>
      <c r="J168" s="59"/>
    </row>
    <row r="169" spans="1:10" s="48" customFormat="1" x14ac:dyDescent="0.25">
      <c r="A169" s="46" t="s">
        <v>355</v>
      </c>
      <c r="B169" s="49" t="s">
        <v>247</v>
      </c>
      <c r="C169" s="53" t="s">
        <v>121</v>
      </c>
      <c r="D169" s="53" t="s">
        <v>142</v>
      </c>
      <c r="E169" s="53">
        <v>5</v>
      </c>
      <c r="F169" s="62"/>
      <c r="G169" s="44"/>
      <c r="H169" s="58" t="s">
        <v>405</v>
      </c>
      <c r="I169" s="60">
        <v>5</v>
      </c>
      <c r="J169" s="59"/>
    </row>
    <row r="170" spans="1:10" s="48" customFormat="1" ht="30" x14ac:dyDescent="0.25">
      <c r="A170" s="47" t="s">
        <v>264</v>
      </c>
      <c r="B170" s="49" t="s">
        <v>389</v>
      </c>
      <c r="C170" s="53"/>
      <c r="D170" s="53"/>
      <c r="E170" s="53"/>
      <c r="F170" s="53"/>
      <c r="G170" s="53"/>
      <c r="H170" s="58"/>
      <c r="I170" s="60"/>
      <c r="J170" s="59"/>
    </row>
    <row r="171" spans="1:10" s="48" customFormat="1" ht="60" x14ac:dyDescent="0.25">
      <c r="A171" s="47" t="s">
        <v>356</v>
      </c>
      <c r="B171" s="45" t="s">
        <v>233</v>
      </c>
      <c r="C171" s="54" t="s">
        <v>321</v>
      </c>
      <c r="D171" s="54" t="s">
        <v>248</v>
      </c>
      <c r="E171" s="53">
        <v>5</v>
      </c>
      <c r="F171" s="63"/>
      <c r="G171" s="64"/>
      <c r="H171" s="54" t="s">
        <v>405</v>
      </c>
      <c r="I171" s="66">
        <v>5</v>
      </c>
      <c r="J171" s="65"/>
    </row>
    <row r="172" spans="1:10" x14ac:dyDescent="0.25">
      <c r="A172" s="14"/>
      <c r="B172" s="8" t="s">
        <v>265</v>
      </c>
      <c r="C172" s="5"/>
      <c r="D172" s="11"/>
      <c r="E172" s="7"/>
      <c r="F172" s="7"/>
      <c r="G172" s="71">
        <v>1815.45</v>
      </c>
      <c r="H172" s="7"/>
      <c r="I172" s="36"/>
      <c r="J172" s="36"/>
    </row>
    <row r="173" spans="1:10" ht="106.5" hidden="1" customHeight="1" x14ac:dyDescent="0.25">
      <c r="A173" s="14" t="s">
        <v>141</v>
      </c>
      <c r="B173" s="27" t="s">
        <v>390</v>
      </c>
      <c r="C173" s="24" t="s">
        <v>362</v>
      </c>
      <c r="D173" s="28" t="s">
        <v>11</v>
      </c>
      <c r="E173" s="22"/>
      <c r="F173" s="22"/>
      <c r="G173" s="25"/>
      <c r="H173" s="26"/>
      <c r="I173" s="36"/>
      <c r="J173" s="36"/>
    </row>
    <row r="174" spans="1:10" ht="15.75" customHeight="1" x14ac:dyDescent="0.25">
      <c r="A174" s="29"/>
      <c r="B174" s="30"/>
      <c r="C174" s="31"/>
      <c r="D174" s="32"/>
      <c r="E174" s="33"/>
      <c r="F174" s="33"/>
      <c r="G174" s="34"/>
      <c r="H174" s="35"/>
    </row>
    <row r="175" spans="1:10" ht="64.5" customHeight="1" x14ac:dyDescent="0.25">
      <c r="B175" s="74" t="s">
        <v>294</v>
      </c>
      <c r="C175" s="74"/>
      <c r="D175" s="74"/>
      <c r="E175" s="74"/>
      <c r="F175" s="74"/>
      <c r="G175" s="74"/>
    </row>
    <row r="176" spans="1:10" ht="30.75" customHeight="1" x14ac:dyDescent="0.25">
      <c r="B176" s="75" t="s">
        <v>312</v>
      </c>
      <c r="C176" s="75"/>
      <c r="D176" s="75"/>
      <c r="E176" s="75"/>
      <c r="F176" s="75"/>
      <c r="G176" s="75"/>
    </row>
    <row r="178" spans="1:7" ht="47.25" customHeight="1" x14ac:dyDescent="0.25">
      <c r="A178" s="76" t="s">
        <v>395</v>
      </c>
      <c r="B178" s="76"/>
      <c r="C178" s="76"/>
      <c r="D178" s="76"/>
      <c r="E178" s="76"/>
      <c r="F178" s="76"/>
      <c r="G178" s="76"/>
    </row>
  </sheetData>
  <mergeCells count="4">
    <mergeCell ref="A2:F2"/>
    <mergeCell ref="B175:G175"/>
    <mergeCell ref="B176:G176"/>
    <mergeCell ref="A178:G178"/>
  </mergeCells>
  <pageMargins left="0.31496062992125984" right="0.31496062992125984" top="0.55118110236220474" bottom="0.35433070866141736" header="0.31496062992125984" footer="0.31496062992125984"/>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Kainu lentele ir TS</vt:lpstr>
      <vt:lpstr>'Kainu lentele ir 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2019-10-31T07:00:18Z</cp:lastPrinted>
  <dcterms:created xsi:type="dcterms:W3CDTF">2015-11-27T07:44:26Z</dcterms:created>
  <dcterms:modified xsi:type="dcterms:W3CDTF">2020-01-29T11:43:25Z</dcterms:modified>
</cp:coreProperties>
</file>