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us.klimasauskas\Desktop\Viesieji pirkimai\Vykstantys\2018-07-27 Lietuvos gelezinkeliai Kabeliai,el prekes\Teikimui\"/>
    </mc:Choice>
  </mc:AlternateContent>
  <bookViews>
    <workbookView xWindow="0" yWindow="0" windowWidth="23040" windowHeight="9375"/>
  </bookViews>
  <sheets>
    <sheet name="Kiekiai ir ikainiai" sheetId="1" r:id="rId1"/>
  </sheets>
  <definedNames>
    <definedName name="_xlnm.Print_Area" localSheetId="0">'Kiekiai ir ikainiai'!$A$1:$Z$146</definedName>
  </definedNames>
  <calcPr calcId="162913" calcOnSave="0"/>
</workbook>
</file>

<file path=xl/calcChain.xml><?xml version="1.0" encoding="utf-8"?>
<calcChain xmlns="http://schemas.openxmlformats.org/spreadsheetml/2006/main">
  <c r="J85" i="1" l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84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5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5" i="1"/>
  <c r="J26" i="1"/>
  <c r="J27" i="1"/>
  <c r="J28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9" i="1"/>
  <c r="J10" i="1"/>
  <c r="J11" i="1"/>
  <c r="J8" i="1"/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2" i="1"/>
  <c r="H26" i="1" l="1"/>
  <c r="H25" i="1"/>
  <c r="H139" i="1" l="1"/>
  <c r="H138" i="1"/>
  <c r="H141" i="1" l="1"/>
  <c r="H140" i="1"/>
  <c r="H137" i="1"/>
  <c r="H136" i="1"/>
  <c r="H135" i="1"/>
  <c r="H133" i="1"/>
  <c r="H134" i="1"/>
  <c r="H27" i="1"/>
  <c r="H24" i="1"/>
  <c r="H22" i="1"/>
  <c r="H23" i="1"/>
  <c r="H90" i="1" l="1"/>
  <c r="H91" i="1"/>
  <c r="H89" i="1"/>
  <c r="H88" i="1"/>
  <c r="H128" i="1" l="1"/>
  <c r="H127" i="1"/>
  <c r="H126" i="1" l="1"/>
  <c r="H60" i="1" l="1"/>
  <c r="H142" i="1" l="1"/>
  <c r="H132" i="1"/>
  <c r="H131" i="1"/>
  <c r="H130" i="1"/>
  <c r="H129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87" i="1"/>
  <c r="H86" i="1"/>
  <c r="H85" i="1"/>
  <c r="H84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31" i="1"/>
  <c r="H30" i="1"/>
  <c r="H29" i="1"/>
  <c r="H28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J82" i="1" l="1"/>
  <c r="J143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O8" i="1"/>
  <c r="P8" i="1"/>
  <c r="N8" i="1"/>
  <c r="M8" i="1"/>
  <c r="L8" i="1"/>
  <c r="W4" i="1"/>
  <c r="J49" i="1" l="1"/>
  <c r="Q10" i="1"/>
  <c r="Q11" i="1"/>
  <c r="Q9" i="1"/>
  <c r="Q8" i="1"/>
  <c r="S7" i="1"/>
  <c r="S4" i="1" l="1"/>
  <c r="U4" i="1" s="1"/>
  <c r="V4" i="1" s="1"/>
  <c r="U7" i="1" l="1"/>
  <c r="V7" i="1" s="1"/>
</calcChain>
</file>

<file path=xl/sharedStrings.xml><?xml version="1.0" encoding="utf-8"?>
<sst xmlns="http://schemas.openxmlformats.org/spreadsheetml/2006/main" count="298" uniqueCount="167">
  <si>
    <t>Mato vnt.</t>
  </si>
  <si>
    <t>Vieneto kaina Eur be PVM</t>
  </si>
  <si>
    <t>Suma Eur be PVM</t>
  </si>
  <si>
    <t>IF-1</t>
  </si>
  <si>
    <t>IF-2</t>
  </si>
  <si>
    <t>IF-3</t>
  </si>
  <si>
    <t>IF-4</t>
  </si>
  <si>
    <t>Ipod</t>
  </si>
  <si>
    <t>Iš viso</t>
  </si>
  <si>
    <t>1 pod</t>
  </si>
  <si>
    <t>Sumos eur be PVM</t>
  </si>
  <si>
    <t>DC</t>
  </si>
  <si>
    <t>Eil. Nr.</t>
  </si>
  <si>
    <t>Vilniaus pogrupis</t>
  </si>
  <si>
    <t>Kauno pogrupis</t>
  </si>
  <si>
    <t>Šiaulių pogrupis</t>
  </si>
  <si>
    <t>Klaipėdos pogrupis</t>
  </si>
  <si>
    <t>Kompiuteristai</t>
  </si>
  <si>
    <t>Prekės pavadinimas</t>
  </si>
  <si>
    <t>Krosavimo kabelis RKK 2x0.5 (arba lygiavertis)</t>
  </si>
  <si>
    <t>Koaksialinis kabelis RG213 (arba lygiavertis)</t>
  </si>
  <si>
    <t>Lovelis elektros instaliacijai 40x40 mm</t>
  </si>
  <si>
    <t>Lovelis elektros instaliacijai 110x70 mm</t>
  </si>
  <si>
    <t>Lovelis elektros instaliacijai 15x10 mm</t>
  </si>
  <si>
    <t>Lovelis elektros instaliacijai 25x15 mm</t>
  </si>
  <si>
    <t>Lovelis elektros instaliacijai 25x20 mm</t>
  </si>
  <si>
    <t>Lovelis elektros instaliacijai 40x15 mm</t>
  </si>
  <si>
    <t>Lovelis elektros instaliacijai 100x50 mm</t>
  </si>
  <si>
    <t>Lovelis elektros instaliacijai 10x10 mm</t>
  </si>
  <si>
    <t>Lovelis elektros instaliacijai 20x10 mm</t>
  </si>
  <si>
    <t>Lovelis elektros instaliacijai 30x10 mm</t>
  </si>
  <si>
    <t>Lovelis elektros instaliacijai 60x40 mm</t>
  </si>
  <si>
    <t>Lovelis elektros instaliacijai 100x40 mm</t>
  </si>
  <si>
    <t>Lovelis elektros instaliacijai 18x18 mm</t>
  </si>
  <si>
    <t>Lovelis elektros instaliacijai 30x25 mm</t>
  </si>
  <si>
    <t>Lovelis elektros instaliacijai 70x40 mm</t>
  </si>
  <si>
    <t>Lovelis elektros instaliacijai 130x70 mm</t>
  </si>
  <si>
    <t>Termovamzdelis be klijų  Ø 1,2 mm</t>
  </si>
  <si>
    <t>Termovamzdelis be klijų  Ø 2,4 mm</t>
  </si>
  <si>
    <t>Termovamzdelis be klijų  Ø 3,2 mm</t>
  </si>
  <si>
    <t>Termovamzdelis be klijų  Ø 4,8 mm</t>
  </si>
  <si>
    <t>Termovamzdelis be klijų  Ø 6,4 mm</t>
  </si>
  <si>
    <t>Termovamzdelis be klijų  Ø 9,5 mm</t>
  </si>
  <si>
    <t>Termovamzdelis be klijų  Ø 12,7 mm</t>
  </si>
  <si>
    <t>Termovamzdelis be klijų  Ø 16 mm</t>
  </si>
  <si>
    <t>Termovamzdelis be klijų  Ø 19 mm</t>
  </si>
  <si>
    <t>Termovamzdelis be klijų  Ø 25,4 mm</t>
  </si>
  <si>
    <t>Termovamzdelis be klijų  Ø 31,8 mm</t>
  </si>
  <si>
    <t>Termovamzdelis be klijų  Ø 38 mm</t>
  </si>
  <si>
    <t>Termovamzdelis be klijų  Ø 50,8 mm</t>
  </si>
  <si>
    <t>Termovamzdelis be klijų  Ø 76 mm</t>
  </si>
  <si>
    <t>Kabelio remonto mova Raychem  XAGA 500-43/8-300-SU (arba lygiavertė)</t>
  </si>
  <si>
    <t>Kabelio remonto mova Raychem  XAGA 500-55/12-300-SU (arba lygiavertė)</t>
  </si>
  <si>
    <t>Kabelio remonto mova Raychem  XAGA 500-75/15-400-SU (arba lygiavertė)</t>
  </si>
  <si>
    <t>Įžeminimo strypas</t>
  </si>
  <si>
    <t>Įžeminimo strypų jungiamoji mova</t>
  </si>
  <si>
    <t>Įžeminimo strypo kalimo galvutė</t>
  </si>
  <si>
    <t>Įžeminimo strypo plieninis antgalis</t>
  </si>
  <si>
    <t>m</t>
  </si>
  <si>
    <t>vnt.</t>
  </si>
  <si>
    <t>2 pirkimo objekto dalis (toliau - pod). Instaliaciniai loveliai ir termovamzdeliai</t>
  </si>
  <si>
    <t>FTP 4x2x0.5 mm 6-tos kat. ekranuotas kompiuterinis kabelis vidaus sąlygoms</t>
  </si>
  <si>
    <t>FTP 4x2x0.5 mm 5-tos kat. ekranuotas kompiuterinis kabelis lauko sąlygoms</t>
  </si>
  <si>
    <t>UTP 4x2x0.5 mm 5-tos kat. kompiuterinis kabelis lauko sąlygoms</t>
  </si>
  <si>
    <t>UTP 4x2x0.5 mm 5-tos kat. kompiuterinis kabelis vidaus sąlygoms</t>
  </si>
  <si>
    <t>UTP 4x2x0.5 mm 5-tos kat. kompiuterinis kabelis vidaus sąlygoms, lankstus</t>
  </si>
  <si>
    <t>Telefoninis kabelis STF4 4x0.2 mm² (arba lygiavertis)</t>
  </si>
  <si>
    <t>Koaksialinis kabelis RG58 (arba lygiavertis)</t>
  </si>
  <si>
    <t xml:space="preserve">Vamzdelio  formos antgalis 0,5 mm² laidui </t>
  </si>
  <si>
    <t xml:space="preserve">Vamzdelio  formos antgalis 1,0 mm² laidui </t>
  </si>
  <si>
    <t>Klijuojami laidų laikikliai</t>
  </si>
  <si>
    <t>Savaiminio susiklijavimo juosta Nitto 12FB (arba lygiavertė)</t>
  </si>
  <si>
    <t>Kabelio remonto mova Raychem  XAGA 500-75/15-500-SU (arba lygiavertė)</t>
  </si>
  <si>
    <t>Laidas HO7V-K 1x1,5 mm², raudonas (arba lygiavertis)</t>
  </si>
  <si>
    <t>Laidas HO7V-K 1x1,5 mm², mėlynas (arba lygiavertis)</t>
  </si>
  <si>
    <t>Laidas HO7V-K 1x1,5 mm², baltas (arba lygiavertis)</t>
  </si>
  <si>
    <t xml:space="preserve">Kilpos formos antgalis 1,5-2,5 mm laidui, Ø 6 mm </t>
  </si>
  <si>
    <t>Kabelio ekranavimo tinklelis Wrapshield, nerūdijantis plienas (arba lygiavertis)</t>
  </si>
  <si>
    <t>Kabelio ekranavimo tinklelis Wrapshield, alavuoto vario/plieno (TKS) (arba lygiavertis)</t>
  </si>
  <si>
    <t>Kabelis KSPZP  1x4x1,2  su užpildu ekranuotas (arba lygiavertis)</t>
  </si>
  <si>
    <t>Kabelis VMOHBU 10x2x0,5  su užpildu ekranuotas (arba lygiavertis)</t>
  </si>
  <si>
    <t>Kabelis VMOHBU 20x2x0,5  su užpildu ekranuotas (arba lygiavertis)</t>
  </si>
  <si>
    <t>Kabelis VMOHBU 30x2x0,5  su užpildu ekranuotas (arba lygiavertis)</t>
  </si>
  <si>
    <t>Kabelis VMOHBU 50x2x0,5  su užpildu ekranuotas (arba lygiavertis)</t>
  </si>
  <si>
    <r>
      <t>Vamzdelio  formos antgalis 1,5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</si>
  <si>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</si>
  <si>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</si>
  <si>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</si>
  <si>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</si>
  <si>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Strypinis antgalis 1,5-2,5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</si>
  <si>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4-6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</si>
  <si>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</si>
  <si>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</si>
  <si>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t>Lovelis elektros instaliacijai 40x20 mm</t>
  </si>
  <si>
    <t>Laidų tvirtinimo dirželis 2,5x100 mm</t>
  </si>
  <si>
    <t>Laidų tvirtinimo dirželis 2,5x150 mm</t>
  </si>
  <si>
    <t>Laidų tvirtinimo dirželis 3,6x140 mm</t>
  </si>
  <si>
    <t>Laidų tvirtinimo dirželis 3,6x200 mm</t>
  </si>
  <si>
    <t>Laidų tvirtinimo dirželis 4,8x200 mm</t>
  </si>
  <si>
    <t>Laidų tvirtinimo dirželis 4,8x280 mm</t>
  </si>
  <si>
    <t>Kabelio remonto mova Raychem  XAGA 500-100/25-500- SU (arba lygiavertė)</t>
  </si>
  <si>
    <t xml:space="preserve">Kilpos formos antgalis 1,5-2,5 mm² laidui, Ø 4 mm </t>
  </si>
  <si>
    <t xml:space="preserve">Kilpos formos antgalis 1,5-2,5 mm² laidui, Ø 5 mm </t>
  </si>
  <si>
    <t xml:space="preserve">Kilpos formos antgalis 4-6 mm² laidui, Ø 5 mm </t>
  </si>
  <si>
    <t xml:space="preserve">Kilpos formos antgalis 4-6 mm² laidui, Ø  8 mm </t>
  </si>
  <si>
    <t xml:space="preserve">Kilpos formos antgalis 10 mm² laidui, Ø  8 mm </t>
  </si>
  <si>
    <t xml:space="preserve">Kilpos formos antgalis 10 mm² laidui, Ø 10 mm </t>
  </si>
  <si>
    <t xml:space="preserve">Kilpos formos antgalis 16 mm² laidui, Ø  8 mm </t>
  </si>
  <si>
    <t xml:space="preserve">Kilpos formos antgalis 16 mm² laidui, Ø 10 mm </t>
  </si>
  <si>
    <t xml:space="preserve">Kilpos formos antgalis 25 mm² laidui, Ø 8 mm </t>
  </si>
  <si>
    <t xml:space="preserve">Kilpos formos antgalis 25 mm² laidui, Ø 10 mm </t>
  </si>
  <si>
    <t xml:space="preserve">U  formos antgalis 1,5-2,5 mm² laidui, Ø 3 mm </t>
  </si>
  <si>
    <t xml:space="preserve">U formos antgalis 1,5-2,5 mm² laidui, Ø 5 mm </t>
  </si>
  <si>
    <t xml:space="preserve">U formos antgalis 4-6 mm² laidui, Ø 6 mm </t>
  </si>
  <si>
    <t>3 pirkimo objekto dalis (toliau - pod). Kiti kabeliai ir priedai</t>
  </si>
  <si>
    <t>Laidas LgYc 1x0,35 mm², juodas (arba lygiavertis)</t>
  </si>
  <si>
    <t>Laidas LgYc 1x0,5 mm², juodas (arba lygiavertis)</t>
  </si>
  <si>
    <t>sutarties trukmė - 36 mėn., maksimali pirkimo vertė – 191 000,00 Eur be PVM, prekės bus perkamos pagal poreikį</t>
  </si>
  <si>
    <t>Laidas HO7V-K 1x25 mm², žalias-geltonas (arba lygiavertis)</t>
  </si>
  <si>
    <t>Laidas HO7V-K 1x50 mm², žalias-geltonas (arba lygiavertis)</t>
  </si>
  <si>
    <t>Laidas LgY 1x1,0 mm², juodas (arba lygiavertis)</t>
  </si>
  <si>
    <t>Kabelio dirželis lauko sąlygoms 2,5x100 mm</t>
  </si>
  <si>
    <t>Kabelio dirželis lauko sąlygoms 2,5x150 mm</t>
  </si>
  <si>
    <t>Kabelio dirželis lauko sąlygoms 3,6x200 mm</t>
  </si>
  <si>
    <t>1 pirkimo objekto dalis (toliau - pod). Kabeliai ir sujais susiję produktai</t>
  </si>
  <si>
    <t>Kabelis MCMO 7x1,5 (arba lygiavertis)</t>
  </si>
  <si>
    <t>Kabelis MCMO 7x2,5 (arba lygiavertis)</t>
  </si>
  <si>
    <t>Kabelis MCMO 19x1,5 (arba lygiavertis)</t>
  </si>
  <si>
    <t>Kabelis MCMO 48x1,5 (arba lygiavertis)</t>
  </si>
  <si>
    <t>Aliuminis jungiamasis vamzdelis 25 mm² laidui</t>
  </si>
  <si>
    <t>Aliuminis jungiamasis vamzdelis 35 mm² laidui</t>
  </si>
  <si>
    <t>Aliuminis jungiamasis vamzdelis 50 mm² laidui</t>
  </si>
  <si>
    <t>Aliuminis jungiamasis vamzdelis 70 mm² laidui</t>
  </si>
  <si>
    <t>Aliuminis jungiamasis vamzdelis 95 mm² laidui</t>
  </si>
  <si>
    <t>Variuotas jungiamasis vamzdelis 25 mm² laidui</t>
  </si>
  <si>
    <t>Variuotas jungiamasis vamzdelis 35 mm² laidui</t>
  </si>
  <si>
    <t>Variuotas jungiamasis vamzdelis 50 mm² laidui</t>
  </si>
  <si>
    <t>Variuotas jungiamasis vamzdelis 70 mm² laidui</t>
  </si>
  <si>
    <t>Kabelis FLEX-JZ/OZ 0,6/1kV 7x1,5 (arba lygiavertis)</t>
  </si>
  <si>
    <t>Kabelių žymėjimo etiketė MT-3819 (arba lygiavertis)</t>
  </si>
  <si>
    <t>Vilniaus regionas</t>
  </si>
  <si>
    <t>Kauno regionas</t>
  </si>
  <si>
    <t>Šiaulių regionas</t>
  </si>
  <si>
    <t>Klaipėdos regionas</t>
  </si>
  <si>
    <t>Preliminarus Prekių poreikis pagal regionus</t>
  </si>
  <si>
    <t>Kabelių ir su jais susijusių produktų pirkimo preliminarių kiekių ir kainų lentelė</t>
  </si>
  <si>
    <t>Preliminarus Prekių poreikis iš viso</t>
  </si>
  <si>
    <t>Magistralinis kabelis 5x4x0.9 mm</t>
  </si>
  <si>
    <t>Magistralinis kabelis 7x4x0.9 mm</t>
  </si>
  <si>
    <t>Magistralinis šviesolaidis kabelis, 24 sk. SM, lauko sąlygoms</t>
  </si>
  <si>
    <t xml:space="preserve">Optinė panelė 12 SC simplex </t>
  </si>
  <si>
    <t>Optinė krosavimo dėžutė 48 sk</t>
  </si>
  <si>
    <t>Optinė krosavimo dėžutė 24 sk</t>
  </si>
  <si>
    <t xml:space="preserve">Optinė panelė 24 SC duplex </t>
  </si>
  <si>
    <t>Optinė panelė 12 SC duplex</t>
  </si>
  <si>
    <t xml:space="preserve">Optinė panelė 24 SC simplex </t>
  </si>
  <si>
    <t>Magistralinis šviesolaidinis kabelis, 36 sk. SM, lauko sąlygoms</t>
  </si>
  <si>
    <t>Magistralinis šviesolaidinis kabelis, 48 sk. SM, lauko sąlygoms</t>
  </si>
  <si>
    <t>Magistralinis šviesolaidinis kabelis, 36 sk. SM, lauko sąlygoms, ADSS</t>
  </si>
  <si>
    <t>Šviesolaidinis kabelis, 8 sk. SM, vidaus sąlygoms</t>
  </si>
  <si>
    <t>Šviesolaidinis kabelis,  12 sk. SM, vidaus sąlygoms</t>
  </si>
  <si>
    <t>Šviesolaidinis kabelis, 48 sk. SM, vidaus sąlygoms</t>
  </si>
  <si>
    <t>Magistralinis šviesolaidinis kabelis, 12 sk. SM, lauko sąlygoms</t>
  </si>
  <si>
    <t>10=8x9</t>
  </si>
  <si>
    <t>1 pod kaina, Eur be PVM</t>
  </si>
  <si>
    <t>2 pod kaina, Eur be PVM</t>
  </si>
  <si>
    <t>3 pod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</si>
</sst>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0061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</font>
    <font>
      <i/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  <font>
      <i/>
      <sz val="11"/>
      <color theme="0"/>
      <name val="Times New Roman"/>
      <family val="1"/>
      <charset val="186"/>
    </font>
    <font>
      <sz val="11"/>
      <color theme="0"/>
      <name val="Calibri"/>
      <family val="2"/>
      <charset val="186"/>
    </font>
    <font>
      <i/>
      <sz val="11"/>
      <color theme="0"/>
      <name val="Calibri"/>
      <family val="2"/>
      <charset val="186"/>
    </font>
    <font>
      <b/>
      <i/>
      <sz val="10"/>
      <name val="Times New Roman"/>
      <family val="1"/>
      <charset val="186"/>
    </font>
    <font>
      <b/>
      <sz val="11"/>
      <name val="Calibri"/>
      <family val="2"/>
      <charset val="186"/>
    </font>
    <font>
      <sz val="11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42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/>
    <xf numFmtId="0" fontId="10" fillId="5" borderId="0" xfId="1" applyFont="1" applyFill="1"/>
    <xf numFmtId="0" fontId="10" fillId="6" borderId="0" xfId="2" applyFont="1" applyFill="1"/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/>
    </xf>
    <xf numFmtId="0" fontId="14" fillId="4" borderId="0" xfId="0" applyFont="1" applyFill="1"/>
    <xf numFmtId="49" fontId="8" fillId="0" borderId="2" xfId="4" applyNumberFormat="1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vertical="top" wrapText="1"/>
      <protection locked="0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vertical="center" wrapText="1"/>
    </xf>
    <xf numFmtId="0" fontId="18" fillId="4" borderId="0" xfId="0" applyFont="1" applyFill="1"/>
    <xf numFmtId="0" fontId="19" fillId="4" borderId="0" xfId="0" applyFont="1" applyFill="1"/>
    <xf numFmtId="0" fontId="10" fillId="7" borderId="0" xfId="0" applyFont="1" applyFill="1"/>
    <xf numFmtId="0" fontId="11" fillId="7" borderId="0" xfId="0" applyFont="1" applyFill="1"/>
    <xf numFmtId="0" fontId="8" fillId="0" borderId="0" xfId="0" applyFont="1" applyFill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2" fontId="8" fillId="0" borderId="0" xfId="0" applyNumberFormat="1" applyFont="1" applyFill="1"/>
    <xf numFmtId="0" fontId="9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 wrapText="1"/>
      <protection locked="0"/>
    </xf>
    <xf numFmtId="2" fontId="13" fillId="0" borderId="0" xfId="0" applyNumberFormat="1" applyFont="1" applyFill="1"/>
    <xf numFmtId="0" fontId="21" fillId="4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2" fontId="22" fillId="4" borderId="2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</cellXfs>
  <cellStyles count="6">
    <cellStyle name="Bad" xfId="1" builtinId="27" customBuiltin="1"/>
    <cellStyle name="Good" xfId="2" builtinId="26" customBuiltin="1"/>
    <cellStyle name="Normal" xfId="0" builtinId="0" customBuiltin="1"/>
    <cellStyle name="Normal 2" xfId="3"/>
    <cellStyle name="Normal 3" xfId="4"/>
    <cellStyle name="Normal_Sheet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tabSelected="1" view="pageBreakPreview" zoomScale="115" zoomScaleNormal="100" zoomScaleSheetLayoutView="115" workbookViewId="0">
      <pane ySplit="6" topLeftCell="A116" activePane="bottomLeft" state="frozen"/>
      <selection pane="bottomLeft" activeCell="I121" sqref="I121"/>
    </sheetView>
  </sheetViews>
  <sheetFormatPr defaultColWidth="9.140625" defaultRowHeight="15" outlineLevelCol="1" x14ac:dyDescent="0.25"/>
  <cols>
    <col min="1" max="1" width="5.28515625" style="26" customWidth="1"/>
    <col min="2" max="2" width="52.28515625" style="19" customWidth="1"/>
    <col min="3" max="3" width="6.5703125" style="19" customWidth="1"/>
    <col min="4" max="6" width="8.140625" style="20" customWidth="1" outlineLevel="1"/>
    <col min="7" max="7" width="9.5703125" style="20" customWidth="1" outlineLevel="1"/>
    <col min="8" max="8" width="12.5703125" style="19" customWidth="1"/>
    <col min="9" max="9" width="8.42578125" style="30" customWidth="1"/>
    <col min="10" max="10" width="11" style="19" customWidth="1"/>
    <col min="11" max="11" width="10.28515625" style="4" hidden="1" customWidth="1" outlineLevel="1"/>
    <col min="12" max="12" width="9.85546875" style="4" hidden="1" customWidth="1" outlineLevel="1"/>
    <col min="13" max="13" width="10" style="4" hidden="1" customWidth="1" outlineLevel="1"/>
    <col min="14" max="14" width="10.7109375" style="4" hidden="1" customWidth="1" outlineLevel="1"/>
    <col min="15" max="16" width="10" style="4" hidden="1" customWidth="1" outlineLevel="1"/>
    <col min="17" max="17" width="11.140625" style="7" hidden="1" customWidth="1" outlineLevel="1"/>
    <col min="18" max="18" width="9.42578125" style="4" hidden="1" customWidth="1" outlineLevel="1"/>
    <col min="19" max="19" width="16.42578125" style="4" hidden="1" customWidth="1" outlineLevel="1"/>
    <col min="20" max="20" width="9.140625" style="4" hidden="1" customWidth="1" outlineLevel="1"/>
    <col min="21" max="21" width="10" style="4" hidden="1" customWidth="1" outlineLevel="1"/>
    <col min="22" max="22" width="9.140625" style="4" hidden="1" customWidth="1" outlineLevel="1"/>
    <col min="23" max="26" width="8.85546875" style="4" hidden="1" customWidth="1" outlineLevel="1"/>
    <col min="27" max="27" width="9.140625" style="4" collapsed="1"/>
    <col min="28" max="16384" width="9.140625" style="4"/>
  </cols>
  <sheetData>
    <row r="1" spans="1:24" ht="12.75" customHeight="1" x14ac:dyDescent="0.25">
      <c r="D1" s="31"/>
      <c r="E1" s="31"/>
      <c r="F1" s="31"/>
      <c r="G1" s="31"/>
      <c r="H1" s="26"/>
      <c r="I1" s="32"/>
      <c r="J1" s="33"/>
      <c r="L1" s="5" t="s">
        <v>3</v>
      </c>
      <c r="M1" s="5" t="s">
        <v>4</v>
      </c>
      <c r="N1" s="5" t="s">
        <v>5</v>
      </c>
      <c r="O1" s="5" t="s">
        <v>6</v>
      </c>
      <c r="P1" s="5" t="s">
        <v>11</v>
      </c>
      <c r="Q1" s="6" t="s">
        <v>8</v>
      </c>
    </row>
    <row r="2" spans="1:24" ht="19.5" customHeight="1" x14ac:dyDescent="0.25">
      <c r="A2" s="48" t="s">
        <v>145</v>
      </c>
      <c r="B2" s="49"/>
      <c r="C2" s="49"/>
      <c r="D2" s="49"/>
      <c r="E2" s="49"/>
      <c r="F2" s="49"/>
      <c r="G2" s="49"/>
      <c r="H2" s="49"/>
      <c r="I2" s="49"/>
      <c r="J2" s="49"/>
    </row>
    <row r="3" spans="1:24" ht="9" customHeight="1" x14ac:dyDescent="0.25"/>
    <row r="4" spans="1:24" ht="31.5" customHeight="1" x14ac:dyDescent="0.25">
      <c r="A4" s="55" t="s">
        <v>12</v>
      </c>
      <c r="B4" s="52" t="s">
        <v>18</v>
      </c>
      <c r="C4" s="52" t="s">
        <v>0</v>
      </c>
      <c r="D4" s="57" t="s">
        <v>144</v>
      </c>
      <c r="E4" s="57"/>
      <c r="F4" s="57"/>
      <c r="G4" s="58"/>
      <c r="H4" s="52" t="s">
        <v>146</v>
      </c>
      <c r="I4" s="53" t="s">
        <v>1</v>
      </c>
      <c r="J4" s="52" t="s">
        <v>2</v>
      </c>
      <c r="L4" s="4" t="s">
        <v>10</v>
      </c>
      <c r="S4" s="8">
        <f>SUM(S7:S11)</f>
        <v>4248</v>
      </c>
      <c r="T4" s="4">
        <v>106395.6</v>
      </c>
      <c r="U4" s="4">
        <f>S4/S4*100</f>
        <v>100</v>
      </c>
      <c r="V4" s="4">
        <f>106395.6*U4/100</f>
        <v>106395.6</v>
      </c>
      <c r="W4" s="9">
        <f>SUM(W7:W11)</f>
        <v>590.6</v>
      </c>
    </row>
    <row r="5" spans="1:24" ht="30" customHeight="1" x14ac:dyDescent="0.25">
      <c r="A5" s="56"/>
      <c r="B5" s="52"/>
      <c r="C5" s="52"/>
      <c r="D5" s="34" t="s">
        <v>140</v>
      </c>
      <c r="E5" s="34" t="s">
        <v>141</v>
      </c>
      <c r="F5" s="34" t="s">
        <v>142</v>
      </c>
      <c r="G5" s="35" t="s">
        <v>143</v>
      </c>
      <c r="H5" s="52"/>
      <c r="I5" s="53"/>
      <c r="J5" s="52"/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0" t="s">
        <v>8</v>
      </c>
    </row>
    <row r="6" spans="1:24" s="44" customFormat="1" x14ac:dyDescent="0.25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 t="s">
        <v>163</v>
      </c>
      <c r="W6" s="44" t="s">
        <v>7</v>
      </c>
    </row>
    <row r="7" spans="1:24" ht="26.25" customHeight="1" x14ac:dyDescent="0.25">
      <c r="A7" s="54" t="s">
        <v>124</v>
      </c>
      <c r="B7" s="54"/>
      <c r="C7" s="54"/>
      <c r="D7" s="54"/>
      <c r="E7" s="54"/>
      <c r="F7" s="54"/>
      <c r="G7" s="54"/>
      <c r="H7" s="54"/>
      <c r="I7" s="54"/>
      <c r="J7" s="54"/>
      <c r="M7" s="4" t="s">
        <v>9</v>
      </c>
      <c r="S7" s="9">
        <f xml:space="preserve"> SUM(J8:J11)</f>
        <v>4248</v>
      </c>
      <c r="U7" s="4">
        <f>S7/S4*100</f>
        <v>100</v>
      </c>
      <c r="V7" s="4">
        <f>106395.6*U7/100</f>
        <v>106395.6</v>
      </c>
      <c r="W7" s="9">
        <v>590.6</v>
      </c>
      <c r="X7" s="11" t="s">
        <v>3</v>
      </c>
    </row>
    <row r="8" spans="1:24" s="3" customFormat="1" ht="30" x14ac:dyDescent="0.25">
      <c r="A8" s="16">
        <v>1</v>
      </c>
      <c r="B8" s="37" t="s">
        <v>61</v>
      </c>
      <c r="C8" s="14" t="s">
        <v>58</v>
      </c>
      <c r="D8" s="14">
        <v>950</v>
      </c>
      <c r="E8" s="16">
        <v>100</v>
      </c>
      <c r="F8" s="16">
        <v>900</v>
      </c>
      <c r="G8" s="16">
        <v>1000</v>
      </c>
      <c r="H8" s="15">
        <f t="shared" ref="H8:H31" si="0">SUM(D8:G8)</f>
        <v>2950</v>
      </c>
      <c r="I8" s="46">
        <v>0.36</v>
      </c>
      <c r="J8" s="18">
        <f>H8*I8</f>
        <v>1062</v>
      </c>
      <c r="L8" s="3">
        <f>D8*I8</f>
        <v>342</v>
      </c>
      <c r="M8" s="3">
        <f>E8*I8</f>
        <v>36</v>
      </c>
      <c r="N8" s="3">
        <f>F8*I8</f>
        <v>324</v>
      </c>
      <c r="O8" s="3">
        <f>G8*I8</f>
        <v>360</v>
      </c>
      <c r="P8" s="3" t="e">
        <f>#REF!*I8</f>
        <v>#REF!</v>
      </c>
      <c r="Q8" s="12" t="e">
        <f>SUM(L8:P8)</f>
        <v>#REF!</v>
      </c>
      <c r="X8" s="3">
        <v>60</v>
      </c>
    </row>
    <row r="9" spans="1:24" s="3" customFormat="1" ht="30" x14ac:dyDescent="0.25">
      <c r="A9" s="16">
        <v>2</v>
      </c>
      <c r="B9" s="37" t="s">
        <v>62</v>
      </c>
      <c r="C9" s="14" t="s">
        <v>58</v>
      </c>
      <c r="D9" s="14">
        <v>900</v>
      </c>
      <c r="E9" s="16">
        <v>600</v>
      </c>
      <c r="F9" s="16">
        <v>900</v>
      </c>
      <c r="G9" s="16">
        <v>1000</v>
      </c>
      <c r="H9" s="15">
        <f t="shared" si="0"/>
        <v>3400</v>
      </c>
      <c r="I9" s="46">
        <v>0.3</v>
      </c>
      <c r="J9" s="18">
        <f t="shared" ref="J9:J48" si="1">H9*I9</f>
        <v>1020</v>
      </c>
      <c r="L9" s="3">
        <f>D9*I9</f>
        <v>270</v>
      </c>
      <c r="M9" s="3">
        <f>E9*I9</f>
        <v>180</v>
      </c>
      <c r="N9" s="3">
        <f>F9*I9</f>
        <v>270</v>
      </c>
      <c r="O9" s="3">
        <f>G9*I9</f>
        <v>300</v>
      </c>
      <c r="P9" s="3" t="e">
        <f>#REF!*I9</f>
        <v>#REF!</v>
      </c>
      <c r="Q9" s="2" t="e">
        <f>SUM(L9:P9)</f>
        <v>#REF!</v>
      </c>
    </row>
    <row r="10" spans="1:24" s="3" customFormat="1" ht="30" x14ac:dyDescent="0.25">
      <c r="A10" s="16">
        <v>3</v>
      </c>
      <c r="B10" s="37" t="s">
        <v>63</v>
      </c>
      <c r="C10" s="14" t="s">
        <v>58</v>
      </c>
      <c r="D10" s="14">
        <v>1800</v>
      </c>
      <c r="E10" s="16"/>
      <c r="F10" s="16">
        <v>1000</v>
      </c>
      <c r="G10" s="16">
        <v>1000</v>
      </c>
      <c r="H10" s="15">
        <f t="shared" si="0"/>
        <v>3800</v>
      </c>
      <c r="I10" s="46">
        <v>0.24</v>
      </c>
      <c r="J10" s="18">
        <f t="shared" si="1"/>
        <v>912</v>
      </c>
      <c r="L10" s="3">
        <f>D10*I10</f>
        <v>432</v>
      </c>
      <c r="M10" s="3">
        <f>E10*I10</f>
        <v>0</v>
      </c>
      <c r="N10" s="3">
        <f>F10*I10</f>
        <v>240</v>
      </c>
      <c r="O10" s="3">
        <f>G10*I10</f>
        <v>240</v>
      </c>
      <c r="P10" s="3" t="e">
        <f>#REF!*I10</f>
        <v>#REF!</v>
      </c>
      <c r="Q10" s="2" t="e">
        <f>SUM(L10:P10)</f>
        <v>#REF!</v>
      </c>
    </row>
    <row r="11" spans="1:24" s="3" customFormat="1" ht="30" customHeight="1" x14ac:dyDescent="0.25">
      <c r="A11" s="16">
        <v>4</v>
      </c>
      <c r="B11" s="37" t="s">
        <v>64</v>
      </c>
      <c r="C11" s="14" t="s">
        <v>58</v>
      </c>
      <c r="D11" s="14">
        <v>3000</v>
      </c>
      <c r="E11" s="16">
        <v>900</v>
      </c>
      <c r="F11" s="16">
        <v>300</v>
      </c>
      <c r="G11" s="16">
        <v>1500</v>
      </c>
      <c r="H11" s="15">
        <f t="shared" si="0"/>
        <v>5700</v>
      </c>
      <c r="I11" s="46">
        <v>0.22</v>
      </c>
      <c r="J11" s="18">
        <f t="shared" si="1"/>
        <v>1254</v>
      </c>
      <c r="L11" s="3">
        <f>D11*I11</f>
        <v>660</v>
      </c>
      <c r="M11" s="3">
        <f>E11*I11</f>
        <v>198</v>
      </c>
      <c r="N11" s="3">
        <f>F11*I11</f>
        <v>66</v>
      </c>
      <c r="O11" s="3">
        <f>G11*I11</f>
        <v>330</v>
      </c>
      <c r="P11" s="3" t="e">
        <f>#REF!*I11</f>
        <v>#REF!</v>
      </c>
      <c r="Q11" s="2" t="e">
        <f>SUM(L11:P11)</f>
        <v>#REF!</v>
      </c>
    </row>
    <row r="12" spans="1:24" s="3" customFormat="1" ht="30" x14ac:dyDescent="0.25">
      <c r="A12" s="16">
        <v>5</v>
      </c>
      <c r="B12" s="37" t="s">
        <v>65</v>
      </c>
      <c r="C12" s="14" t="s">
        <v>58</v>
      </c>
      <c r="D12" s="14">
        <v>1800</v>
      </c>
      <c r="E12" s="16">
        <v>1200</v>
      </c>
      <c r="F12" s="16">
        <v>400</v>
      </c>
      <c r="G12" s="16">
        <v>700</v>
      </c>
      <c r="H12" s="15">
        <f t="shared" si="0"/>
        <v>4100</v>
      </c>
      <c r="I12" s="46">
        <v>0.45</v>
      </c>
      <c r="J12" s="18">
        <f t="shared" si="1"/>
        <v>1845</v>
      </c>
      <c r="Q12" s="2"/>
    </row>
    <row r="13" spans="1:24" s="3" customFormat="1" ht="15.75" customHeight="1" x14ac:dyDescent="0.25">
      <c r="A13" s="16">
        <v>6</v>
      </c>
      <c r="B13" s="37" t="s">
        <v>66</v>
      </c>
      <c r="C13" s="14" t="s">
        <v>58</v>
      </c>
      <c r="D13" s="14">
        <v>1500</v>
      </c>
      <c r="E13" s="16">
        <v>300</v>
      </c>
      <c r="F13" s="16">
        <v>300</v>
      </c>
      <c r="G13" s="16">
        <v>300</v>
      </c>
      <c r="H13" s="15">
        <f t="shared" si="0"/>
        <v>2400</v>
      </c>
      <c r="I13" s="46">
        <v>0.1</v>
      </c>
      <c r="J13" s="18">
        <f t="shared" si="1"/>
        <v>240</v>
      </c>
      <c r="Q13" s="2"/>
    </row>
    <row r="14" spans="1:24" s="3" customFormat="1" ht="15.75" customHeight="1" x14ac:dyDescent="0.25">
      <c r="A14" s="16">
        <v>7</v>
      </c>
      <c r="B14" s="37" t="s">
        <v>19</v>
      </c>
      <c r="C14" s="14" t="s">
        <v>58</v>
      </c>
      <c r="D14" s="14">
        <v>900</v>
      </c>
      <c r="E14" s="16">
        <v>300</v>
      </c>
      <c r="F14" s="16">
        <v>550</v>
      </c>
      <c r="G14" s="16">
        <v>900</v>
      </c>
      <c r="H14" s="15">
        <f t="shared" si="0"/>
        <v>2650</v>
      </c>
      <c r="I14" s="46">
        <v>0.11</v>
      </c>
      <c r="J14" s="18">
        <f t="shared" si="1"/>
        <v>291.5</v>
      </c>
      <c r="Q14" s="2"/>
    </row>
    <row r="15" spans="1:24" s="3" customFormat="1" ht="30" x14ac:dyDescent="0.25">
      <c r="A15" s="16">
        <v>8</v>
      </c>
      <c r="B15" s="37" t="s">
        <v>79</v>
      </c>
      <c r="C15" s="14" t="s">
        <v>58</v>
      </c>
      <c r="D15" s="14">
        <v>900</v>
      </c>
      <c r="E15" s="16">
        <v>300</v>
      </c>
      <c r="F15" s="16">
        <v>1000</v>
      </c>
      <c r="G15" s="16">
        <v>300</v>
      </c>
      <c r="H15" s="15">
        <f t="shared" si="0"/>
        <v>2500</v>
      </c>
      <c r="I15" s="46">
        <v>1.1299999999999999</v>
      </c>
      <c r="J15" s="18">
        <f t="shared" si="1"/>
        <v>2824.9999999999995</v>
      </c>
      <c r="Q15" s="2"/>
    </row>
    <row r="16" spans="1:24" s="3" customFormat="1" ht="30" x14ac:dyDescent="0.25">
      <c r="A16" s="16">
        <v>9</v>
      </c>
      <c r="B16" s="37" t="s">
        <v>80</v>
      </c>
      <c r="C16" s="14" t="s">
        <v>58</v>
      </c>
      <c r="D16" s="14">
        <v>300</v>
      </c>
      <c r="E16" s="16">
        <v>300</v>
      </c>
      <c r="F16" s="16">
        <v>200</v>
      </c>
      <c r="G16" s="16">
        <v>300</v>
      </c>
      <c r="H16" s="15">
        <f t="shared" si="0"/>
        <v>1100</v>
      </c>
      <c r="I16" s="46">
        <v>0.86</v>
      </c>
      <c r="J16" s="18">
        <f t="shared" si="1"/>
        <v>946</v>
      </c>
      <c r="Q16" s="2"/>
    </row>
    <row r="17" spans="1:17" s="3" customFormat="1" ht="30" x14ac:dyDescent="0.25">
      <c r="A17" s="16">
        <v>10</v>
      </c>
      <c r="B17" s="37" t="s">
        <v>81</v>
      </c>
      <c r="C17" s="14" t="s">
        <v>58</v>
      </c>
      <c r="D17" s="14">
        <v>300</v>
      </c>
      <c r="E17" s="16">
        <v>100</v>
      </c>
      <c r="F17" s="16">
        <v>200</v>
      </c>
      <c r="G17" s="16">
        <v>200</v>
      </c>
      <c r="H17" s="15">
        <f t="shared" si="0"/>
        <v>800</v>
      </c>
      <c r="I17" s="46">
        <v>1.42</v>
      </c>
      <c r="J17" s="18">
        <f t="shared" si="1"/>
        <v>1136</v>
      </c>
      <c r="Q17" s="2"/>
    </row>
    <row r="18" spans="1:17" s="3" customFormat="1" ht="30" x14ac:dyDescent="0.25">
      <c r="A18" s="16">
        <v>11</v>
      </c>
      <c r="B18" s="37" t="s">
        <v>82</v>
      </c>
      <c r="C18" s="14" t="s">
        <v>58</v>
      </c>
      <c r="D18" s="14">
        <v>300</v>
      </c>
      <c r="E18" s="16">
        <v>100</v>
      </c>
      <c r="F18" s="16">
        <v>200</v>
      </c>
      <c r="G18" s="16">
        <v>200</v>
      </c>
      <c r="H18" s="15">
        <f t="shared" si="0"/>
        <v>800</v>
      </c>
      <c r="I18" s="46">
        <v>2.0499999999999998</v>
      </c>
      <c r="J18" s="18">
        <f t="shared" si="1"/>
        <v>1639.9999999999998</v>
      </c>
      <c r="Q18" s="2"/>
    </row>
    <row r="19" spans="1:17" s="3" customFormat="1" ht="30" x14ac:dyDescent="0.25">
      <c r="A19" s="16">
        <v>12</v>
      </c>
      <c r="B19" s="37" t="s">
        <v>83</v>
      </c>
      <c r="C19" s="14" t="s">
        <v>58</v>
      </c>
      <c r="D19" s="14">
        <v>300</v>
      </c>
      <c r="E19" s="16">
        <v>100</v>
      </c>
      <c r="F19" s="16">
        <v>100</v>
      </c>
      <c r="G19" s="16">
        <v>100</v>
      </c>
      <c r="H19" s="15">
        <f t="shared" si="0"/>
        <v>600</v>
      </c>
      <c r="I19" s="46">
        <v>3.2</v>
      </c>
      <c r="J19" s="18">
        <f t="shared" si="1"/>
        <v>1920</v>
      </c>
      <c r="Q19" s="2"/>
    </row>
    <row r="20" spans="1:17" s="3" customFormat="1" ht="15.75" customHeight="1" x14ac:dyDescent="0.25">
      <c r="A20" s="16">
        <v>13</v>
      </c>
      <c r="B20" s="37" t="s">
        <v>20</v>
      </c>
      <c r="C20" s="38" t="s">
        <v>58</v>
      </c>
      <c r="D20" s="14">
        <v>300</v>
      </c>
      <c r="E20" s="16">
        <v>100</v>
      </c>
      <c r="F20" s="16">
        <v>100</v>
      </c>
      <c r="G20" s="16"/>
      <c r="H20" s="15">
        <f t="shared" si="0"/>
        <v>500</v>
      </c>
      <c r="I20" s="46">
        <v>1.45</v>
      </c>
      <c r="J20" s="18">
        <f t="shared" si="1"/>
        <v>725</v>
      </c>
      <c r="Q20" s="2"/>
    </row>
    <row r="21" spans="1:17" s="3" customFormat="1" ht="15.75" customHeight="1" x14ac:dyDescent="0.25">
      <c r="A21" s="16">
        <v>14</v>
      </c>
      <c r="B21" s="37" t="s">
        <v>67</v>
      </c>
      <c r="C21" s="38" t="s">
        <v>58</v>
      </c>
      <c r="D21" s="14">
        <v>900</v>
      </c>
      <c r="E21" s="16">
        <v>100</v>
      </c>
      <c r="F21" s="16">
        <v>100</v>
      </c>
      <c r="G21" s="16">
        <v>100</v>
      </c>
      <c r="H21" s="15">
        <f t="shared" si="0"/>
        <v>1200</v>
      </c>
      <c r="I21" s="46">
        <v>0.2</v>
      </c>
      <c r="J21" s="18">
        <f t="shared" si="1"/>
        <v>240</v>
      </c>
      <c r="Q21" s="2"/>
    </row>
    <row r="22" spans="1:17" s="3" customFormat="1" x14ac:dyDescent="0.25">
      <c r="A22" s="16">
        <v>15</v>
      </c>
      <c r="B22" s="37" t="s">
        <v>125</v>
      </c>
      <c r="C22" s="14" t="s">
        <v>58</v>
      </c>
      <c r="D22" s="14">
        <v>1000</v>
      </c>
      <c r="E22" s="16"/>
      <c r="F22" s="16"/>
      <c r="G22" s="16"/>
      <c r="H22" s="15">
        <f t="shared" si="0"/>
        <v>1000</v>
      </c>
      <c r="I22" s="46">
        <v>1.49</v>
      </c>
      <c r="J22" s="18">
        <f t="shared" si="1"/>
        <v>1490</v>
      </c>
      <c r="Q22" s="2"/>
    </row>
    <row r="23" spans="1:17" s="3" customFormat="1" x14ac:dyDescent="0.25">
      <c r="A23" s="16">
        <v>16</v>
      </c>
      <c r="B23" s="37" t="s">
        <v>126</v>
      </c>
      <c r="C23" s="14" t="s">
        <v>58</v>
      </c>
      <c r="D23" s="14">
        <v>1000</v>
      </c>
      <c r="E23" s="16"/>
      <c r="F23" s="16"/>
      <c r="G23" s="16"/>
      <c r="H23" s="15">
        <f t="shared" si="0"/>
        <v>1000</v>
      </c>
      <c r="I23" s="46">
        <v>2.2999999999999998</v>
      </c>
      <c r="J23" s="18">
        <f t="shared" si="1"/>
        <v>2300</v>
      </c>
      <c r="Q23" s="2"/>
    </row>
    <row r="24" spans="1:17" s="3" customFormat="1" x14ac:dyDescent="0.25">
      <c r="A24" s="16">
        <v>17</v>
      </c>
      <c r="B24" s="37" t="s">
        <v>127</v>
      </c>
      <c r="C24" s="14" t="s">
        <v>58</v>
      </c>
      <c r="D24" s="14">
        <v>400</v>
      </c>
      <c r="E24" s="16"/>
      <c r="F24" s="16"/>
      <c r="G24" s="16"/>
      <c r="H24" s="15">
        <f t="shared" si="0"/>
        <v>400</v>
      </c>
      <c r="I24" s="46">
        <v>4.25</v>
      </c>
      <c r="J24" s="18">
        <f t="shared" si="1"/>
        <v>1700</v>
      </c>
      <c r="Q24" s="2"/>
    </row>
    <row r="25" spans="1:17" s="3" customFormat="1" x14ac:dyDescent="0.25">
      <c r="A25" s="16">
        <v>18</v>
      </c>
      <c r="B25" s="37" t="s">
        <v>128</v>
      </c>
      <c r="C25" s="14" t="s">
        <v>58</v>
      </c>
      <c r="D25" s="14">
        <v>400</v>
      </c>
      <c r="E25" s="16"/>
      <c r="F25" s="16"/>
      <c r="G25" s="16"/>
      <c r="H25" s="15">
        <f t="shared" si="0"/>
        <v>400</v>
      </c>
      <c r="I25" s="46">
        <v>8</v>
      </c>
      <c r="J25" s="18">
        <f t="shared" si="1"/>
        <v>3200</v>
      </c>
      <c r="Q25" s="2"/>
    </row>
    <row r="26" spans="1:17" s="3" customFormat="1" x14ac:dyDescent="0.25">
      <c r="A26" s="16">
        <v>19</v>
      </c>
      <c r="B26" s="37" t="s">
        <v>138</v>
      </c>
      <c r="C26" s="14" t="s">
        <v>58</v>
      </c>
      <c r="D26" s="14"/>
      <c r="E26" s="16"/>
      <c r="F26" s="16">
        <v>300</v>
      </c>
      <c r="G26" s="16"/>
      <c r="H26" s="15">
        <f t="shared" si="0"/>
        <v>300</v>
      </c>
      <c r="I26" s="46">
        <v>1.25</v>
      </c>
      <c r="J26" s="18">
        <f t="shared" si="1"/>
        <v>375</v>
      </c>
      <c r="Q26" s="2"/>
    </row>
    <row r="27" spans="1:17" s="3" customFormat="1" x14ac:dyDescent="0.25">
      <c r="A27" s="16">
        <v>20</v>
      </c>
      <c r="B27" s="37" t="s">
        <v>139</v>
      </c>
      <c r="C27" s="14" t="s">
        <v>58</v>
      </c>
      <c r="D27" s="14"/>
      <c r="E27" s="16"/>
      <c r="F27" s="16">
        <v>800</v>
      </c>
      <c r="G27" s="16"/>
      <c r="H27" s="15">
        <f t="shared" si="0"/>
        <v>800</v>
      </c>
      <c r="I27" s="46">
        <v>7.0000000000000007E-2</v>
      </c>
      <c r="J27" s="18">
        <f t="shared" si="1"/>
        <v>56.000000000000007</v>
      </c>
      <c r="Q27" s="2"/>
    </row>
    <row r="28" spans="1:17" s="3" customFormat="1" ht="30" x14ac:dyDescent="0.25">
      <c r="A28" s="16">
        <v>21</v>
      </c>
      <c r="B28" s="37" t="s">
        <v>51</v>
      </c>
      <c r="C28" s="14" t="s">
        <v>59</v>
      </c>
      <c r="D28" s="14">
        <v>64</v>
      </c>
      <c r="E28" s="16">
        <v>40</v>
      </c>
      <c r="F28" s="16">
        <v>45</v>
      </c>
      <c r="G28" s="16">
        <v>70</v>
      </c>
      <c r="H28" s="15">
        <f t="shared" si="0"/>
        <v>219</v>
      </c>
      <c r="I28" s="46">
        <v>19.2</v>
      </c>
      <c r="J28" s="18">
        <f t="shared" si="1"/>
        <v>4204.8</v>
      </c>
      <c r="Q28" s="2"/>
    </row>
    <row r="29" spans="1:17" s="3" customFormat="1" ht="30" x14ac:dyDescent="0.25">
      <c r="A29" s="16">
        <v>22</v>
      </c>
      <c r="B29" s="37" t="s">
        <v>52</v>
      </c>
      <c r="C29" s="14" t="s">
        <v>59</v>
      </c>
      <c r="D29" s="14">
        <v>64</v>
      </c>
      <c r="E29" s="16">
        <v>35</v>
      </c>
      <c r="F29" s="16">
        <v>20</v>
      </c>
      <c r="G29" s="16">
        <v>70</v>
      </c>
      <c r="H29" s="15">
        <f t="shared" si="0"/>
        <v>189</v>
      </c>
      <c r="I29" s="46">
        <v>20</v>
      </c>
      <c r="J29" s="18">
        <f t="shared" si="1"/>
        <v>3780</v>
      </c>
      <c r="Q29" s="2"/>
    </row>
    <row r="30" spans="1:17" s="3" customFormat="1" ht="30" x14ac:dyDescent="0.25">
      <c r="A30" s="16">
        <v>23</v>
      </c>
      <c r="B30" s="37" t="s">
        <v>53</v>
      </c>
      <c r="C30" s="14" t="s">
        <v>59</v>
      </c>
      <c r="D30" s="14">
        <v>64</v>
      </c>
      <c r="E30" s="16">
        <v>30</v>
      </c>
      <c r="F30" s="16">
        <v>10</v>
      </c>
      <c r="G30" s="16">
        <v>35</v>
      </c>
      <c r="H30" s="15">
        <f t="shared" si="0"/>
        <v>139</v>
      </c>
      <c r="I30" s="46">
        <v>27.2</v>
      </c>
      <c r="J30" s="18">
        <f t="shared" si="1"/>
        <v>3780.7999999999997</v>
      </c>
      <c r="Q30" s="2"/>
    </row>
    <row r="31" spans="1:17" s="3" customFormat="1" ht="30" x14ac:dyDescent="0.25">
      <c r="A31" s="16">
        <v>24</v>
      </c>
      <c r="B31" s="17" t="s">
        <v>72</v>
      </c>
      <c r="C31" s="14" t="s">
        <v>59</v>
      </c>
      <c r="D31" s="14">
        <v>2</v>
      </c>
      <c r="E31" s="16">
        <v>15</v>
      </c>
      <c r="F31" s="16"/>
      <c r="G31" s="16">
        <v>40</v>
      </c>
      <c r="H31" s="15">
        <f t="shared" si="0"/>
        <v>57</v>
      </c>
      <c r="I31" s="46">
        <v>30.5</v>
      </c>
      <c r="J31" s="18">
        <f t="shared" si="1"/>
        <v>1738.5</v>
      </c>
      <c r="Q31" s="2"/>
    </row>
    <row r="32" spans="1:17" s="3" customFormat="1" ht="30" x14ac:dyDescent="0.25">
      <c r="A32" s="16">
        <v>25</v>
      </c>
      <c r="B32" s="17" t="s">
        <v>100</v>
      </c>
      <c r="C32" s="14" t="s">
        <v>59</v>
      </c>
      <c r="D32" s="14"/>
      <c r="E32" s="16">
        <v>15</v>
      </c>
      <c r="F32" s="16"/>
      <c r="G32" s="16">
        <v>20</v>
      </c>
      <c r="H32" s="45">
        <f t="shared" ref="H32:H48" si="2">SUM(D32:G32)</f>
        <v>35</v>
      </c>
      <c r="I32" s="46">
        <v>38</v>
      </c>
      <c r="J32" s="18">
        <f t="shared" si="1"/>
        <v>1330</v>
      </c>
      <c r="Q32" s="2"/>
    </row>
    <row r="33" spans="1:17" s="3" customFormat="1" x14ac:dyDescent="0.25">
      <c r="A33" s="16">
        <v>26</v>
      </c>
      <c r="B33" s="17" t="s">
        <v>147</v>
      </c>
      <c r="C33" s="14" t="s">
        <v>58</v>
      </c>
      <c r="D33" s="14">
        <v>300</v>
      </c>
      <c r="E33" s="16">
        <v>200</v>
      </c>
      <c r="F33" s="16">
        <v>200</v>
      </c>
      <c r="G33" s="16">
        <v>200</v>
      </c>
      <c r="H33" s="45">
        <f t="shared" si="2"/>
        <v>900</v>
      </c>
      <c r="I33" s="46">
        <v>4.3899999999999997</v>
      </c>
      <c r="J33" s="18">
        <f t="shared" si="1"/>
        <v>3950.9999999999995</v>
      </c>
      <c r="Q33" s="2"/>
    </row>
    <row r="34" spans="1:17" s="3" customFormat="1" x14ac:dyDescent="0.25">
      <c r="A34" s="16">
        <v>27</v>
      </c>
      <c r="B34" s="17" t="s">
        <v>148</v>
      </c>
      <c r="C34" s="14" t="s">
        <v>58</v>
      </c>
      <c r="D34" s="14">
        <v>300</v>
      </c>
      <c r="E34" s="16">
        <v>200</v>
      </c>
      <c r="F34" s="16">
        <v>200</v>
      </c>
      <c r="G34" s="16">
        <v>200</v>
      </c>
      <c r="H34" s="45">
        <f t="shared" si="2"/>
        <v>900</v>
      </c>
      <c r="I34" s="46">
        <v>5.55</v>
      </c>
      <c r="J34" s="18">
        <f t="shared" si="1"/>
        <v>4995</v>
      </c>
      <c r="Q34" s="2"/>
    </row>
    <row r="35" spans="1:17" s="3" customFormat="1" ht="30" x14ac:dyDescent="0.25">
      <c r="A35" s="16">
        <v>28</v>
      </c>
      <c r="B35" s="17" t="s">
        <v>162</v>
      </c>
      <c r="C35" s="14" t="s">
        <v>58</v>
      </c>
      <c r="D35" s="14">
        <v>300</v>
      </c>
      <c r="E35" s="16">
        <v>200</v>
      </c>
      <c r="F35" s="16">
        <v>200</v>
      </c>
      <c r="G35" s="16">
        <v>200</v>
      </c>
      <c r="H35" s="45">
        <f t="shared" si="2"/>
        <v>900</v>
      </c>
      <c r="I35" s="46">
        <v>0.45</v>
      </c>
      <c r="J35" s="18">
        <f t="shared" si="1"/>
        <v>405</v>
      </c>
      <c r="Q35" s="2"/>
    </row>
    <row r="36" spans="1:17" s="3" customFormat="1" x14ac:dyDescent="0.25">
      <c r="A36" s="16">
        <v>29</v>
      </c>
      <c r="B36" s="17" t="s">
        <v>149</v>
      </c>
      <c r="C36" s="14" t="s">
        <v>58</v>
      </c>
      <c r="D36" s="14">
        <v>300</v>
      </c>
      <c r="E36" s="16">
        <v>200</v>
      </c>
      <c r="F36" s="16">
        <v>200</v>
      </c>
      <c r="G36" s="16">
        <v>200</v>
      </c>
      <c r="H36" s="45">
        <f t="shared" si="2"/>
        <v>900</v>
      </c>
      <c r="I36" s="46">
        <v>0.63</v>
      </c>
      <c r="J36" s="18">
        <f t="shared" si="1"/>
        <v>567</v>
      </c>
      <c r="Q36" s="2"/>
    </row>
    <row r="37" spans="1:17" s="3" customFormat="1" ht="30" x14ac:dyDescent="0.25">
      <c r="A37" s="16">
        <v>30</v>
      </c>
      <c r="B37" s="17" t="s">
        <v>156</v>
      </c>
      <c r="C37" s="14" t="s">
        <v>58</v>
      </c>
      <c r="D37" s="14">
        <v>300</v>
      </c>
      <c r="E37" s="16">
        <v>200</v>
      </c>
      <c r="F37" s="16">
        <v>200</v>
      </c>
      <c r="G37" s="16">
        <v>200</v>
      </c>
      <c r="H37" s="45">
        <f t="shared" si="2"/>
        <v>900</v>
      </c>
      <c r="I37" s="46">
        <v>0.86</v>
      </c>
      <c r="J37" s="18">
        <f t="shared" si="1"/>
        <v>774</v>
      </c>
      <c r="Q37" s="2"/>
    </row>
    <row r="38" spans="1:17" s="3" customFormat="1" ht="30" x14ac:dyDescent="0.25">
      <c r="A38" s="16">
        <v>31</v>
      </c>
      <c r="B38" s="17" t="s">
        <v>157</v>
      </c>
      <c r="C38" s="14" t="s">
        <v>58</v>
      </c>
      <c r="D38" s="14">
        <v>300</v>
      </c>
      <c r="E38" s="16">
        <v>200</v>
      </c>
      <c r="F38" s="16">
        <v>200</v>
      </c>
      <c r="G38" s="16">
        <v>200</v>
      </c>
      <c r="H38" s="45">
        <f t="shared" si="2"/>
        <v>900</v>
      </c>
      <c r="I38" s="46">
        <v>0.86</v>
      </c>
      <c r="J38" s="18">
        <f t="shared" si="1"/>
        <v>774</v>
      </c>
      <c r="Q38" s="2"/>
    </row>
    <row r="39" spans="1:17" s="3" customFormat="1" ht="30" x14ac:dyDescent="0.25">
      <c r="A39" s="16">
        <v>32</v>
      </c>
      <c r="B39" s="17" t="s">
        <v>158</v>
      </c>
      <c r="C39" s="14" t="s">
        <v>58</v>
      </c>
      <c r="D39" s="14">
        <v>300</v>
      </c>
      <c r="E39" s="16">
        <v>200</v>
      </c>
      <c r="F39" s="16">
        <v>200</v>
      </c>
      <c r="G39" s="16">
        <v>200</v>
      </c>
      <c r="H39" s="45">
        <f t="shared" si="2"/>
        <v>900</v>
      </c>
      <c r="I39" s="46">
        <v>1.4</v>
      </c>
      <c r="J39" s="18">
        <f t="shared" si="1"/>
        <v>1260</v>
      </c>
      <c r="Q39" s="2"/>
    </row>
    <row r="40" spans="1:17" s="3" customFormat="1" x14ac:dyDescent="0.25">
      <c r="A40" s="16">
        <v>33</v>
      </c>
      <c r="B40" s="17" t="s">
        <v>159</v>
      </c>
      <c r="C40" s="14" t="s">
        <v>58</v>
      </c>
      <c r="D40" s="14">
        <v>300</v>
      </c>
      <c r="E40" s="16">
        <v>100</v>
      </c>
      <c r="F40" s="16">
        <v>100</v>
      </c>
      <c r="G40" s="16">
        <v>100</v>
      </c>
      <c r="H40" s="45">
        <f t="shared" si="2"/>
        <v>600</v>
      </c>
      <c r="I40" s="46">
        <v>0.34</v>
      </c>
      <c r="J40" s="18">
        <f t="shared" si="1"/>
        <v>204.00000000000003</v>
      </c>
      <c r="Q40" s="2"/>
    </row>
    <row r="41" spans="1:17" s="3" customFormat="1" x14ac:dyDescent="0.25">
      <c r="A41" s="16">
        <v>34</v>
      </c>
      <c r="B41" s="17" t="s">
        <v>160</v>
      </c>
      <c r="C41" s="14" t="s">
        <v>58</v>
      </c>
      <c r="D41" s="14">
        <v>300</v>
      </c>
      <c r="E41" s="16">
        <v>100</v>
      </c>
      <c r="F41" s="16">
        <v>100</v>
      </c>
      <c r="G41" s="16">
        <v>100</v>
      </c>
      <c r="H41" s="45">
        <f t="shared" si="2"/>
        <v>600</v>
      </c>
      <c r="I41" s="46">
        <v>0.39</v>
      </c>
      <c r="J41" s="18">
        <f t="shared" si="1"/>
        <v>234</v>
      </c>
      <c r="Q41" s="2"/>
    </row>
    <row r="42" spans="1:17" s="3" customFormat="1" x14ac:dyDescent="0.25">
      <c r="A42" s="16">
        <v>35</v>
      </c>
      <c r="B42" s="17" t="s">
        <v>161</v>
      </c>
      <c r="C42" s="14" t="s">
        <v>58</v>
      </c>
      <c r="D42" s="14">
        <v>300</v>
      </c>
      <c r="E42" s="16">
        <v>100</v>
      </c>
      <c r="F42" s="16">
        <v>100</v>
      </c>
      <c r="G42" s="16">
        <v>100</v>
      </c>
      <c r="H42" s="45">
        <f t="shared" si="2"/>
        <v>600</v>
      </c>
      <c r="I42" s="46">
        <v>1.26</v>
      </c>
      <c r="J42" s="18">
        <f t="shared" si="1"/>
        <v>756</v>
      </c>
      <c r="Q42" s="2"/>
    </row>
    <row r="43" spans="1:17" s="3" customFormat="1" x14ac:dyDescent="0.25">
      <c r="A43" s="16">
        <v>36</v>
      </c>
      <c r="B43" s="17" t="s">
        <v>150</v>
      </c>
      <c r="C43" s="14" t="s">
        <v>59</v>
      </c>
      <c r="D43" s="14">
        <v>2</v>
      </c>
      <c r="E43" s="16">
        <v>1</v>
      </c>
      <c r="F43" s="16">
        <v>1</v>
      </c>
      <c r="G43" s="16">
        <v>1</v>
      </c>
      <c r="H43" s="45">
        <f t="shared" si="2"/>
        <v>5</v>
      </c>
      <c r="I43" s="46">
        <v>25</v>
      </c>
      <c r="J43" s="18">
        <f t="shared" si="1"/>
        <v>125</v>
      </c>
      <c r="Q43" s="2"/>
    </row>
    <row r="44" spans="1:17" s="3" customFormat="1" x14ac:dyDescent="0.25">
      <c r="A44" s="16">
        <v>37</v>
      </c>
      <c r="B44" s="17" t="s">
        <v>155</v>
      </c>
      <c r="C44" s="14" t="s">
        <v>59</v>
      </c>
      <c r="D44" s="14">
        <v>2</v>
      </c>
      <c r="E44" s="16">
        <v>1</v>
      </c>
      <c r="F44" s="16">
        <v>1</v>
      </c>
      <c r="G44" s="16">
        <v>1</v>
      </c>
      <c r="H44" s="45">
        <f t="shared" si="2"/>
        <v>5</v>
      </c>
      <c r="I44" s="46">
        <v>26</v>
      </c>
      <c r="J44" s="18">
        <f t="shared" si="1"/>
        <v>130</v>
      </c>
      <c r="Q44" s="2"/>
    </row>
    <row r="45" spans="1:17" s="3" customFormat="1" x14ac:dyDescent="0.25">
      <c r="A45" s="16">
        <v>38</v>
      </c>
      <c r="B45" s="17" t="s">
        <v>154</v>
      </c>
      <c r="C45" s="14" t="s">
        <v>59</v>
      </c>
      <c r="D45" s="14">
        <v>2</v>
      </c>
      <c r="E45" s="16">
        <v>1</v>
      </c>
      <c r="F45" s="16">
        <v>1</v>
      </c>
      <c r="G45" s="16">
        <v>1</v>
      </c>
      <c r="H45" s="45">
        <f t="shared" si="2"/>
        <v>5</v>
      </c>
      <c r="I45" s="46">
        <v>26</v>
      </c>
      <c r="J45" s="18">
        <f t="shared" si="1"/>
        <v>130</v>
      </c>
      <c r="Q45" s="2"/>
    </row>
    <row r="46" spans="1:17" s="3" customFormat="1" x14ac:dyDescent="0.25">
      <c r="A46" s="16">
        <v>39</v>
      </c>
      <c r="B46" s="17" t="s">
        <v>153</v>
      </c>
      <c r="C46" s="14" t="s">
        <v>59</v>
      </c>
      <c r="D46" s="14">
        <v>2</v>
      </c>
      <c r="E46" s="16">
        <v>1</v>
      </c>
      <c r="F46" s="16">
        <v>1</v>
      </c>
      <c r="G46" s="16">
        <v>1</v>
      </c>
      <c r="H46" s="45">
        <f t="shared" si="2"/>
        <v>5</v>
      </c>
      <c r="I46" s="46">
        <v>29</v>
      </c>
      <c r="J46" s="18">
        <f t="shared" si="1"/>
        <v>145</v>
      </c>
      <c r="Q46" s="2"/>
    </row>
    <row r="47" spans="1:17" s="3" customFormat="1" x14ac:dyDescent="0.25">
      <c r="A47" s="16">
        <v>40</v>
      </c>
      <c r="B47" s="17" t="s">
        <v>152</v>
      </c>
      <c r="C47" s="14" t="s">
        <v>59</v>
      </c>
      <c r="D47" s="14">
        <v>2</v>
      </c>
      <c r="E47" s="16">
        <v>1</v>
      </c>
      <c r="F47" s="16">
        <v>1</v>
      </c>
      <c r="G47" s="16">
        <v>1</v>
      </c>
      <c r="H47" s="45">
        <f t="shared" si="2"/>
        <v>5</v>
      </c>
      <c r="I47" s="46">
        <v>40.25</v>
      </c>
      <c r="J47" s="18">
        <f t="shared" si="1"/>
        <v>201.25</v>
      </c>
      <c r="Q47" s="2"/>
    </row>
    <row r="48" spans="1:17" s="3" customFormat="1" x14ac:dyDescent="0.25">
      <c r="A48" s="16">
        <v>41</v>
      </c>
      <c r="B48" s="17" t="s">
        <v>151</v>
      </c>
      <c r="C48" s="14" t="s">
        <v>59</v>
      </c>
      <c r="D48" s="14">
        <v>2</v>
      </c>
      <c r="E48" s="16">
        <v>1</v>
      </c>
      <c r="F48" s="16">
        <v>1</v>
      </c>
      <c r="G48" s="16">
        <v>1</v>
      </c>
      <c r="H48" s="45">
        <f t="shared" si="2"/>
        <v>5</v>
      </c>
      <c r="I48" s="46">
        <v>46</v>
      </c>
      <c r="J48" s="18">
        <f t="shared" si="1"/>
        <v>230</v>
      </c>
      <c r="Q48" s="2"/>
    </row>
    <row r="49" spans="1:17" s="3" customFormat="1" ht="15.75" customHeight="1" x14ac:dyDescent="0.25">
      <c r="A49" s="16"/>
      <c r="B49" s="50" t="s">
        <v>164</v>
      </c>
      <c r="C49" s="50"/>
      <c r="D49" s="50"/>
      <c r="E49" s="50"/>
      <c r="F49" s="50"/>
      <c r="G49" s="50"/>
      <c r="H49" s="50"/>
      <c r="I49" s="51"/>
      <c r="J49" s="39">
        <f>SUM(J8:J48)</f>
        <v>54892.850000000006</v>
      </c>
      <c r="Q49" s="2"/>
    </row>
    <row r="50" spans="1:17" s="3" customFormat="1" ht="27" customHeight="1" x14ac:dyDescent="0.25">
      <c r="A50" s="54" t="s">
        <v>60</v>
      </c>
      <c r="B50" s="54"/>
      <c r="C50" s="54"/>
      <c r="D50" s="54"/>
      <c r="E50" s="54"/>
      <c r="F50" s="54"/>
      <c r="G50" s="54"/>
      <c r="H50" s="54"/>
      <c r="I50" s="54"/>
      <c r="J50" s="54"/>
      <c r="Q50" s="2"/>
    </row>
    <row r="51" spans="1:17" s="3" customFormat="1" ht="15.75" customHeight="1" x14ac:dyDescent="0.25">
      <c r="A51" s="16">
        <v>1</v>
      </c>
      <c r="B51" s="40" t="s">
        <v>21</v>
      </c>
      <c r="C51" s="14" t="s">
        <v>59</v>
      </c>
      <c r="D51" s="41">
        <v>170</v>
      </c>
      <c r="E51" s="16">
        <v>140</v>
      </c>
      <c r="F51" s="16">
        <v>165</v>
      </c>
      <c r="G51" s="16">
        <v>135</v>
      </c>
      <c r="H51" s="15">
        <f t="shared" ref="H51:H81" si="3">SUM(D51:G51)</f>
        <v>610</v>
      </c>
      <c r="I51" s="47">
        <v>1.8</v>
      </c>
      <c r="J51" s="18">
        <f>H51*I51</f>
        <v>1098</v>
      </c>
      <c r="Q51" s="2"/>
    </row>
    <row r="52" spans="1:17" s="3" customFormat="1" ht="15.75" customHeight="1" x14ac:dyDescent="0.25">
      <c r="A52" s="16">
        <v>2</v>
      </c>
      <c r="B52" s="40" t="s">
        <v>22</v>
      </c>
      <c r="C52" s="14" t="s">
        <v>59</v>
      </c>
      <c r="D52" s="41">
        <v>140</v>
      </c>
      <c r="E52" s="16">
        <v>125</v>
      </c>
      <c r="F52" s="16">
        <v>135</v>
      </c>
      <c r="G52" s="16">
        <v>120</v>
      </c>
      <c r="H52" s="15">
        <f t="shared" si="3"/>
        <v>520</v>
      </c>
      <c r="I52" s="47">
        <v>8.3000000000000007</v>
      </c>
      <c r="J52" s="18">
        <f t="shared" ref="J52:J81" si="4">H52*I52</f>
        <v>4316</v>
      </c>
      <c r="Q52" s="2"/>
    </row>
    <row r="53" spans="1:17" s="3" customFormat="1" ht="15.75" customHeight="1" x14ac:dyDescent="0.25">
      <c r="A53" s="16">
        <v>3</v>
      </c>
      <c r="B53" s="40" t="s">
        <v>23</v>
      </c>
      <c r="C53" s="14" t="s">
        <v>59</v>
      </c>
      <c r="D53" s="41">
        <v>115</v>
      </c>
      <c r="E53" s="16">
        <v>110</v>
      </c>
      <c r="F53" s="16">
        <v>120</v>
      </c>
      <c r="G53" s="16">
        <v>105</v>
      </c>
      <c r="H53" s="15">
        <f t="shared" si="3"/>
        <v>450</v>
      </c>
      <c r="I53" s="47">
        <v>0.45</v>
      </c>
      <c r="J53" s="18">
        <f t="shared" si="4"/>
        <v>202.5</v>
      </c>
      <c r="Q53" s="2"/>
    </row>
    <row r="54" spans="1:17" s="3" customFormat="1" ht="15.75" customHeight="1" x14ac:dyDescent="0.25">
      <c r="A54" s="16">
        <v>4</v>
      </c>
      <c r="B54" s="40" t="s">
        <v>24</v>
      </c>
      <c r="C54" s="14" t="s">
        <v>59</v>
      </c>
      <c r="D54" s="41">
        <v>110</v>
      </c>
      <c r="E54" s="16">
        <v>105</v>
      </c>
      <c r="F54" s="16">
        <v>110</v>
      </c>
      <c r="G54" s="16">
        <v>100</v>
      </c>
      <c r="H54" s="15">
        <f t="shared" si="3"/>
        <v>425</v>
      </c>
      <c r="I54" s="47">
        <v>1.02</v>
      </c>
      <c r="J54" s="18">
        <f t="shared" si="4"/>
        <v>433.5</v>
      </c>
      <c r="Q54" s="2"/>
    </row>
    <row r="55" spans="1:17" s="3" customFormat="1" ht="15.75" customHeight="1" x14ac:dyDescent="0.25">
      <c r="A55" s="16">
        <v>5</v>
      </c>
      <c r="B55" s="40" t="s">
        <v>25</v>
      </c>
      <c r="C55" s="14" t="s">
        <v>59</v>
      </c>
      <c r="D55" s="41">
        <v>170</v>
      </c>
      <c r="E55" s="16">
        <v>130</v>
      </c>
      <c r="F55" s="16">
        <v>155</v>
      </c>
      <c r="G55" s="16">
        <v>125</v>
      </c>
      <c r="H55" s="15">
        <f t="shared" si="3"/>
        <v>580</v>
      </c>
      <c r="I55" s="47">
        <v>1.05</v>
      </c>
      <c r="J55" s="18">
        <f t="shared" si="4"/>
        <v>609</v>
      </c>
      <c r="Q55" s="2"/>
    </row>
    <row r="56" spans="1:17" s="3" customFormat="1" ht="15.75" customHeight="1" x14ac:dyDescent="0.25">
      <c r="A56" s="16">
        <v>6</v>
      </c>
      <c r="B56" s="40" t="s">
        <v>26</v>
      </c>
      <c r="C56" s="14" t="s">
        <v>59</v>
      </c>
      <c r="D56" s="41">
        <v>145</v>
      </c>
      <c r="E56" s="16">
        <v>125</v>
      </c>
      <c r="F56" s="16">
        <v>135</v>
      </c>
      <c r="G56" s="16">
        <v>115</v>
      </c>
      <c r="H56" s="15">
        <f t="shared" si="3"/>
        <v>520</v>
      </c>
      <c r="I56" s="47">
        <v>1.26</v>
      </c>
      <c r="J56" s="18">
        <f t="shared" si="4"/>
        <v>655.20000000000005</v>
      </c>
      <c r="Q56" s="2"/>
    </row>
    <row r="57" spans="1:17" s="3" customFormat="1" ht="15.75" customHeight="1" x14ac:dyDescent="0.25">
      <c r="A57" s="16">
        <v>7</v>
      </c>
      <c r="B57" s="40" t="s">
        <v>93</v>
      </c>
      <c r="C57" s="14" t="s">
        <v>59</v>
      </c>
      <c r="D57" s="41">
        <v>130</v>
      </c>
      <c r="E57" s="16">
        <v>120</v>
      </c>
      <c r="F57" s="16">
        <v>135</v>
      </c>
      <c r="G57" s="16">
        <v>110</v>
      </c>
      <c r="H57" s="15">
        <f t="shared" si="3"/>
        <v>495</v>
      </c>
      <c r="I57" s="47">
        <v>1.38</v>
      </c>
      <c r="J57" s="18">
        <f t="shared" si="4"/>
        <v>683.09999999999991</v>
      </c>
      <c r="Q57" s="2"/>
    </row>
    <row r="58" spans="1:17" s="3" customFormat="1" ht="15.75" customHeight="1" x14ac:dyDescent="0.25">
      <c r="A58" s="16">
        <v>8</v>
      </c>
      <c r="B58" s="40" t="s">
        <v>27</v>
      </c>
      <c r="C58" s="14" t="s">
        <v>59</v>
      </c>
      <c r="D58" s="41">
        <v>150</v>
      </c>
      <c r="E58" s="16">
        <v>135</v>
      </c>
      <c r="F58" s="16">
        <v>140</v>
      </c>
      <c r="G58" s="16">
        <v>130</v>
      </c>
      <c r="H58" s="15">
        <f t="shared" si="3"/>
        <v>555</v>
      </c>
      <c r="I58" s="47">
        <v>6.2</v>
      </c>
      <c r="J58" s="18">
        <f t="shared" si="4"/>
        <v>3441</v>
      </c>
      <c r="Q58" s="2"/>
    </row>
    <row r="59" spans="1:17" s="3" customFormat="1" ht="15.75" customHeight="1" x14ac:dyDescent="0.25">
      <c r="A59" s="16">
        <v>9</v>
      </c>
      <c r="B59" s="40" t="s">
        <v>28</v>
      </c>
      <c r="C59" s="14" t="s">
        <v>59</v>
      </c>
      <c r="D59" s="41">
        <v>115</v>
      </c>
      <c r="E59" s="16">
        <v>110</v>
      </c>
      <c r="F59" s="16">
        <v>120</v>
      </c>
      <c r="G59" s="16">
        <v>105</v>
      </c>
      <c r="H59" s="15">
        <f t="shared" si="3"/>
        <v>450</v>
      </c>
      <c r="I59" s="47">
        <v>0.4</v>
      </c>
      <c r="J59" s="18">
        <f t="shared" si="4"/>
        <v>180</v>
      </c>
      <c r="Q59" s="2"/>
    </row>
    <row r="60" spans="1:17" s="3" customFormat="1" ht="15.75" customHeight="1" x14ac:dyDescent="0.25">
      <c r="A60" s="16">
        <v>10</v>
      </c>
      <c r="B60" s="40" t="s">
        <v>29</v>
      </c>
      <c r="C60" s="14" t="s">
        <v>59</v>
      </c>
      <c r="D60" s="41">
        <v>130</v>
      </c>
      <c r="E60" s="16">
        <v>110</v>
      </c>
      <c r="F60" s="16">
        <v>125</v>
      </c>
      <c r="G60" s="16">
        <v>110</v>
      </c>
      <c r="H60" s="15">
        <f t="shared" si="3"/>
        <v>475</v>
      </c>
      <c r="I60" s="47">
        <v>0.45</v>
      </c>
      <c r="J60" s="18">
        <f t="shared" si="4"/>
        <v>213.75</v>
      </c>
      <c r="Q60" s="2"/>
    </row>
    <row r="61" spans="1:17" s="3" customFormat="1" ht="15.75" customHeight="1" x14ac:dyDescent="0.25">
      <c r="A61" s="16">
        <v>11</v>
      </c>
      <c r="B61" s="40" t="s">
        <v>30</v>
      </c>
      <c r="C61" s="14" t="s">
        <v>59</v>
      </c>
      <c r="D61" s="41">
        <v>115</v>
      </c>
      <c r="E61" s="16">
        <v>110</v>
      </c>
      <c r="F61" s="16">
        <v>120</v>
      </c>
      <c r="G61" s="16">
        <v>105</v>
      </c>
      <c r="H61" s="15">
        <f t="shared" si="3"/>
        <v>450</v>
      </c>
      <c r="I61" s="47">
        <v>1</v>
      </c>
      <c r="J61" s="18">
        <f t="shared" si="4"/>
        <v>450</v>
      </c>
      <c r="Q61" s="2"/>
    </row>
    <row r="62" spans="1:17" s="3" customFormat="1" ht="15.75" customHeight="1" x14ac:dyDescent="0.25">
      <c r="A62" s="16">
        <v>12</v>
      </c>
      <c r="B62" s="40" t="s">
        <v>31</v>
      </c>
      <c r="C62" s="14" t="s">
        <v>59</v>
      </c>
      <c r="D62" s="41">
        <v>125</v>
      </c>
      <c r="E62" s="16">
        <v>105</v>
      </c>
      <c r="F62" s="16">
        <v>120</v>
      </c>
      <c r="G62" s="16">
        <v>110</v>
      </c>
      <c r="H62" s="15">
        <f t="shared" si="3"/>
        <v>460</v>
      </c>
      <c r="I62" s="47">
        <v>2.42</v>
      </c>
      <c r="J62" s="18">
        <f t="shared" si="4"/>
        <v>1113.2</v>
      </c>
      <c r="Q62" s="2"/>
    </row>
    <row r="63" spans="1:17" s="3" customFormat="1" ht="15.75" customHeight="1" x14ac:dyDescent="0.25">
      <c r="A63" s="16">
        <v>13</v>
      </c>
      <c r="B63" s="40" t="s">
        <v>32</v>
      </c>
      <c r="C63" s="14" t="s">
        <v>59</v>
      </c>
      <c r="D63" s="41">
        <v>140</v>
      </c>
      <c r="E63" s="16">
        <v>125</v>
      </c>
      <c r="F63" s="16">
        <v>135</v>
      </c>
      <c r="G63" s="16">
        <v>120</v>
      </c>
      <c r="H63" s="15">
        <f t="shared" si="3"/>
        <v>520</v>
      </c>
      <c r="I63" s="47">
        <v>4.45</v>
      </c>
      <c r="J63" s="18">
        <f t="shared" si="4"/>
        <v>2314</v>
      </c>
      <c r="Q63" s="2"/>
    </row>
    <row r="64" spans="1:17" s="3" customFormat="1" ht="15.75" customHeight="1" x14ac:dyDescent="0.25">
      <c r="A64" s="16">
        <v>14</v>
      </c>
      <c r="B64" s="40" t="s">
        <v>33</v>
      </c>
      <c r="C64" s="14" t="s">
        <v>59</v>
      </c>
      <c r="D64" s="41">
        <v>120</v>
      </c>
      <c r="E64" s="16">
        <v>115</v>
      </c>
      <c r="F64" s="16">
        <v>135</v>
      </c>
      <c r="G64" s="16">
        <v>105</v>
      </c>
      <c r="H64" s="15">
        <f t="shared" si="3"/>
        <v>475</v>
      </c>
      <c r="I64" s="47">
        <v>0.6</v>
      </c>
      <c r="J64" s="18">
        <f t="shared" si="4"/>
        <v>285</v>
      </c>
      <c r="Q64" s="2"/>
    </row>
    <row r="65" spans="1:17" s="3" customFormat="1" ht="15.75" customHeight="1" x14ac:dyDescent="0.25">
      <c r="A65" s="16">
        <v>15</v>
      </c>
      <c r="B65" s="40" t="s">
        <v>34</v>
      </c>
      <c r="C65" s="14" t="s">
        <v>59</v>
      </c>
      <c r="D65" s="41">
        <v>110</v>
      </c>
      <c r="E65" s="16">
        <v>100</v>
      </c>
      <c r="F65" s="16">
        <v>110</v>
      </c>
      <c r="G65" s="16">
        <v>100</v>
      </c>
      <c r="H65" s="15">
        <f t="shared" si="3"/>
        <v>420</v>
      </c>
      <c r="I65" s="47">
        <v>1.4</v>
      </c>
      <c r="J65" s="18">
        <f t="shared" si="4"/>
        <v>588</v>
      </c>
      <c r="Q65" s="2"/>
    </row>
    <row r="66" spans="1:17" s="3" customFormat="1" ht="15.75" customHeight="1" x14ac:dyDescent="0.25">
      <c r="A66" s="16">
        <v>16</v>
      </c>
      <c r="B66" s="40" t="s">
        <v>35</v>
      </c>
      <c r="C66" s="14" t="s">
        <v>59</v>
      </c>
      <c r="D66" s="41">
        <v>120</v>
      </c>
      <c r="E66" s="16">
        <v>115</v>
      </c>
      <c r="F66" s="16">
        <v>125</v>
      </c>
      <c r="G66" s="16">
        <v>110</v>
      </c>
      <c r="H66" s="15">
        <f t="shared" si="3"/>
        <v>470</v>
      </c>
      <c r="I66" s="47">
        <v>3.9</v>
      </c>
      <c r="J66" s="18">
        <f t="shared" si="4"/>
        <v>1833</v>
      </c>
      <c r="Q66" s="2"/>
    </row>
    <row r="67" spans="1:17" s="3" customFormat="1" ht="15.75" customHeight="1" x14ac:dyDescent="0.25">
      <c r="A67" s="16">
        <v>17</v>
      </c>
      <c r="B67" s="40" t="s">
        <v>36</v>
      </c>
      <c r="C67" s="14" t="s">
        <v>59</v>
      </c>
      <c r="D67" s="41">
        <v>115</v>
      </c>
      <c r="E67" s="16">
        <v>110</v>
      </c>
      <c r="F67" s="16">
        <v>120</v>
      </c>
      <c r="G67" s="16">
        <v>105</v>
      </c>
      <c r="H67" s="15">
        <f t="shared" si="3"/>
        <v>450</v>
      </c>
      <c r="I67" s="47">
        <v>8.5</v>
      </c>
      <c r="J67" s="18">
        <f t="shared" si="4"/>
        <v>3825</v>
      </c>
      <c r="Q67" s="2"/>
    </row>
    <row r="68" spans="1:17" s="3" customFormat="1" ht="15.75" customHeight="1" x14ac:dyDescent="0.25">
      <c r="A68" s="16">
        <v>18</v>
      </c>
      <c r="B68" s="13" t="s">
        <v>37</v>
      </c>
      <c r="C68" s="14" t="s">
        <v>59</v>
      </c>
      <c r="D68" s="14">
        <v>120</v>
      </c>
      <c r="E68" s="16">
        <v>106</v>
      </c>
      <c r="F68" s="16">
        <v>118</v>
      </c>
      <c r="G68" s="16">
        <v>100</v>
      </c>
      <c r="H68" s="15">
        <f t="shared" si="3"/>
        <v>444</v>
      </c>
      <c r="I68" s="47">
        <v>0.08</v>
      </c>
      <c r="J68" s="18">
        <f t="shared" si="4"/>
        <v>35.520000000000003</v>
      </c>
      <c r="Q68" s="2"/>
    </row>
    <row r="69" spans="1:17" s="3" customFormat="1" ht="15.75" customHeight="1" x14ac:dyDescent="0.25">
      <c r="A69" s="16">
        <v>19</v>
      </c>
      <c r="B69" s="13" t="s">
        <v>38</v>
      </c>
      <c r="C69" s="14" t="s">
        <v>59</v>
      </c>
      <c r="D69" s="14">
        <v>120</v>
      </c>
      <c r="E69" s="16">
        <v>105</v>
      </c>
      <c r="F69" s="16">
        <v>115</v>
      </c>
      <c r="G69" s="16">
        <v>95</v>
      </c>
      <c r="H69" s="15">
        <f t="shared" si="3"/>
        <v>435</v>
      </c>
      <c r="I69" s="47">
        <v>0.15</v>
      </c>
      <c r="J69" s="18">
        <f t="shared" si="4"/>
        <v>65.25</v>
      </c>
      <c r="Q69" s="2"/>
    </row>
    <row r="70" spans="1:17" s="3" customFormat="1" ht="15.75" customHeight="1" x14ac:dyDescent="0.25">
      <c r="A70" s="16">
        <v>20</v>
      </c>
      <c r="B70" s="13" t="s">
        <v>39</v>
      </c>
      <c r="C70" s="14" t="s">
        <v>59</v>
      </c>
      <c r="D70" s="14">
        <v>130</v>
      </c>
      <c r="E70" s="16">
        <v>125</v>
      </c>
      <c r="F70" s="16">
        <v>135</v>
      </c>
      <c r="G70" s="16">
        <v>125</v>
      </c>
      <c r="H70" s="15">
        <f t="shared" si="3"/>
        <v>515</v>
      </c>
      <c r="I70" s="47">
        <v>0.16</v>
      </c>
      <c r="J70" s="18">
        <f t="shared" si="4"/>
        <v>82.4</v>
      </c>
      <c r="Q70" s="2"/>
    </row>
    <row r="71" spans="1:17" s="3" customFormat="1" ht="15.75" customHeight="1" x14ac:dyDescent="0.25">
      <c r="A71" s="16">
        <v>21</v>
      </c>
      <c r="B71" s="13" t="s">
        <v>40</v>
      </c>
      <c r="C71" s="14" t="s">
        <v>59</v>
      </c>
      <c r="D71" s="14">
        <v>125</v>
      </c>
      <c r="E71" s="16">
        <v>110</v>
      </c>
      <c r="F71" s="16">
        <v>120</v>
      </c>
      <c r="G71" s="16">
        <v>110</v>
      </c>
      <c r="H71" s="15">
        <f t="shared" si="3"/>
        <v>465</v>
      </c>
      <c r="I71" s="47">
        <v>0.2</v>
      </c>
      <c r="J71" s="18">
        <f t="shared" si="4"/>
        <v>93</v>
      </c>
      <c r="Q71" s="2"/>
    </row>
    <row r="72" spans="1:17" s="3" customFormat="1" ht="15.75" customHeight="1" x14ac:dyDescent="0.25">
      <c r="A72" s="16">
        <v>22</v>
      </c>
      <c r="B72" s="13" t="s">
        <v>41</v>
      </c>
      <c r="C72" s="14" t="s">
        <v>59</v>
      </c>
      <c r="D72" s="14">
        <v>125</v>
      </c>
      <c r="E72" s="16">
        <v>115</v>
      </c>
      <c r="F72" s="16">
        <v>125</v>
      </c>
      <c r="G72" s="16">
        <v>105</v>
      </c>
      <c r="H72" s="15">
        <f t="shared" si="3"/>
        <v>470</v>
      </c>
      <c r="I72" s="47">
        <v>0.23</v>
      </c>
      <c r="J72" s="18">
        <f t="shared" si="4"/>
        <v>108.10000000000001</v>
      </c>
      <c r="Q72" s="2"/>
    </row>
    <row r="73" spans="1:17" s="3" customFormat="1" ht="15.75" customHeight="1" x14ac:dyDescent="0.25">
      <c r="A73" s="16">
        <v>23</v>
      </c>
      <c r="B73" s="13" t="s">
        <v>42</v>
      </c>
      <c r="C73" s="14" t="s">
        <v>59</v>
      </c>
      <c r="D73" s="14">
        <v>120</v>
      </c>
      <c r="E73" s="16">
        <v>115</v>
      </c>
      <c r="F73" s="16">
        <v>125</v>
      </c>
      <c r="G73" s="16">
        <v>105</v>
      </c>
      <c r="H73" s="15">
        <f t="shared" si="3"/>
        <v>465</v>
      </c>
      <c r="I73" s="47">
        <v>0.3</v>
      </c>
      <c r="J73" s="18">
        <f t="shared" si="4"/>
        <v>139.5</v>
      </c>
      <c r="Q73" s="2"/>
    </row>
    <row r="74" spans="1:17" s="3" customFormat="1" ht="15.75" customHeight="1" x14ac:dyDescent="0.25">
      <c r="A74" s="16">
        <v>24</v>
      </c>
      <c r="B74" s="13" t="s">
        <v>43</v>
      </c>
      <c r="C74" s="14" t="s">
        <v>59</v>
      </c>
      <c r="D74" s="14">
        <v>145</v>
      </c>
      <c r="E74" s="16">
        <v>125</v>
      </c>
      <c r="F74" s="16">
        <v>135</v>
      </c>
      <c r="G74" s="16">
        <v>120</v>
      </c>
      <c r="H74" s="15">
        <f t="shared" si="3"/>
        <v>525</v>
      </c>
      <c r="I74" s="47">
        <v>0.38</v>
      </c>
      <c r="J74" s="18">
        <f t="shared" si="4"/>
        <v>199.5</v>
      </c>
      <c r="Q74" s="2"/>
    </row>
    <row r="75" spans="1:17" s="3" customFormat="1" ht="15.75" customHeight="1" x14ac:dyDescent="0.25">
      <c r="A75" s="16">
        <v>25</v>
      </c>
      <c r="B75" s="13" t="s">
        <v>44</v>
      </c>
      <c r="C75" s="14" t="s">
        <v>59</v>
      </c>
      <c r="D75" s="14">
        <v>140</v>
      </c>
      <c r="E75" s="16">
        <v>130</v>
      </c>
      <c r="F75" s="16">
        <v>135</v>
      </c>
      <c r="G75" s="16">
        <v>120</v>
      </c>
      <c r="H75" s="15">
        <f t="shared" si="3"/>
        <v>525</v>
      </c>
      <c r="I75" s="47">
        <v>0.51</v>
      </c>
      <c r="J75" s="18">
        <f t="shared" si="4"/>
        <v>267.75</v>
      </c>
      <c r="Q75" s="2"/>
    </row>
    <row r="76" spans="1:17" s="3" customFormat="1" ht="15.75" customHeight="1" x14ac:dyDescent="0.25">
      <c r="A76" s="16">
        <v>26</v>
      </c>
      <c r="B76" s="13" t="s">
        <v>45</v>
      </c>
      <c r="C76" s="14" t="s">
        <v>59</v>
      </c>
      <c r="D76" s="14">
        <v>135</v>
      </c>
      <c r="E76" s="16">
        <v>115</v>
      </c>
      <c r="F76" s="16">
        <v>130</v>
      </c>
      <c r="G76" s="16">
        <v>105</v>
      </c>
      <c r="H76" s="15">
        <f t="shared" si="3"/>
        <v>485</v>
      </c>
      <c r="I76" s="47">
        <v>0.57999999999999996</v>
      </c>
      <c r="J76" s="18">
        <f t="shared" si="4"/>
        <v>281.29999999999995</v>
      </c>
      <c r="Q76" s="2"/>
    </row>
    <row r="77" spans="1:17" s="3" customFormat="1" ht="15.75" customHeight="1" x14ac:dyDescent="0.25">
      <c r="A77" s="16">
        <v>27</v>
      </c>
      <c r="B77" s="13" t="s">
        <v>46</v>
      </c>
      <c r="C77" s="14" t="s">
        <v>59</v>
      </c>
      <c r="D77" s="14">
        <v>135</v>
      </c>
      <c r="E77" s="16">
        <v>110</v>
      </c>
      <c r="F77" s="16">
        <v>130</v>
      </c>
      <c r="G77" s="16">
        <v>110</v>
      </c>
      <c r="H77" s="15">
        <f t="shared" si="3"/>
        <v>485</v>
      </c>
      <c r="I77" s="47">
        <v>0.78</v>
      </c>
      <c r="J77" s="18">
        <f t="shared" si="4"/>
        <v>378.3</v>
      </c>
      <c r="Q77" s="2"/>
    </row>
    <row r="78" spans="1:17" s="3" customFormat="1" ht="15.75" customHeight="1" x14ac:dyDescent="0.25">
      <c r="A78" s="16">
        <v>28</v>
      </c>
      <c r="B78" s="13" t="s">
        <v>47</v>
      </c>
      <c r="C78" s="14" t="s">
        <v>59</v>
      </c>
      <c r="D78" s="14">
        <v>140</v>
      </c>
      <c r="E78" s="16">
        <v>135</v>
      </c>
      <c r="F78" s="16">
        <v>145</v>
      </c>
      <c r="G78" s="16">
        <v>130</v>
      </c>
      <c r="H78" s="15">
        <f t="shared" si="3"/>
        <v>550</v>
      </c>
      <c r="I78" s="47">
        <v>1.2</v>
      </c>
      <c r="J78" s="18">
        <f t="shared" si="4"/>
        <v>660</v>
      </c>
      <c r="Q78" s="2"/>
    </row>
    <row r="79" spans="1:17" s="3" customFormat="1" ht="15.75" customHeight="1" x14ac:dyDescent="0.25">
      <c r="A79" s="16">
        <v>29</v>
      </c>
      <c r="B79" s="13" t="s">
        <v>48</v>
      </c>
      <c r="C79" s="14" t="s">
        <v>59</v>
      </c>
      <c r="D79" s="14">
        <v>135</v>
      </c>
      <c r="E79" s="16">
        <v>115</v>
      </c>
      <c r="F79" s="16">
        <v>130</v>
      </c>
      <c r="G79" s="16">
        <v>105</v>
      </c>
      <c r="H79" s="15">
        <f t="shared" si="3"/>
        <v>485</v>
      </c>
      <c r="I79" s="47">
        <v>1.34</v>
      </c>
      <c r="J79" s="18">
        <f t="shared" si="4"/>
        <v>649.90000000000009</v>
      </c>
      <c r="Q79" s="2"/>
    </row>
    <row r="80" spans="1:17" s="3" customFormat="1" ht="15.75" customHeight="1" x14ac:dyDescent="0.25">
      <c r="A80" s="16">
        <v>30</v>
      </c>
      <c r="B80" s="13" t="s">
        <v>49</v>
      </c>
      <c r="C80" s="14" t="s">
        <v>59</v>
      </c>
      <c r="D80" s="14">
        <v>150</v>
      </c>
      <c r="E80" s="16">
        <v>125</v>
      </c>
      <c r="F80" s="16">
        <v>145</v>
      </c>
      <c r="G80" s="16">
        <v>120</v>
      </c>
      <c r="H80" s="15">
        <f t="shared" si="3"/>
        <v>540</v>
      </c>
      <c r="I80" s="47">
        <v>2.66</v>
      </c>
      <c r="J80" s="18">
        <f t="shared" si="4"/>
        <v>1436.4</v>
      </c>
      <c r="Q80" s="2"/>
    </row>
    <row r="81" spans="1:17" s="3" customFormat="1" ht="15.75" customHeight="1" x14ac:dyDescent="0.25">
      <c r="A81" s="16">
        <v>31</v>
      </c>
      <c r="B81" s="13" t="s">
        <v>50</v>
      </c>
      <c r="C81" s="14" t="s">
        <v>59</v>
      </c>
      <c r="D81" s="14">
        <v>135</v>
      </c>
      <c r="E81" s="16">
        <v>125</v>
      </c>
      <c r="F81" s="16">
        <v>135</v>
      </c>
      <c r="G81" s="16">
        <v>120</v>
      </c>
      <c r="H81" s="15">
        <f t="shared" si="3"/>
        <v>515</v>
      </c>
      <c r="I81" s="47">
        <v>3.5</v>
      </c>
      <c r="J81" s="18">
        <f t="shared" si="4"/>
        <v>1802.5</v>
      </c>
      <c r="Q81" s="2"/>
    </row>
    <row r="82" spans="1:17" s="3" customFormat="1" ht="15.75" customHeight="1" x14ac:dyDescent="0.25">
      <c r="A82" s="16"/>
      <c r="B82" s="50" t="s">
        <v>165</v>
      </c>
      <c r="C82" s="50"/>
      <c r="D82" s="50"/>
      <c r="E82" s="50"/>
      <c r="F82" s="50"/>
      <c r="G82" s="50"/>
      <c r="H82" s="50"/>
      <c r="I82" s="51"/>
      <c r="J82" s="39">
        <f>SUM(J51:J81)</f>
        <v>28439.670000000002</v>
      </c>
      <c r="Q82" s="2"/>
    </row>
    <row r="83" spans="1:17" s="3" customFormat="1" ht="27" customHeight="1" x14ac:dyDescent="0.25">
      <c r="A83" s="54" t="s">
        <v>114</v>
      </c>
      <c r="B83" s="54"/>
      <c r="C83" s="54"/>
      <c r="D83" s="54"/>
      <c r="E83" s="54"/>
      <c r="F83" s="54"/>
      <c r="G83" s="54"/>
      <c r="H83" s="54"/>
      <c r="I83" s="54"/>
      <c r="J83" s="54"/>
      <c r="Q83" s="2"/>
    </row>
    <row r="84" spans="1:17" s="3" customFormat="1" ht="15.75" customHeight="1" x14ac:dyDescent="0.25">
      <c r="A84" s="16">
        <v>1</v>
      </c>
      <c r="B84" s="17" t="s">
        <v>73</v>
      </c>
      <c r="C84" s="14" t="s">
        <v>58</v>
      </c>
      <c r="D84" s="14">
        <v>300</v>
      </c>
      <c r="E84" s="16">
        <v>150</v>
      </c>
      <c r="F84" s="16">
        <v>150</v>
      </c>
      <c r="G84" s="16">
        <v>600</v>
      </c>
      <c r="H84" s="15">
        <f t="shared" ref="H84:H106" si="5">SUM(D84:G84)</f>
        <v>1200</v>
      </c>
      <c r="I84" s="47">
        <v>0.16</v>
      </c>
      <c r="J84" s="18">
        <f>H84*I84</f>
        <v>192</v>
      </c>
      <c r="Q84" s="2"/>
    </row>
    <row r="85" spans="1:17" s="3" customFormat="1" ht="15.75" customHeight="1" x14ac:dyDescent="0.25">
      <c r="A85" s="16">
        <v>2</v>
      </c>
      <c r="B85" s="17" t="s">
        <v>74</v>
      </c>
      <c r="C85" s="14" t="s">
        <v>58</v>
      </c>
      <c r="D85" s="14">
        <v>200</v>
      </c>
      <c r="E85" s="16">
        <v>200</v>
      </c>
      <c r="F85" s="16">
        <v>250</v>
      </c>
      <c r="G85" s="16">
        <v>600</v>
      </c>
      <c r="H85" s="15">
        <f t="shared" si="5"/>
        <v>1250</v>
      </c>
      <c r="I85" s="47">
        <v>0.16</v>
      </c>
      <c r="J85" s="18">
        <f t="shared" ref="J85:J142" si="6">H85*I85</f>
        <v>200</v>
      </c>
      <c r="Q85" s="2"/>
    </row>
    <row r="86" spans="1:17" s="3" customFormat="1" ht="15.75" customHeight="1" x14ac:dyDescent="0.25">
      <c r="A86" s="16">
        <v>3</v>
      </c>
      <c r="B86" s="17" t="s">
        <v>75</v>
      </c>
      <c r="C86" s="14" t="s">
        <v>58</v>
      </c>
      <c r="D86" s="14">
        <v>250</v>
      </c>
      <c r="E86" s="16">
        <v>200</v>
      </c>
      <c r="F86" s="16">
        <v>300</v>
      </c>
      <c r="G86" s="16">
        <v>600</v>
      </c>
      <c r="H86" s="15">
        <f t="shared" si="5"/>
        <v>1350</v>
      </c>
      <c r="I86" s="47">
        <v>0.17</v>
      </c>
      <c r="J86" s="18">
        <f t="shared" si="6"/>
        <v>229.50000000000003</v>
      </c>
      <c r="Q86" s="2"/>
    </row>
    <row r="87" spans="1:17" s="3" customFormat="1" ht="15.75" customHeight="1" x14ac:dyDescent="0.25">
      <c r="A87" s="16">
        <v>4</v>
      </c>
      <c r="B87" s="21" t="s">
        <v>118</v>
      </c>
      <c r="C87" s="14" t="s">
        <v>58</v>
      </c>
      <c r="D87" s="14">
        <v>1000</v>
      </c>
      <c r="E87" s="16">
        <v>500</v>
      </c>
      <c r="F87" s="16">
        <v>300</v>
      </c>
      <c r="G87" s="16">
        <v>600</v>
      </c>
      <c r="H87" s="15">
        <f t="shared" si="5"/>
        <v>2400</v>
      </c>
      <c r="I87" s="47">
        <v>2</v>
      </c>
      <c r="J87" s="18">
        <f t="shared" si="6"/>
        <v>4800</v>
      </c>
      <c r="Q87" s="2"/>
    </row>
    <row r="88" spans="1:17" s="3" customFormat="1" ht="15.75" customHeight="1" x14ac:dyDescent="0.25">
      <c r="A88" s="16">
        <v>5</v>
      </c>
      <c r="B88" s="21" t="s">
        <v>119</v>
      </c>
      <c r="C88" s="14" t="s">
        <v>58</v>
      </c>
      <c r="D88" s="14">
        <v>300</v>
      </c>
      <c r="E88" s="16">
        <v>200</v>
      </c>
      <c r="F88" s="16">
        <v>300</v>
      </c>
      <c r="G88" s="16">
        <v>350</v>
      </c>
      <c r="H88" s="15">
        <f t="shared" si="5"/>
        <v>1150</v>
      </c>
      <c r="I88" s="47">
        <v>4</v>
      </c>
      <c r="J88" s="18">
        <f t="shared" si="6"/>
        <v>4600</v>
      </c>
      <c r="Q88" s="2"/>
    </row>
    <row r="89" spans="1:17" s="19" customFormat="1" ht="15.75" customHeight="1" x14ac:dyDescent="0.25">
      <c r="A89" s="16">
        <v>6</v>
      </c>
      <c r="B89" s="21" t="s">
        <v>115</v>
      </c>
      <c r="C89" s="14" t="s">
        <v>58</v>
      </c>
      <c r="D89" s="14"/>
      <c r="E89" s="16"/>
      <c r="F89" s="16"/>
      <c r="G89" s="16">
        <v>500</v>
      </c>
      <c r="H89" s="15">
        <f t="shared" si="5"/>
        <v>500</v>
      </c>
      <c r="I89" s="47">
        <v>0.1</v>
      </c>
      <c r="J89" s="18">
        <f t="shared" si="6"/>
        <v>50</v>
      </c>
      <c r="Q89" s="20"/>
    </row>
    <row r="90" spans="1:17" s="19" customFormat="1" ht="15.75" customHeight="1" x14ac:dyDescent="0.25">
      <c r="A90" s="16">
        <v>7</v>
      </c>
      <c r="B90" s="21" t="s">
        <v>116</v>
      </c>
      <c r="C90" s="14" t="s">
        <v>58</v>
      </c>
      <c r="D90" s="14"/>
      <c r="E90" s="16"/>
      <c r="F90" s="16"/>
      <c r="G90" s="16">
        <v>500</v>
      </c>
      <c r="H90" s="15">
        <f t="shared" si="5"/>
        <v>500</v>
      </c>
      <c r="I90" s="47">
        <v>0.12</v>
      </c>
      <c r="J90" s="18">
        <f t="shared" si="6"/>
        <v>60</v>
      </c>
      <c r="Q90" s="20"/>
    </row>
    <row r="91" spans="1:17" s="19" customFormat="1" ht="15.75" customHeight="1" x14ac:dyDescent="0.25">
      <c r="A91" s="16">
        <v>8</v>
      </c>
      <c r="B91" s="21" t="s">
        <v>120</v>
      </c>
      <c r="C91" s="14" t="s">
        <v>58</v>
      </c>
      <c r="D91" s="14"/>
      <c r="E91" s="16"/>
      <c r="F91" s="16"/>
      <c r="G91" s="16">
        <v>500</v>
      </c>
      <c r="H91" s="15">
        <f t="shared" si="5"/>
        <v>500</v>
      </c>
      <c r="I91" s="47">
        <v>0.16</v>
      </c>
      <c r="J91" s="18">
        <f t="shared" si="6"/>
        <v>80</v>
      </c>
      <c r="Q91" s="20"/>
    </row>
    <row r="92" spans="1:17" s="3" customFormat="1" ht="15.75" customHeight="1" x14ac:dyDescent="0.25">
      <c r="A92" s="16">
        <v>9</v>
      </c>
      <c r="B92" s="21" t="s">
        <v>101</v>
      </c>
      <c r="C92" s="14" t="s">
        <v>59</v>
      </c>
      <c r="D92" s="14">
        <v>350</v>
      </c>
      <c r="E92" s="16">
        <v>350</v>
      </c>
      <c r="F92" s="16">
        <v>300</v>
      </c>
      <c r="G92" s="16">
        <v>600</v>
      </c>
      <c r="H92" s="15">
        <f t="shared" si="5"/>
        <v>1600</v>
      </c>
      <c r="I92" s="47">
        <v>0.05</v>
      </c>
      <c r="J92" s="18">
        <f t="shared" si="6"/>
        <v>80</v>
      </c>
      <c r="Q92" s="2"/>
    </row>
    <row r="93" spans="1:17" s="3" customFormat="1" ht="15.75" customHeight="1" x14ac:dyDescent="0.25">
      <c r="A93" s="16">
        <v>10</v>
      </c>
      <c r="B93" s="21" t="s">
        <v>102</v>
      </c>
      <c r="C93" s="14" t="s">
        <v>59</v>
      </c>
      <c r="D93" s="14">
        <v>400</v>
      </c>
      <c r="E93" s="16">
        <v>350</v>
      </c>
      <c r="F93" s="16">
        <v>350</v>
      </c>
      <c r="G93" s="16">
        <v>600</v>
      </c>
      <c r="H93" s="15">
        <f t="shared" si="5"/>
        <v>1700</v>
      </c>
      <c r="I93" s="47">
        <v>0.06</v>
      </c>
      <c r="J93" s="18">
        <f t="shared" si="6"/>
        <v>102</v>
      </c>
      <c r="Q93" s="2"/>
    </row>
    <row r="94" spans="1:17" s="3" customFormat="1" ht="15.75" customHeight="1" x14ac:dyDescent="0.25">
      <c r="A94" s="16">
        <v>11</v>
      </c>
      <c r="B94" s="21" t="s">
        <v>76</v>
      </c>
      <c r="C94" s="14" t="s">
        <v>59</v>
      </c>
      <c r="D94" s="14">
        <v>400</v>
      </c>
      <c r="E94" s="16">
        <v>350</v>
      </c>
      <c r="F94" s="16">
        <v>350</v>
      </c>
      <c r="G94" s="16">
        <v>1300</v>
      </c>
      <c r="H94" s="15">
        <f t="shared" si="5"/>
        <v>2400</v>
      </c>
      <c r="I94" s="47">
        <v>7.0000000000000007E-2</v>
      </c>
      <c r="J94" s="18">
        <f t="shared" si="6"/>
        <v>168.00000000000003</v>
      </c>
      <c r="Q94" s="2"/>
    </row>
    <row r="95" spans="1:17" s="3" customFormat="1" ht="15.75" customHeight="1" x14ac:dyDescent="0.25">
      <c r="A95" s="16">
        <v>12</v>
      </c>
      <c r="B95" s="21" t="s">
        <v>103</v>
      </c>
      <c r="C95" s="14" t="s">
        <v>59</v>
      </c>
      <c r="D95" s="14">
        <v>750</v>
      </c>
      <c r="E95" s="16">
        <v>370</v>
      </c>
      <c r="F95" s="16">
        <v>250</v>
      </c>
      <c r="G95" s="16">
        <v>700</v>
      </c>
      <c r="H95" s="15">
        <f t="shared" si="5"/>
        <v>2070</v>
      </c>
      <c r="I95" s="47">
        <v>7.0000000000000007E-2</v>
      </c>
      <c r="J95" s="18">
        <f t="shared" si="6"/>
        <v>144.9</v>
      </c>
      <c r="Q95" s="2"/>
    </row>
    <row r="96" spans="1:17" s="3" customFormat="1" ht="15.75" customHeight="1" x14ac:dyDescent="0.25">
      <c r="A96" s="16">
        <v>13</v>
      </c>
      <c r="B96" s="21" t="s">
        <v>104</v>
      </c>
      <c r="C96" s="14" t="s">
        <v>59</v>
      </c>
      <c r="D96" s="14">
        <v>600</v>
      </c>
      <c r="E96" s="16">
        <v>300</v>
      </c>
      <c r="F96" s="16">
        <v>350</v>
      </c>
      <c r="G96" s="16">
        <v>700</v>
      </c>
      <c r="H96" s="15">
        <f t="shared" si="5"/>
        <v>1950</v>
      </c>
      <c r="I96" s="47">
        <v>0.09</v>
      </c>
      <c r="J96" s="18">
        <f t="shared" si="6"/>
        <v>175.5</v>
      </c>
      <c r="Q96" s="2"/>
    </row>
    <row r="97" spans="1:17" s="3" customFormat="1" ht="15.75" customHeight="1" x14ac:dyDescent="0.25">
      <c r="A97" s="16">
        <v>14</v>
      </c>
      <c r="B97" s="21" t="s">
        <v>105</v>
      </c>
      <c r="C97" s="14" t="s">
        <v>59</v>
      </c>
      <c r="D97" s="14">
        <v>400</v>
      </c>
      <c r="E97" s="16">
        <v>280</v>
      </c>
      <c r="F97" s="16">
        <v>250</v>
      </c>
      <c r="G97" s="16">
        <v>700</v>
      </c>
      <c r="H97" s="15">
        <f t="shared" si="5"/>
        <v>1630</v>
      </c>
      <c r="I97" s="47">
        <v>0.22</v>
      </c>
      <c r="J97" s="18">
        <f t="shared" si="6"/>
        <v>358.6</v>
      </c>
      <c r="Q97" s="2"/>
    </row>
    <row r="98" spans="1:17" s="3" customFormat="1" ht="15.75" customHeight="1" x14ac:dyDescent="0.25">
      <c r="A98" s="16">
        <v>15</v>
      </c>
      <c r="B98" s="21" t="s">
        <v>106</v>
      </c>
      <c r="C98" s="14" t="s">
        <v>59</v>
      </c>
      <c r="D98" s="14">
        <v>700</v>
      </c>
      <c r="E98" s="16">
        <v>300</v>
      </c>
      <c r="F98" s="16">
        <v>150</v>
      </c>
      <c r="G98" s="16">
        <v>700</v>
      </c>
      <c r="H98" s="15">
        <f t="shared" si="5"/>
        <v>1850</v>
      </c>
      <c r="I98" s="47">
        <v>0.41</v>
      </c>
      <c r="J98" s="18">
        <f t="shared" si="6"/>
        <v>758.5</v>
      </c>
      <c r="Q98" s="2"/>
    </row>
    <row r="99" spans="1:17" s="3" customFormat="1" ht="15.75" customHeight="1" x14ac:dyDescent="0.25">
      <c r="A99" s="16">
        <v>16</v>
      </c>
      <c r="B99" s="21" t="s">
        <v>107</v>
      </c>
      <c r="C99" s="14" t="s">
        <v>59</v>
      </c>
      <c r="D99" s="14">
        <v>150</v>
      </c>
      <c r="E99" s="16">
        <v>450</v>
      </c>
      <c r="F99" s="16">
        <v>200</v>
      </c>
      <c r="G99" s="16">
        <v>600</v>
      </c>
      <c r="H99" s="15">
        <f t="shared" si="5"/>
        <v>1400</v>
      </c>
      <c r="I99" s="47">
        <v>0.21</v>
      </c>
      <c r="J99" s="18">
        <f t="shared" si="6"/>
        <v>294</v>
      </c>
      <c r="Q99" s="2"/>
    </row>
    <row r="100" spans="1:17" s="3" customFormat="1" ht="15.75" customHeight="1" x14ac:dyDescent="0.25">
      <c r="A100" s="16">
        <v>17</v>
      </c>
      <c r="B100" s="21" t="s">
        <v>108</v>
      </c>
      <c r="C100" s="14" t="s">
        <v>59</v>
      </c>
      <c r="D100" s="14">
        <v>550</v>
      </c>
      <c r="E100" s="16">
        <v>450</v>
      </c>
      <c r="F100" s="16">
        <v>350</v>
      </c>
      <c r="G100" s="16">
        <v>600</v>
      </c>
      <c r="H100" s="15">
        <f t="shared" si="5"/>
        <v>1950</v>
      </c>
      <c r="I100" s="47">
        <v>0.57999999999999996</v>
      </c>
      <c r="J100" s="18">
        <f t="shared" si="6"/>
        <v>1131</v>
      </c>
      <c r="Q100" s="2"/>
    </row>
    <row r="101" spans="1:17" s="3" customFormat="1" ht="15.75" customHeight="1" x14ac:dyDescent="0.25">
      <c r="A101" s="16">
        <v>18</v>
      </c>
      <c r="B101" s="21" t="s">
        <v>109</v>
      </c>
      <c r="C101" s="14" t="s">
        <v>59</v>
      </c>
      <c r="D101" s="14">
        <v>160</v>
      </c>
      <c r="E101" s="16">
        <v>350</v>
      </c>
      <c r="F101" s="16">
        <v>250</v>
      </c>
      <c r="G101" s="16">
        <v>500</v>
      </c>
      <c r="H101" s="15">
        <f t="shared" si="5"/>
        <v>1260</v>
      </c>
      <c r="I101" s="47">
        <v>0.65</v>
      </c>
      <c r="J101" s="18">
        <f t="shared" si="6"/>
        <v>819</v>
      </c>
      <c r="Q101" s="2"/>
    </row>
    <row r="102" spans="1:17" s="3" customFormat="1" ht="15.75" customHeight="1" x14ac:dyDescent="0.25">
      <c r="A102" s="16">
        <v>19</v>
      </c>
      <c r="B102" s="21" t="s">
        <v>110</v>
      </c>
      <c r="C102" s="14" t="s">
        <v>59</v>
      </c>
      <c r="D102" s="14">
        <v>900</v>
      </c>
      <c r="E102" s="16">
        <v>350</v>
      </c>
      <c r="F102" s="16">
        <v>250</v>
      </c>
      <c r="G102" s="16">
        <v>500</v>
      </c>
      <c r="H102" s="15">
        <f t="shared" si="5"/>
        <v>2000</v>
      </c>
      <c r="I102" s="47">
        <v>0.69</v>
      </c>
      <c r="J102" s="18">
        <f t="shared" si="6"/>
        <v>1380</v>
      </c>
      <c r="Q102" s="2"/>
    </row>
    <row r="103" spans="1:17" s="3" customFormat="1" ht="15.75" customHeight="1" x14ac:dyDescent="0.25">
      <c r="A103" s="16">
        <v>20</v>
      </c>
      <c r="B103" s="21" t="s">
        <v>111</v>
      </c>
      <c r="C103" s="14" t="s">
        <v>59</v>
      </c>
      <c r="D103" s="14">
        <v>300</v>
      </c>
      <c r="E103" s="16">
        <v>280</v>
      </c>
      <c r="F103" s="16">
        <v>250</v>
      </c>
      <c r="G103" s="16">
        <v>500</v>
      </c>
      <c r="H103" s="15">
        <f t="shared" si="5"/>
        <v>1330</v>
      </c>
      <c r="I103" s="47">
        <v>7.0000000000000007E-2</v>
      </c>
      <c r="J103" s="18">
        <f t="shared" si="6"/>
        <v>93.100000000000009</v>
      </c>
      <c r="Q103" s="2"/>
    </row>
    <row r="104" spans="1:17" s="3" customFormat="1" ht="15.75" customHeight="1" x14ac:dyDescent="0.25">
      <c r="A104" s="16">
        <v>21</v>
      </c>
      <c r="B104" s="21" t="s">
        <v>112</v>
      </c>
      <c r="C104" s="14" t="s">
        <v>59</v>
      </c>
      <c r="D104" s="14">
        <v>300</v>
      </c>
      <c r="E104" s="16">
        <v>280</v>
      </c>
      <c r="F104" s="16">
        <v>150</v>
      </c>
      <c r="G104" s="16">
        <v>400</v>
      </c>
      <c r="H104" s="15">
        <f t="shared" si="5"/>
        <v>1130</v>
      </c>
      <c r="I104" s="47">
        <v>0.1</v>
      </c>
      <c r="J104" s="18">
        <f t="shared" si="6"/>
        <v>113</v>
      </c>
      <c r="Q104" s="2"/>
    </row>
    <row r="105" spans="1:17" s="3" customFormat="1" ht="15.75" customHeight="1" x14ac:dyDescent="0.25">
      <c r="A105" s="16">
        <v>22</v>
      </c>
      <c r="B105" s="21" t="s">
        <v>113</v>
      </c>
      <c r="C105" s="14" t="s">
        <v>59</v>
      </c>
      <c r="D105" s="14">
        <v>400</v>
      </c>
      <c r="E105" s="16">
        <v>300</v>
      </c>
      <c r="F105" s="16">
        <v>150</v>
      </c>
      <c r="G105" s="16">
        <v>400</v>
      </c>
      <c r="H105" s="15">
        <f t="shared" si="5"/>
        <v>1250</v>
      </c>
      <c r="I105" s="47">
        <v>0.2</v>
      </c>
      <c r="J105" s="18">
        <f t="shared" si="6"/>
        <v>250</v>
      </c>
      <c r="Q105" s="2"/>
    </row>
    <row r="106" spans="1:17" s="3" customFormat="1" ht="15.75" customHeight="1" x14ac:dyDescent="0.25">
      <c r="A106" s="16">
        <v>23</v>
      </c>
      <c r="B106" s="17" t="s">
        <v>68</v>
      </c>
      <c r="C106" s="14" t="s">
        <v>59</v>
      </c>
      <c r="D106" s="14">
        <v>100</v>
      </c>
      <c r="E106" s="16">
        <v>100</v>
      </c>
      <c r="F106" s="16">
        <v>100</v>
      </c>
      <c r="G106" s="16">
        <v>500</v>
      </c>
      <c r="H106" s="15">
        <f t="shared" si="5"/>
        <v>800</v>
      </c>
      <c r="I106" s="47">
        <v>0.05</v>
      </c>
      <c r="J106" s="18">
        <f t="shared" si="6"/>
        <v>40</v>
      </c>
      <c r="Q106" s="2"/>
    </row>
    <row r="107" spans="1:17" s="3" customFormat="1" ht="15.75" customHeight="1" x14ac:dyDescent="0.25">
      <c r="A107" s="16">
        <v>24</v>
      </c>
      <c r="B107" s="17" t="s">
        <v>69</v>
      </c>
      <c r="C107" s="14" t="s">
        <v>59</v>
      </c>
      <c r="D107" s="14">
        <v>100</v>
      </c>
      <c r="E107" s="16">
        <v>100</v>
      </c>
      <c r="F107" s="16">
        <v>100</v>
      </c>
      <c r="G107" s="16">
        <v>500</v>
      </c>
      <c r="H107" s="15">
        <f t="shared" ref="H107:H138" si="7">SUM(D107:G107)</f>
        <v>800</v>
      </c>
      <c r="I107" s="47">
        <v>7.0000000000000007E-2</v>
      </c>
      <c r="J107" s="18">
        <f t="shared" si="6"/>
        <v>56.000000000000007</v>
      </c>
      <c r="Q107" s="2"/>
    </row>
    <row r="108" spans="1:17" s="3" customFormat="1" ht="15.75" customHeight="1" x14ac:dyDescent="0.25">
      <c r="A108" s="16">
        <v>25</v>
      </c>
      <c r="B108" s="21" t="s">
        <v>84</v>
      </c>
      <c r="C108" s="14" t="s">
        <v>59</v>
      </c>
      <c r="D108" s="14">
        <v>300</v>
      </c>
      <c r="E108" s="16">
        <v>300</v>
      </c>
      <c r="F108" s="16">
        <v>100</v>
      </c>
      <c r="G108" s="16">
        <v>570</v>
      </c>
      <c r="H108" s="15">
        <f t="shared" si="7"/>
        <v>1270</v>
      </c>
      <c r="I108" s="47">
        <v>0.08</v>
      </c>
      <c r="J108" s="18">
        <f t="shared" si="6"/>
        <v>101.60000000000001</v>
      </c>
      <c r="Q108" s="2"/>
    </row>
    <row r="109" spans="1:17" s="3" customFormat="1" ht="15.75" customHeight="1" x14ac:dyDescent="0.25">
      <c r="A109" s="16">
        <v>26</v>
      </c>
      <c r="B109" s="21" t="s">
        <v>85</v>
      </c>
      <c r="C109" s="14" t="s">
        <v>59</v>
      </c>
      <c r="D109" s="14">
        <v>300</v>
      </c>
      <c r="E109" s="16">
        <v>400</v>
      </c>
      <c r="F109" s="16">
        <v>150</v>
      </c>
      <c r="G109" s="16">
        <v>570</v>
      </c>
      <c r="H109" s="15">
        <f t="shared" si="7"/>
        <v>1420</v>
      </c>
      <c r="I109" s="47">
        <v>0.1</v>
      </c>
      <c r="J109" s="18">
        <f t="shared" si="6"/>
        <v>142</v>
      </c>
      <c r="Q109" s="2"/>
    </row>
    <row r="110" spans="1:17" s="3" customFormat="1" ht="15.75" customHeight="1" x14ac:dyDescent="0.25">
      <c r="A110" s="16">
        <v>27</v>
      </c>
      <c r="B110" s="21" t="s">
        <v>86</v>
      </c>
      <c r="C110" s="14" t="s">
        <v>59</v>
      </c>
      <c r="D110" s="14">
        <v>400</v>
      </c>
      <c r="E110" s="16">
        <v>280</v>
      </c>
      <c r="F110" s="16">
        <v>150</v>
      </c>
      <c r="G110" s="16">
        <v>420</v>
      </c>
      <c r="H110" s="15">
        <f t="shared" si="7"/>
        <v>1250</v>
      </c>
      <c r="I110" s="47">
        <v>0.19</v>
      </c>
      <c r="J110" s="18">
        <f t="shared" si="6"/>
        <v>237.5</v>
      </c>
      <c r="Q110" s="2"/>
    </row>
    <row r="111" spans="1:17" s="3" customFormat="1" ht="15.75" customHeight="1" x14ac:dyDescent="0.25">
      <c r="A111" s="16">
        <v>28</v>
      </c>
      <c r="B111" s="21" t="s">
        <v>87</v>
      </c>
      <c r="C111" s="14" t="s">
        <v>59</v>
      </c>
      <c r="D111" s="14">
        <v>380</v>
      </c>
      <c r="E111" s="16">
        <v>250</v>
      </c>
      <c r="F111" s="16">
        <v>100</v>
      </c>
      <c r="G111" s="16">
        <v>420</v>
      </c>
      <c r="H111" s="15">
        <f t="shared" si="7"/>
        <v>1150</v>
      </c>
      <c r="I111" s="47">
        <v>0.35</v>
      </c>
      <c r="J111" s="18">
        <f t="shared" si="6"/>
        <v>402.5</v>
      </c>
      <c r="Q111" s="2"/>
    </row>
    <row r="112" spans="1:17" s="3" customFormat="1" ht="15.75" customHeight="1" x14ac:dyDescent="0.25">
      <c r="A112" s="16">
        <v>29</v>
      </c>
      <c r="B112" s="21" t="s">
        <v>88</v>
      </c>
      <c r="C112" s="14" t="s">
        <v>59</v>
      </c>
      <c r="D112" s="14">
        <v>250</v>
      </c>
      <c r="E112" s="16">
        <v>280</v>
      </c>
      <c r="F112" s="16">
        <v>100</v>
      </c>
      <c r="G112" s="16">
        <v>420</v>
      </c>
      <c r="H112" s="15">
        <f t="shared" si="7"/>
        <v>1050</v>
      </c>
      <c r="I112" s="47">
        <v>0.53</v>
      </c>
      <c r="J112" s="18">
        <f t="shared" si="6"/>
        <v>556.5</v>
      </c>
      <c r="Q112" s="2"/>
    </row>
    <row r="113" spans="1:17" s="3" customFormat="1" ht="15.75" customHeight="1" x14ac:dyDescent="0.25">
      <c r="A113" s="16">
        <v>30</v>
      </c>
      <c r="B113" s="21" t="s">
        <v>89</v>
      </c>
      <c r="C113" s="14" t="s">
        <v>59</v>
      </c>
      <c r="D113" s="14">
        <v>440</v>
      </c>
      <c r="E113" s="16">
        <v>280</v>
      </c>
      <c r="F113" s="16">
        <v>250</v>
      </c>
      <c r="G113" s="16">
        <v>450</v>
      </c>
      <c r="H113" s="15">
        <f t="shared" si="7"/>
        <v>1420</v>
      </c>
      <c r="I113" s="47">
        <v>0.08</v>
      </c>
      <c r="J113" s="18">
        <f t="shared" si="6"/>
        <v>113.60000000000001</v>
      </c>
      <c r="Q113" s="2"/>
    </row>
    <row r="114" spans="1:17" s="3" customFormat="1" ht="15.75" customHeight="1" x14ac:dyDescent="0.25">
      <c r="A114" s="16">
        <v>31</v>
      </c>
      <c r="B114" s="21" t="s">
        <v>90</v>
      </c>
      <c r="C114" s="14" t="s">
        <v>59</v>
      </c>
      <c r="D114" s="14">
        <v>430</v>
      </c>
      <c r="E114" s="16">
        <v>280</v>
      </c>
      <c r="F114" s="16">
        <v>250</v>
      </c>
      <c r="G114" s="16">
        <v>350</v>
      </c>
      <c r="H114" s="15">
        <f t="shared" si="7"/>
        <v>1310</v>
      </c>
      <c r="I114" s="47">
        <v>0.11</v>
      </c>
      <c r="J114" s="18">
        <f t="shared" si="6"/>
        <v>144.1</v>
      </c>
      <c r="Q114" s="2"/>
    </row>
    <row r="115" spans="1:17" s="3" customFormat="1" ht="15.75" customHeight="1" x14ac:dyDescent="0.25">
      <c r="A115" s="16">
        <v>32</v>
      </c>
      <c r="B115" s="21" t="s">
        <v>91</v>
      </c>
      <c r="C115" s="14" t="s">
        <v>59</v>
      </c>
      <c r="D115" s="14">
        <v>440</v>
      </c>
      <c r="E115" s="16">
        <v>280</v>
      </c>
      <c r="F115" s="16">
        <v>150</v>
      </c>
      <c r="G115" s="16">
        <v>300</v>
      </c>
      <c r="H115" s="15">
        <f t="shared" si="7"/>
        <v>1170</v>
      </c>
      <c r="I115" s="47">
        <v>0.21</v>
      </c>
      <c r="J115" s="18">
        <f t="shared" si="6"/>
        <v>245.7</v>
      </c>
      <c r="Q115" s="2"/>
    </row>
    <row r="116" spans="1:17" s="3" customFormat="1" ht="15.75" customHeight="1" x14ac:dyDescent="0.25">
      <c r="A116" s="16">
        <v>33</v>
      </c>
      <c r="B116" s="21" t="s">
        <v>92</v>
      </c>
      <c r="C116" s="14" t="s">
        <v>59</v>
      </c>
      <c r="D116" s="14">
        <v>290</v>
      </c>
      <c r="E116" s="16">
        <v>250</v>
      </c>
      <c r="F116" s="16">
        <v>150</v>
      </c>
      <c r="G116" s="16">
        <v>300</v>
      </c>
      <c r="H116" s="15">
        <f t="shared" si="7"/>
        <v>990</v>
      </c>
      <c r="I116" s="47">
        <v>0.28000000000000003</v>
      </c>
      <c r="J116" s="18">
        <f t="shared" si="6"/>
        <v>277.20000000000005</v>
      </c>
      <c r="Q116" s="2"/>
    </row>
    <row r="117" spans="1:17" s="3" customFormat="1" ht="15.75" customHeight="1" x14ac:dyDescent="0.25">
      <c r="A117" s="16">
        <v>34</v>
      </c>
      <c r="B117" s="21" t="s">
        <v>54</v>
      </c>
      <c r="C117" s="14" t="s">
        <v>59</v>
      </c>
      <c r="D117" s="14">
        <v>550</v>
      </c>
      <c r="E117" s="16">
        <v>150</v>
      </c>
      <c r="F117" s="16">
        <v>180</v>
      </c>
      <c r="G117" s="16">
        <v>180</v>
      </c>
      <c r="H117" s="15">
        <f t="shared" si="7"/>
        <v>1060</v>
      </c>
      <c r="I117" s="47">
        <v>6.4</v>
      </c>
      <c r="J117" s="18">
        <f t="shared" si="6"/>
        <v>6784</v>
      </c>
      <c r="Q117" s="2"/>
    </row>
    <row r="118" spans="1:17" s="3" customFormat="1" ht="15.75" customHeight="1" x14ac:dyDescent="0.25">
      <c r="A118" s="16">
        <v>35</v>
      </c>
      <c r="B118" s="21" t="s">
        <v>55</v>
      </c>
      <c r="C118" s="14" t="s">
        <v>59</v>
      </c>
      <c r="D118" s="14">
        <v>490</v>
      </c>
      <c r="E118" s="16">
        <v>70</v>
      </c>
      <c r="F118" s="16">
        <v>130</v>
      </c>
      <c r="G118" s="16">
        <v>90</v>
      </c>
      <c r="H118" s="15">
        <f t="shared" si="7"/>
        <v>780</v>
      </c>
      <c r="I118" s="47">
        <v>3</v>
      </c>
      <c r="J118" s="18">
        <f t="shared" si="6"/>
        <v>2340</v>
      </c>
      <c r="Q118" s="2"/>
    </row>
    <row r="119" spans="1:17" s="3" customFormat="1" ht="15.75" customHeight="1" x14ac:dyDescent="0.25">
      <c r="A119" s="16">
        <v>36</v>
      </c>
      <c r="B119" s="21" t="s">
        <v>56</v>
      </c>
      <c r="C119" s="14" t="s">
        <v>59</v>
      </c>
      <c r="D119" s="14">
        <v>130</v>
      </c>
      <c r="E119" s="16">
        <v>50</v>
      </c>
      <c r="F119" s="16">
        <v>30</v>
      </c>
      <c r="G119" s="16">
        <v>20</v>
      </c>
      <c r="H119" s="15">
        <f t="shared" si="7"/>
        <v>230</v>
      </c>
      <c r="I119" s="47">
        <v>2</v>
      </c>
      <c r="J119" s="18">
        <f t="shared" si="6"/>
        <v>460</v>
      </c>
      <c r="Q119" s="2"/>
    </row>
    <row r="120" spans="1:17" s="3" customFormat="1" ht="15.75" customHeight="1" x14ac:dyDescent="0.25">
      <c r="A120" s="16">
        <v>37</v>
      </c>
      <c r="B120" s="21" t="s">
        <v>57</v>
      </c>
      <c r="C120" s="14" t="s">
        <v>59</v>
      </c>
      <c r="D120" s="14">
        <v>130</v>
      </c>
      <c r="E120" s="16">
        <v>35</v>
      </c>
      <c r="F120" s="16">
        <v>70</v>
      </c>
      <c r="G120" s="16">
        <v>75</v>
      </c>
      <c r="H120" s="15">
        <f t="shared" si="7"/>
        <v>310</v>
      </c>
      <c r="I120" s="47">
        <v>3</v>
      </c>
      <c r="J120" s="18">
        <f t="shared" si="6"/>
        <v>930</v>
      </c>
      <c r="Q120" s="2"/>
    </row>
    <row r="121" spans="1:17" s="3" customFormat="1" ht="15.75" customHeight="1" x14ac:dyDescent="0.25">
      <c r="A121" s="16">
        <v>38</v>
      </c>
      <c r="B121" s="17" t="s">
        <v>94</v>
      </c>
      <c r="C121" s="14" t="s">
        <v>59</v>
      </c>
      <c r="D121" s="14">
        <v>1000</v>
      </c>
      <c r="E121" s="16">
        <v>2100</v>
      </c>
      <c r="F121" s="16">
        <v>1000</v>
      </c>
      <c r="G121" s="16">
        <v>1500</v>
      </c>
      <c r="H121" s="15">
        <f t="shared" si="7"/>
        <v>5600</v>
      </c>
      <c r="I121" s="47">
        <v>0.01</v>
      </c>
      <c r="J121" s="18">
        <f t="shared" si="6"/>
        <v>56</v>
      </c>
      <c r="Q121" s="2"/>
    </row>
    <row r="122" spans="1:17" s="3" customFormat="1" ht="15.75" customHeight="1" x14ac:dyDescent="0.25">
      <c r="A122" s="16">
        <v>39</v>
      </c>
      <c r="B122" s="17" t="s">
        <v>95</v>
      </c>
      <c r="C122" s="14" t="s">
        <v>59</v>
      </c>
      <c r="D122" s="14">
        <v>2000</v>
      </c>
      <c r="E122" s="16">
        <v>4300</v>
      </c>
      <c r="F122" s="14">
        <v>2000</v>
      </c>
      <c r="G122" s="16">
        <v>1500</v>
      </c>
      <c r="H122" s="15">
        <f t="shared" si="7"/>
        <v>9800</v>
      </c>
      <c r="I122" s="47">
        <v>0.02</v>
      </c>
      <c r="J122" s="18">
        <f t="shared" si="6"/>
        <v>196</v>
      </c>
      <c r="Q122" s="2"/>
    </row>
    <row r="123" spans="1:17" s="3" customFormat="1" ht="15.75" customHeight="1" x14ac:dyDescent="0.25">
      <c r="A123" s="16">
        <v>40</v>
      </c>
      <c r="B123" s="17" t="s">
        <v>96</v>
      </c>
      <c r="C123" s="14" t="s">
        <v>59</v>
      </c>
      <c r="D123" s="14">
        <v>2000</v>
      </c>
      <c r="E123" s="16">
        <v>2100</v>
      </c>
      <c r="F123" s="14">
        <v>2000</v>
      </c>
      <c r="G123" s="16">
        <v>1500</v>
      </c>
      <c r="H123" s="15">
        <f t="shared" si="7"/>
        <v>7600</v>
      </c>
      <c r="I123" s="47">
        <v>0.03</v>
      </c>
      <c r="J123" s="18">
        <f t="shared" si="6"/>
        <v>228</v>
      </c>
      <c r="Q123" s="2"/>
    </row>
    <row r="124" spans="1:17" s="3" customFormat="1" ht="15.75" customHeight="1" x14ac:dyDescent="0.25">
      <c r="A124" s="16">
        <v>41</v>
      </c>
      <c r="B124" s="17" t="s">
        <v>97</v>
      </c>
      <c r="C124" s="14" t="s">
        <v>59</v>
      </c>
      <c r="D124" s="14">
        <v>2000</v>
      </c>
      <c r="E124" s="16">
        <v>4100</v>
      </c>
      <c r="F124" s="14">
        <v>2000</v>
      </c>
      <c r="G124" s="16">
        <v>2000</v>
      </c>
      <c r="H124" s="15">
        <f t="shared" si="7"/>
        <v>10100</v>
      </c>
      <c r="I124" s="47">
        <v>0.04</v>
      </c>
      <c r="J124" s="18">
        <f t="shared" si="6"/>
        <v>404</v>
      </c>
      <c r="Q124" s="2"/>
    </row>
    <row r="125" spans="1:17" s="3" customFormat="1" ht="15.75" customHeight="1" x14ac:dyDescent="0.25">
      <c r="A125" s="16">
        <v>42</v>
      </c>
      <c r="B125" s="17" t="s">
        <v>98</v>
      </c>
      <c r="C125" s="14" t="s">
        <v>59</v>
      </c>
      <c r="D125" s="14">
        <v>2000</v>
      </c>
      <c r="E125" s="16">
        <v>2500</v>
      </c>
      <c r="F125" s="16">
        <v>2000</v>
      </c>
      <c r="G125" s="16">
        <v>2000</v>
      </c>
      <c r="H125" s="15">
        <f t="shared" si="7"/>
        <v>8500</v>
      </c>
      <c r="I125" s="47">
        <v>0.05</v>
      </c>
      <c r="J125" s="18">
        <f t="shared" si="6"/>
        <v>425</v>
      </c>
      <c r="Q125" s="2"/>
    </row>
    <row r="126" spans="1:17" s="3" customFormat="1" ht="15.75" customHeight="1" x14ac:dyDescent="0.25">
      <c r="A126" s="16">
        <v>43</v>
      </c>
      <c r="B126" s="17" t="s">
        <v>99</v>
      </c>
      <c r="C126" s="14" t="s">
        <v>59</v>
      </c>
      <c r="D126" s="14">
        <v>2000</v>
      </c>
      <c r="E126" s="16">
        <v>4500</v>
      </c>
      <c r="F126" s="16">
        <v>2000</v>
      </c>
      <c r="G126" s="16">
        <v>2000</v>
      </c>
      <c r="H126" s="15">
        <f t="shared" si="7"/>
        <v>10500</v>
      </c>
      <c r="I126" s="47">
        <v>0.06</v>
      </c>
      <c r="J126" s="18">
        <f t="shared" si="6"/>
        <v>630</v>
      </c>
      <c r="Q126" s="2"/>
    </row>
    <row r="127" spans="1:17" s="19" customFormat="1" ht="15.75" customHeight="1" x14ac:dyDescent="0.25">
      <c r="A127" s="16">
        <v>44</v>
      </c>
      <c r="B127" s="17" t="s">
        <v>121</v>
      </c>
      <c r="C127" s="14" t="s">
        <v>59</v>
      </c>
      <c r="D127" s="14">
        <v>2000</v>
      </c>
      <c r="E127" s="16">
        <v>2500</v>
      </c>
      <c r="F127" s="16">
        <v>2000</v>
      </c>
      <c r="G127" s="16">
        <v>6000</v>
      </c>
      <c r="H127" s="15">
        <f t="shared" si="7"/>
        <v>12500</v>
      </c>
      <c r="I127" s="47">
        <v>0.02</v>
      </c>
      <c r="J127" s="18">
        <f t="shared" si="6"/>
        <v>250</v>
      </c>
      <c r="Q127" s="20"/>
    </row>
    <row r="128" spans="1:17" s="19" customFormat="1" ht="15.75" customHeight="1" x14ac:dyDescent="0.25">
      <c r="A128" s="16">
        <v>45</v>
      </c>
      <c r="B128" s="17" t="s">
        <v>122</v>
      </c>
      <c r="C128" s="14" t="s">
        <v>59</v>
      </c>
      <c r="D128" s="14">
        <v>3000</v>
      </c>
      <c r="E128" s="16">
        <v>5000</v>
      </c>
      <c r="F128" s="16">
        <v>2500</v>
      </c>
      <c r="G128" s="16">
        <v>6000</v>
      </c>
      <c r="H128" s="15">
        <f t="shared" si="7"/>
        <v>16500</v>
      </c>
      <c r="I128" s="47">
        <v>0.03</v>
      </c>
      <c r="J128" s="18">
        <f t="shared" si="6"/>
        <v>495</v>
      </c>
      <c r="Q128" s="20"/>
    </row>
    <row r="129" spans="1:17" s="19" customFormat="1" ht="15.75" customHeight="1" x14ac:dyDescent="0.25">
      <c r="A129" s="16">
        <v>46</v>
      </c>
      <c r="B129" s="17" t="s">
        <v>123</v>
      </c>
      <c r="C129" s="14" t="s">
        <v>59</v>
      </c>
      <c r="D129" s="14">
        <v>3000</v>
      </c>
      <c r="E129" s="16">
        <v>5000</v>
      </c>
      <c r="F129" s="16">
        <v>2500</v>
      </c>
      <c r="G129" s="16">
        <v>6000</v>
      </c>
      <c r="H129" s="15">
        <f t="shared" si="7"/>
        <v>16500</v>
      </c>
      <c r="I129" s="47">
        <v>0.05</v>
      </c>
      <c r="J129" s="18">
        <f t="shared" si="6"/>
        <v>825</v>
      </c>
      <c r="Q129" s="20"/>
    </row>
    <row r="130" spans="1:17" s="3" customFormat="1" ht="15.75" customHeight="1" x14ac:dyDescent="0.25">
      <c r="A130" s="16">
        <v>47</v>
      </c>
      <c r="B130" s="17" t="s">
        <v>70</v>
      </c>
      <c r="C130" s="14" t="s">
        <v>59</v>
      </c>
      <c r="D130" s="14">
        <v>300</v>
      </c>
      <c r="E130" s="16">
        <v>500</v>
      </c>
      <c r="F130" s="16">
        <v>400</v>
      </c>
      <c r="G130" s="16">
        <v>1500</v>
      </c>
      <c r="H130" s="15">
        <f t="shared" si="7"/>
        <v>2700</v>
      </c>
      <c r="I130" s="47">
        <v>0.1</v>
      </c>
      <c r="J130" s="18">
        <f t="shared" si="6"/>
        <v>270</v>
      </c>
      <c r="Q130" s="2"/>
    </row>
    <row r="131" spans="1:17" s="3" customFormat="1" ht="30" x14ac:dyDescent="0.25">
      <c r="A131" s="16">
        <v>48</v>
      </c>
      <c r="B131" s="42" t="s">
        <v>78</v>
      </c>
      <c r="C131" s="14" t="s">
        <v>59</v>
      </c>
      <c r="D131" s="14">
        <v>15</v>
      </c>
      <c r="E131" s="16">
        <v>40</v>
      </c>
      <c r="F131" s="16"/>
      <c r="G131" s="16">
        <v>20</v>
      </c>
      <c r="H131" s="15">
        <f t="shared" si="7"/>
        <v>75</v>
      </c>
      <c r="I131" s="47">
        <v>21.1</v>
      </c>
      <c r="J131" s="18">
        <f t="shared" si="6"/>
        <v>1582.5</v>
      </c>
      <c r="Q131" s="2"/>
    </row>
    <row r="132" spans="1:17" s="3" customFormat="1" ht="33" customHeight="1" x14ac:dyDescent="0.25">
      <c r="A132" s="16">
        <v>49</v>
      </c>
      <c r="B132" s="42" t="s">
        <v>77</v>
      </c>
      <c r="C132" s="14" t="s">
        <v>59</v>
      </c>
      <c r="D132" s="14">
        <v>15</v>
      </c>
      <c r="E132" s="16">
        <v>45</v>
      </c>
      <c r="F132" s="16"/>
      <c r="G132" s="16">
        <v>20</v>
      </c>
      <c r="H132" s="15">
        <f t="shared" si="7"/>
        <v>80</v>
      </c>
      <c r="I132" s="47">
        <v>22</v>
      </c>
      <c r="J132" s="18">
        <f t="shared" si="6"/>
        <v>1760</v>
      </c>
      <c r="Q132" s="2"/>
    </row>
    <row r="133" spans="1:17" s="3" customFormat="1" ht="15" customHeight="1" x14ac:dyDescent="0.25">
      <c r="A133" s="16">
        <v>50</v>
      </c>
      <c r="B133" s="42" t="s">
        <v>71</v>
      </c>
      <c r="C133" s="14" t="s">
        <v>59</v>
      </c>
      <c r="D133" s="14"/>
      <c r="E133" s="16">
        <v>45</v>
      </c>
      <c r="F133" s="16">
        <v>5</v>
      </c>
      <c r="G133" s="16">
        <v>30</v>
      </c>
      <c r="H133" s="15">
        <f t="shared" si="7"/>
        <v>80</v>
      </c>
      <c r="I133" s="47">
        <v>9.5</v>
      </c>
      <c r="J133" s="18">
        <f t="shared" si="6"/>
        <v>760</v>
      </c>
      <c r="Q133" s="2"/>
    </row>
    <row r="134" spans="1:17" s="3" customFormat="1" ht="15" customHeight="1" x14ac:dyDescent="0.25">
      <c r="A134" s="16">
        <v>51</v>
      </c>
      <c r="B134" s="42" t="s">
        <v>129</v>
      </c>
      <c r="C134" s="14" t="s">
        <v>59</v>
      </c>
      <c r="D134" s="14"/>
      <c r="E134" s="16"/>
      <c r="F134" s="16"/>
      <c r="G134" s="16">
        <v>180</v>
      </c>
      <c r="H134" s="15">
        <f t="shared" si="7"/>
        <v>180</v>
      </c>
      <c r="I134" s="47">
        <v>0.66</v>
      </c>
      <c r="J134" s="18">
        <f t="shared" si="6"/>
        <v>118.80000000000001</v>
      </c>
      <c r="Q134" s="2"/>
    </row>
    <row r="135" spans="1:17" s="3" customFormat="1" ht="15" customHeight="1" x14ac:dyDescent="0.25">
      <c r="A135" s="16">
        <v>52</v>
      </c>
      <c r="B135" s="42" t="s">
        <v>130</v>
      </c>
      <c r="C135" s="14" t="s">
        <v>59</v>
      </c>
      <c r="D135" s="14"/>
      <c r="E135" s="16"/>
      <c r="F135" s="16"/>
      <c r="G135" s="16">
        <v>180</v>
      </c>
      <c r="H135" s="15">
        <f t="shared" si="7"/>
        <v>180</v>
      </c>
      <c r="I135" s="47">
        <v>0.88</v>
      </c>
      <c r="J135" s="18">
        <f t="shared" si="6"/>
        <v>158.4</v>
      </c>
      <c r="Q135" s="2"/>
    </row>
    <row r="136" spans="1:17" s="3" customFormat="1" ht="15" customHeight="1" x14ac:dyDescent="0.25">
      <c r="A136" s="16">
        <v>53</v>
      </c>
      <c r="B136" s="42" t="s">
        <v>131</v>
      </c>
      <c r="C136" s="14" t="s">
        <v>59</v>
      </c>
      <c r="D136" s="14"/>
      <c r="E136" s="16"/>
      <c r="F136" s="16"/>
      <c r="G136" s="16">
        <v>180</v>
      </c>
      <c r="H136" s="15">
        <f t="shared" si="7"/>
        <v>180</v>
      </c>
      <c r="I136" s="47">
        <v>1.02</v>
      </c>
      <c r="J136" s="18">
        <f t="shared" si="6"/>
        <v>183.6</v>
      </c>
      <c r="Q136" s="2"/>
    </row>
    <row r="137" spans="1:17" s="3" customFormat="1" ht="15" customHeight="1" x14ac:dyDescent="0.25">
      <c r="A137" s="16">
        <v>54</v>
      </c>
      <c r="B137" s="42" t="s">
        <v>132</v>
      </c>
      <c r="C137" s="14" t="s">
        <v>59</v>
      </c>
      <c r="D137" s="14"/>
      <c r="E137" s="16"/>
      <c r="F137" s="16"/>
      <c r="G137" s="16">
        <v>180</v>
      </c>
      <c r="H137" s="15">
        <f t="shared" si="7"/>
        <v>180</v>
      </c>
      <c r="I137" s="47">
        <v>1.72</v>
      </c>
      <c r="J137" s="18">
        <f t="shared" si="6"/>
        <v>309.60000000000002</v>
      </c>
      <c r="Q137" s="2"/>
    </row>
    <row r="138" spans="1:17" s="3" customFormat="1" ht="15" customHeight="1" x14ac:dyDescent="0.25">
      <c r="A138" s="16">
        <v>55</v>
      </c>
      <c r="B138" s="42" t="s">
        <v>133</v>
      </c>
      <c r="C138" s="14" t="s">
        <v>59</v>
      </c>
      <c r="D138" s="14"/>
      <c r="E138" s="16"/>
      <c r="F138" s="16"/>
      <c r="G138" s="16">
        <v>150</v>
      </c>
      <c r="H138" s="15">
        <f t="shared" si="7"/>
        <v>150</v>
      </c>
      <c r="I138" s="47">
        <v>1.94</v>
      </c>
      <c r="J138" s="18">
        <f t="shared" si="6"/>
        <v>291</v>
      </c>
      <c r="Q138" s="2"/>
    </row>
    <row r="139" spans="1:17" s="3" customFormat="1" ht="15" customHeight="1" x14ac:dyDescent="0.25">
      <c r="A139" s="16">
        <v>56</v>
      </c>
      <c r="B139" s="42" t="s">
        <v>134</v>
      </c>
      <c r="C139" s="14" t="s">
        <v>59</v>
      </c>
      <c r="D139" s="14"/>
      <c r="E139" s="16"/>
      <c r="F139" s="16"/>
      <c r="G139" s="16">
        <v>180</v>
      </c>
      <c r="H139" s="15">
        <f t="shared" ref="H139:H142" si="8">SUM(D139:G139)</f>
        <v>180</v>
      </c>
      <c r="I139" s="47">
        <v>0.66</v>
      </c>
      <c r="J139" s="18">
        <f t="shared" si="6"/>
        <v>118.80000000000001</v>
      </c>
      <c r="Q139" s="2"/>
    </row>
    <row r="140" spans="1:17" s="3" customFormat="1" ht="15" customHeight="1" x14ac:dyDescent="0.25">
      <c r="A140" s="16">
        <v>57</v>
      </c>
      <c r="B140" s="42" t="s">
        <v>135</v>
      </c>
      <c r="C140" s="14" t="s">
        <v>59</v>
      </c>
      <c r="D140" s="14"/>
      <c r="E140" s="16"/>
      <c r="F140" s="16"/>
      <c r="G140" s="16">
        <v>180</v>
      </c>
      <c r="H140" s="15">
        <f t="shared" si="8"/>
        <v>180</v>
      </c>
      <c r="I140" s="47">
        <v>0.88</v>
      </c>
      <c r="J140" s="18">
        <f t="shared" si="6"/>
        <v>158.4</v>
      </c>
      <c r="Q140" s="2"/>
    </row>
    <row r="141" spans="1:17" s="3" customFormat="1" ht="15" customHeight="1" x14ac:dyDescent="0.25">
      <c r="A141" s="16">
        <v>58</v>
      </c>
      <c r="B141" s="42" t="s">
        <v>136</v>
      </c>
      <c r="C141" s="14" t="s">
        <v>59</v>
      </c>
      <c r="D141" s="14"/>
      <c r="E141" s="16"/>
      <c r="F141" s="16"/>
      <c r="G141" s="16">
        <v>150</v>
      </c>
      <c r="H141" s="15">
        <f t="shared" si="8"/>
        <v>150</v>
      </c>
      <c r="I141" s="47">
        <v>1.31</v>
      </c>
      <c r="J141" s="18">
        <f t="shared" si="6"/>
        <v>196.5</v>
      </c>
      <c r="Q141" s="2"/>
    </row>
    <row r="142" spans="1:17" s="3" customFormat="1" ht="15" customHeight="1" x14ac:dyDescent="0.25">
      <c r="A142" s="16">
        <v>59</v>
      </c>
      <c r="B142" s="42" t="s">
        <v>137</v>
      </c>
      <c r="C142" s="14" t="s">
        <v>59</v>
      </c>
      <c r="D142" s="14"/>
      <c r="E142" s="16"/>
      <c r="F142" s="16"/>
      <c r="G142" s="16">
        <v>150</v>
      </c>
      <c r="H142" s="15">
        <f t="shared" si="8"/>
        <v>150</v>
      </c>
      <c r="I142" s="47">
        <v>1.72</v>
      </c>
      <c r="J142" s="18">
        <f t="shared" si="6"/>
        <v>258</v>
      </c>
      <c r="Q142" s="2"/>
    </row>
    <row r="143" spans="1:17" s="3" customFormat="1" ht="17.25" customHeight="1" x14ac:dyDescent="0.25">
      <c r="A143" s="26"/>
      <c r="B143" s="50" t="s">
        <v>166</v>
      </c>
      <c r="C143" s="50"/>
      <c r="D143" s="50"/>
      <c r="E143" s="50"/>
      <c r="F143" s="50"/>
      <c r="G143" s="50"/>
      <c r="H143" s="50"/>
      <c r="I143" s="51"/>
      <c r="J143" s="43">
        <f>SUM(J84:J142)</f>
        <v>38584.400000000009</v>
      </c>
      <c r="Q143" s="2"/>
    </row>
    <row r="144" spans="1:17" s="24" customFormat="1" x14ac:dyDescent="0.25">
      <c r="A144" s="26"/>
      <c r="B144" s="19"/>
      <c r="C144" s="19"/>
      <c r="D144" s="20"/>
      <c r="E144" s="20"/>
      <c r="F144" s="20"/>
      <c r="G144" s="20"/>
      <c r="H144" s="19"/>
      <c r="I144" s="30"/>
      <c r="J144" s="19"/>
      <c r="Q144" s="25"/>
    </row>
    <row r="145" spans="1:17" s="22" customFormat="1" ht="15.75" x14ac:dyDescent="0.25">
      <c r="A145" s="27" t="s">
        <v>117</v>
      </c>
      <c r="B145" s="28"/>
      <c r="C145" s="28"/>
      <c r="D145" s="29"/>
      <c r="E145" s="29"/>
      <c r="F145" s="29"/>
      <c r="G145" s="29"/>
      <c r="H145" s="28"/>
      <c r="I145" s="30"/>
      <c r="J145" s="19"/>
      <c r="Q145" s="23"/>
    </row>
  </sheetData>
  <mergeCells count="14">
    <mergeCell ref="A2:J2"/>
    <mergeCell ref="B143:I143"/>
    <mergeCell ref="J4:J5"/>
    <mergeCell ref="B4:B5"/>
    <mergeCell ref="C4:C5"/>
    <mergeCell ref="H4:H5"/>
    <mergeCell ref="I4:I5"/>
    <mergeCell ref="A7:J7"/>
    <mergeCell ref="A4:A5"/>
    <mergeCell ref="A50:J50"/>
    <mergeCell ref="B49:I49"/>
    <mergeCell ref="B82:I82"/>
    <mergeCell ref="A83:J83"/>
    <mergeCell ref="D4:G4"/>
  </mergeCells>
  <phoneticPr fontId="4" type="noConversion"/>
  <pageMargins left="1.1023622047244095" right="0.70866141732283472" top="0.6692913385826772" bottom="0.6692913385826772" header="0.31496062992125984" footer="0.31496062992125984"/>
  <pageSetup paperSize="9" scale="9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Kiekiai ir ikainiai</vt:lpstr>
      <vt:lpstr>'Kiekiai ir ikainiai'!Print_Area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A.Buivydas</dc:creator>
  <cp:lastModifiedBy>Darius Klimašauskas</cp:lastModifiedBy>
  <cp:lastPrinted>2018-07-23T05:47:11Z</cp:lastPrinted>
  <dcterms:created xsi:type="dcterms:W3CDTF">2017-04-10T06:00:53Z</dcterms:created>
  <dcterms:modified xsi:type="dcterms:W3CDTF">2018-08-20T07:26:22Z</dcterms:modified>
</cp:coreProperties>
</file>