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iesieji pirkimai\Ligonines\Vilnius\Vilniaus gimdymo namai\"/>
    </mc:Choice>
  </mc:AlternateContent>
  <bookViews>
    <workbookView xWindow="0" yWindow="0" windowWidth="23040" windowHeight="9120"/>
  </bookViews>
  <sheets>
    <sheet name="2018vaistai" sheetId="11" r:id="rId1"/>
  </sheets>
  <externalReferences>
    <externalReference r:id="rId2"/>
  </externalReferences>
  <definedNames>
    <definedName name="_xlnm.Print_Titles" localSheetId="0">'2018vaistai'!$3:$3</definedName>
  </definedNames>
  <calcPr calcId="152511"/>
</workbook>
</file>

<file path=xl/calcChain.xml><?xml version="1.0" encoding="utf-8"?>
<calcChain xmlns="http://schemas.openxmlformats.org/spreadsheetml/2006/main">
  <c r="I54" i="11" l="1"/>
  <c r="I45" i="11"/>
  <c r="I39" i="11"/>
  <c r="K39" i="11" s="1"/>
  <c r="I33" i="11"/>
  <c r="K33" i="11" s="1"/>
  <c r="I30" i="11"/>
  <c r="K30" i="11" s="1"/>
  <c r="I26" i="11"/>
  <c r="I23" i="11"/>
  <c r="K23" i="11" s="1"/>
  <c r="I15" i="11"/>
  <c r="K15" i="11" s="1"/>
  <c r="J54" i="11"/>
  <c r="J6" i="11"/>
  <c r="J7" i="11"/>
  <c r="J9" i="11"/>
  <c r="J10" i="11"/>
  <c r="J11" i="11"/>
  <c r="J12" i="11"/>
  <c r="J13" i="11"/>
  <c r="J14" i="11"/>
  <c r="J15" i="11"/>
  <c r="J17" i="11"/>
  <c r="J18" i="11"/>
  <c r="J23" i="11"/>
  <c r="J24" i="11"/>
  <c r="J25" i="11"/>
  <c r="J26" i="11"/>
  <c r="J27" i="11"/>
  <c r="J28" i="11"/>
  <c r="J30" i="11"/>
  <c r="J33" i="11"/>
  <c r="J34" i="11"/>
  <c r="J36" i="11"/>
  <c r="J37" i="11"/>
  <c r="J38" i="11"/>
  <c r="J39" i="11"/>
  <c r="J40" i="11"/>
  <c r="J41" i="11"/>
  <c r="J42" i="11"/>
  <c r="J43" i="11"/>
  <c r="J45" i="11"/>
  <c r="J4" i="11"/>
  <c r="K54" i="11"/>
  <c r="I38" i="11"/>
  <c r="K38" i="11" s="1"/>
  <c r="I40" i="11"/>
  <c r="K40" i="11" s="1"/>
  <c r="I41" i="11"/>
  <c r="K41" i="11" s="1"/>
  <c r="I42" i="11"/>
  <c r="K42" i="11" s="1"/>
  <c r="I43" i="11"/>
  <c r="K43" i="11" s="1"/>
  <c r="K45" i="11"/>
  <c r="I34" i="11"/>
  <c r="K34" i="11" s="1"/>
  <c r="I36" i="11"/>
  <c r="K36" i="11" s="1"/>
  <c r="I37" i="11"/>
  <c r="K37" i="11" s="1"/>
  <c r="I24" i="11"/>
  <c r="K24" i="11" s="1"/>
  <c r="I25" i="11"/>
  <c r="K25" i="11" s="1"/>
  <c r="K26" i="11"/>
  <c r="I27" i="11"/>
  <c r="K27" i="11" s="1"/>
  <c r="I28" i="11"/>
  <c r="K28" i="11" s="1"/>
  <c r="I17" i="11"/>
  <c r="K17" i="11" s="1"/>
  <c r="I18" i="11"/>
  <c r="K18" i="11" s="1"/>
  <c r="I6" i="11"/>
  <c r="K6" i="11" s="1"/>
  <c r="I7" i="11"/>
  <c r="K7" i="11" s="1"/>
  <c r="I9" i="11"/>
  <c r="K9" i="11" s="1"/>
  <c r="I10" i="11"/>
  <c r="K10" i="11" s="1"/>
  <c r="I11" i="11"/>
  <c r="K11" i="11" s="1"/>
  <c r="I12" i="11"/>
  <c r="K12" i="11" s="1"/>
  <c r="I13" i="11"/>
  <c r="K13" i="11" s="1"/>
  <c r="I14" i="11"/>
  <c r="K14" i="11" s="1"/>
  <c r="I4" i="11"/>
  <c r="K4" i="11" s="1"/>
  <c r="L54" i="11"/>
  <c r="L24" i="11"/>
  <c r="L39" i="11"/>
  <c r="L6" i="11"/>
  <c r="L10" i="11"/>
  <c r="L43" i="11"/>
  <c r="L12" i="11"/>
  <c r="L4" i="11"/>
  <c r="L45" i="11"/>
  <c r="L9" i="11"/>
  <c r="L26" i="11"/>
  <c r="L27" i="11"/>
  <c r="L11" i="11"/>
  <c r="L37" i="11"/>
  <c r="L40" i="11"/>
  <c r="L14" i="11"/>
  <c r="L23" i="11"/>
  <c r="L41" i="11"/>
  <c r="L17" i="11"/>
  <c r="L28" i="11"/>
  <c r="L38" i="11"/>
  <c r="L7" i="11"/>
  <c r="L33" i="11"/>
  <c r="L25" i="11"/>
  <c r="L15" i="11"/>
  <c r="L42" i="11"/>
  <c r="L18" i="11"/>
  <c r="L13" i="11"/>
  <c r="L36" i="11"/>
  <c r="L30" i="11"/>
  <c r="L34" i="11"/>
</calcChain>
</file>

<file path=xl/sharedStrings.xml><?xml version="1.0" encoding="utf-8"?>
<sst xmlns="http://schemas.openxmlformats.org/spreadsheetml/2006/main" count="242" uniqueCount="160">
  <si>
    <t>Stiprumas</t>
  </si>
  <si>
    <t>Forma</t>
  </si>
  <si>
    <t>1000 mg</t>
  </si>
  <si>
    <t xml:space="preserve">Bifolac </t>
  </si>
  <si>
    <t>1.5 g maišelis</t>
  </si>
  <si>
    <t>Briliantinis žaliasis</t>
  </si>
  <si>
    <t>Chlorheksidinas</t>
  </si>
  <si>
    <t>Cisatrakuris</t>
  </si>
  <si>
    <t>NIMBEX </t>
  </si>
  <si>
    <t>Desmopresinas</t>
  </si>
  <si>
    <t>OCTOSTIM </t>
  </si>
  <si>
    <t>10 mg</t>
  </si>
  <si>
    <t>200 mg</t>
  </si>
  <si>
    <t>Efedrino hidrochloridas</t>
  </si>
  <si>
    <t>EPHEDRIN</t>
  </si>
  <si>
    <t>Fenobarbitalis</t>
  </si>
  <si>
    <t>Fitomenadionas</t>
  </si>
  <si>
    <t>Gliukozė</t>
  </si>
  <si>
    <t>Gliukozė  40%</t>
  </si>
  <si>
    <t>1 mililtras</t>
  </si>
  <si>
    <t>Kalcio gliukonatas</t>
  </si>
  <si>
    <t>Calcium Gluconate</t>
  </si>
  <si>
    <t>Ketaminas</t>
  </si>
  <si>
    <t>KETAMINE </t>
  </si>
  <si>
    <t>Klonazepamas</t>
  </si>
  <si>
    <t>RIVOTRIL </t>
  </si>
  <si>
    <t>Labetalolis</t>
  </si>
  <si>
    <t>TRANDATE</t>
  </si>
  <si>
    <t>Mizoprostolis</t>
  </si>
  <si>
    <t>CYTOTEC</t>
  </si>
  <si>
    <t>Naloksonas</t>
  </si>
  <si>
    <t>NALOXON </t>
  </si>
  <si>
    <t>Natrio oksibutiratas</t>
  </si>
  <si>
    <t>Somsanit</t>
  </si>
  <si>
    <t>20 ml.</t>
  </si>
  <si>
    <t>Sorbitolis +Manitolis</t>
  </si>
  <si>
    <t>Purisole </t>
  </si>
  <si>
    <t xml:space="preserve">3000 ml. </t>
  </si>
  <si>
    <t>Tiopentalio natrio druska</t>
  </si>
  <si>
    <t>THIOPENTAL</t>
  </si>
  <si>
    <t>Verapamilio hidrochloridas</t>
  </si>
  <si>
    <t>Tabletė</t>
  </si>
  <si>
    <t>Compositum žv.</t>
  </si>
  <si>
    <t>Hemorol</t>
  </si>
  <si>
    <t>Lakišių žolė</t>
  </si>
  <si>
    <t>Probiotiniai lašai Biogaja</t>
  </si>
  <si>
    <t>Biogaja</t>
  </si>
  <si>
    <t>Probiotiniai lašai</t>
  </si>
  <si>
    <t>Meškauogių arbata</t>
  </si>
  <si>
    <t>Liubrikantas su dozatorium apžiūrai</t>
  </si>
  <si>
    <t xml:space="preserve">Lubrikantas </t>
  </si>
  <si>
    <t>82g sterilus</t>
  </si>
  <si>
    <t xml:space="preserve">Methylergometrin hydrogenmalat </t>
  </si>
  <si>
    <t>Validolum</t>
  </si>
  <si>
    <t>Progesteron</t>
  </si>
  <si>
    <t>Utrogestan</t>
  </si>
  <si>
    <t>Factor comb</t>
  </si>
  <si>
    <t>Ostaplex</t>
  </si>
  <si>
    <t xml:space="preserve">Adrenalini </t>
  </si>
  <si>
    <t>Glukozė 0,2 Nr.25</t>
  </si>
  <si>
    <t>Glukozė 0,2 +phenobarbitali 0,005</t>
  </si>
  <si>
    <t>Acetici 3%</t>
  </si>
  <si>
    <t>Vaselinas sterill</t>
  </si>
  <si>
    <t>vaselinas nesterill</t>
  </si>
  <si>
    <t>Formalinas 10%</t>
  </si>
  <si>
    <t>Kalii permanganati 5%</t>
  </si>
  <si>
    <t>Bleu de methyleene</t>
  </si>
  <si>
    <t>Metiblo</t>
  </si>
  <si>
    <t>Sol. Lugoli 1%</t>
  </si>
  <si>
    <t>Acidum tranexamicum</t>
  </si>
  <si>
    <t>5 ml/amp</t>
  </si>
  <si>
    <t>Lercanidipinum</t>
  </si>
  <si>
    <t>20 mg/tab</t>
  </si>
  <si>
    <t>Norepinephrine 4mg/4ml</t>
  </si>
  <si>
    <t>10 mg/ml</t>
  </si>
  <si>
    <t>50g buteliukas</t>
  </si>
  <si>
    <t>Vaselinas substancija(ne daugiau 50g)</t>
  </si>
  <si>
    <t>Klindamycinas 150 mg/ml</t>
  </si>
  <si>
    <t>Diethylether pure</t>
  </si>
  <si>
    <t xml:space="preserve">Bendrinis vaisto pavadinimas </t>
  </si>
  <si>
    <t xml:space="preserve">Eil. Nr. </t>
  </si>
  <si>
    <t>Gamintojo vaisto pavadinimas</t>
  </si>
  <si>
    <t>VšĮ "VILNIAUS GIMDYMO NAMAI" VAISTŲ SPECIFIKACIJA 2018 M.</t>
  </si>
  <si>
    <t>Mato vienetas</t>
  </si>
  <si>
    <t>Orientacinis poreikis</t>
  </si>
  <si>
    <t>Etanolis 70°</t>
  </si>
  <si>
    <t>70°</t>
  </si>
  <si>
    <t>Etanolis 96°</t>
  </si>
  <si>
    <t>96°</t>
  </si>
  <si>
    <t>LUMINALI</t>
  </si>
  <si>
    <t>GAMINAMI VAISTAI</t>
  </si>
  <si>
    <t>Dėžutė</t>
  </si>
  <si>
    <t>10 ml. buteliukas</t>
  </si>
  <si>
    <t>Buteliukas arba ampulė</t>
  </si>
  <si>
    <t>Maišelis</t>
  </si>
  <si>
    <t>Žvakutė</t>
  </si>
  <si>
    <t>Mililitras</t>
  </si>
  <si>
    <t>Ampulė</t>
  </si>
  <si>
    <t>Pakelis</t>
  </si>
  <si>
    <t>Flakonas</t>
  </si>
  <si>
    <t>Buteliukas</t>
  </si>
  <si>
    <t>Ampulė N5</t>
  </si>
  <si>
    <t>Tablėtė</t>
  </si>
  <si>
    <t>Dozė</t>
  </si>
  <si>
    <t>Kapsulė</t>
  </si>
  <si>
    <t>1000ml. buteliukas</t>
  </si>
  <si>
    <t>500ml. buteliukas</t>
  </si>
  <si>
    <t>27,0 g /5,4 g/1 l</t>
  </si>
  <si>
    <t>5 ml.</t>
  </si>
  <si>
    <t>2000 mg</t>
  </si>
  <si>
    <t>0,4 mg</t>
  </si>
  <si>
    <t>0,2 mg</t>
  </si>
  <si>
    <t>10 mg/tab</t>
  </si>
  <si>
    <t>100 mg</t>
  </si>
  <si>
    <t>2 mg</t>
  </si>
  <si>
    <t>50 mg/ml</t>
  </si>
  <si>
    <t>100 mg/ml</t>
  </si>
  <si>
    <t>75 g</t>
  </si>
  <si>
    <t>400 mg/ml</t>
  </si>
  <si>
    <t>15 µg</t>
  </si>
  <si>
    <t>0,2 mg/ml</t>
  </si>
  <si>
    <t>1 mg/1 ml</t>
  </si>
  <si>
    <t>1 mg/ml</t>
  </si>
  <si>
    <t>5 mg</t>
  </si>
  <si>
    <t>82 g</t>
  </si>
  <si>
    <t>0,2 mg/ml. j</t>
  </si>
  <si>
    <t>500 TV</t>
  </si>
  <si>
    <t>Nr. 25</t>
  </si>
  <si>
    <t>500 ml.</t>
  </si>
  <si>
    <t>200 ml.</t>
  </si>
  <si>
    <t>50 g</t>
  </si>
  <si>
    <t>1 tabletė</t>
  </si>
  <si>
    <t>Tirpalas</t>
  </si>
  <si>
    <t>Milteliai</t>
  </si>
  <si>
    <t>Injekcijoms</t>
  </si>
  <si>
    <t>Litras</t>
  </si>
  <si>
    <t>Irigacijoms</t>
  </si>
  <si>
    <t>Injekcijoms į veną</t>
  </si>
  <si>
    <t>Praplovimui</t>
  </si>
  <si>
    <t>Odos tirpalas</t>
  </si>
  <si>
    <t>Vieneto kaina Eur be PVM</t>
  </si>
  <si>
    <t>Vieneto kaina Eur su PVM</t>
  </si>
  <si>
    <t>Viso kaina Eur su PVM</t>
  </si>
  <si>
    <t>Viso kaina Eur be PVM</t>
  </si>
  <si>
    <t>Supaprastinto mažos vertės Vaistų pirkimo dokumentų 1 priedas</t>
  </si>
  <si>
    <t>Viso kaina žodžiais</t>
  </si>
  <si>
    <t>1 l</t>
  </si>
  <si>
    <t>ADRENALIN</t>
  </si>
  <si>
    <t>Pardavimo skyriaus viršininko pavaduotojas</t>
  </si>
  <si>
    <t>Evaldas Anilionis</t>
  </si>
  <si>
    <t>KANAVIT</t>
  </si>
  <si>
    <t>40 g</t>
  </si>
  <si>
    <t>60 mg</t>
  </si>
  <si>
    <t>EXACYL</t>
  </si>
  <si>
    <t>NORAD</t>
  </si>
  <si>
    <t>4 ml amp.N1</t>
  </si>
  <si>
    <t>Aether</t>
  </si>
  <si>
    <t>Vaselinum</t>
  </si>
  <si>
    <t>Clindamycin</t>
  </si>
  <si>
    <t>150 mg/ml 4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</si>
</sst>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aldas\AppData\Roaming\Microsoft\AddIns\SumaZodziu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umazodziu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Normal="100" workbookViewId="0">
      <pane ySplit="3" topLeftCell="A4" activePane="bottomLeft" state="frozen"/>
      <selection pane="bottomLeft" activeCell="F61" sqref="F61"/>
    </sheetView>
  </sheetViews>
  <sheetFormatPr defaultRowHeight="12" x14ac:dyDescent="0.25"/>
  <cols>
    <col min="1" max="1" width="3.33203125" style="2" customWidth="1"/>
    <col min="2" max="2" width="19" style="2" customWidth="1"/>
    <col min="3" max="3" width="14" style="2" customWidth="1"/>
    <col min="4" max="4" width="11" style="2" customWidth="1"/>
    <col min="5" max="5" width="9.33203125" style="2" customWidth="1"/>
    <col min="6" max="6" width="10.5546875" style="2" customWidth="1"/>
    <col min="7" max="7" width="8" style="2" customWidth="1"/>
    <col min="8" max="9" width="7.6640625" style="2" customWidth="1"/>
    <col min="10" max="10" width="7.88671875" style="2" customWidth="1"/>
    <col min="11" max="11" width="7.6640625" style="2" customWidth="1"/>
    <col min="12" max="12" width="22.5546875" style="2" customWidth="1"/>
    <col min="13" max="16384" width="8.88671875" style="2"/>
  </cols>
  <sheetData>
    <row r="1" spans="1:12" ht="37.5" customHeight="1" x14ac:dyDescent="0.25">
      <c r="A1" s="1"/>
      <c r="B1" s="1"/>
      <c r="C1" s="1"/>
      <c r="D1" s="1"/>
      <c r="E1" s="1"/>
      <c r="F1" s="1"/>
      <c r="G1" s="1"/>
      <c r="H1" s="18"/>
      <c r="I1" s="18"/>
      <c r="J1" s="17" t="s">
        <v>144</v>
      </c>
      <c r="K1" s="17"/>
      <c r="L1" s="17"/>
    </row>
    <row r="2" spans="1:12" ht="20.100000000000001" customHeight="1" x14ac:dyDescent="0.25">
      <c r="A2" s="23" t="s">
        <v>82</v>
      </c>
      <c r="B2" s="23"/>
      <c r="C2" s="23"/>
      <c r="D2" s="23"/>
      <c r="E2" s="23"/>
      <c r="F2" s="23"/>
      <c r="G2" s="24"/>
      <c r="H2" s="25"/>
      <c r="I2" s="25"/>
      <c r="J2" s="25"/>
      <c r="K2" s="25"/>
      <c r="L2" s="25"/>
    </row>
    <row r="3" spans="1:12" ht="51.6" customHeight="1" x14ac:dyDescent="0.25">
      <c r="A3" s="3" t="s">
        <v>80</v>
      </c>
      <c r="B3" s="3" t="s">
        <v>79</v>
      </c>
      <c r="C3" s="3" t="s">
        <v>81</v>
      </c>
      <c r="D3" s="4" t="s">
        <v>0</v>
      </c>
      <c r="E3" s="4" t="s">
        <v>1</v>
      </c>
      <c r="F3" s="4" t="s">
        <v>83</v>
      </c>
      <c r="G3" s="4" t="s">
        <v>84</v>
      </c>
      <c r="H3" s="5" t="s">
        <v>140</v>
      </c>
      <c r="I3" s="5" t="s">
        <v>141</v>
      </c>
      <c r="J3" s="5" t="s">
        <v>143</v>
      </c>
      <c r="K3" s="5" t="s">
        <v>142</v>
      </c>
      <c r="L3" s="6" t="s">
        <v>145</v>
      </c>
    </row>
    <row r="4" spans="1:12" x14ac:dyDescent="0.25">
      <c r="A4" s="7">
        <v>1</v>
      </c>
      <c r="B4" s="8" t="s">
        <v>58</v>
      </c>
      <c r="C4" s="8" t="s">
        <v>147</v>
      </c>
      <c r="D4" s="8" t="s">
        <v>122</v>
      </c>
      <c r="E4" s="8"/>
      <c r="F4" s="8"/>
      <c r="G4" s="4">
        <v>170</v>
      </c>
      <c r="H4" s="9">
        <v>0.63</v>
      </c>
      <c r="I4" s="9">
        <f>H4*1.05</f>
        <v>0.66150000000000009</v>
      </c>
      <c r="J4" s="10">
        <f>H4*G4</f>
        <v>107.1</v>
      </c>
      <c r="K4" s="10">
        <f>G4*I4</f>
        <v>112.45500000000001</v>
      </c>
      <c r="L4" s="11" t="str">
        <f>[1]!sumazodziu(K4)</f>
        <v>Vienas šimtas dvylika eur 46 ct.</v>
      </c>
    </row>
    <row r="5" spans="1:12" ht="24" x14ac:dyDescent="0.25">
      <c r="A5" s="7">
        <v>2</v>
      </c>
      <c r="B5" s="8" t="s">
        <v>3</v>
      </c>
      <c r="C5" s="8"/>
      <c r="D5" s="8"/>
      <c r="E5" s="8" t="s">
        <v>4</v>
      </c>
      <c r="F5" s="8" t="s">
        <v>94</v>
      </c>
      <c r="G5" s="4">
        <v>100</v>
      </c>
      <c r="H5" s="9"/>
      <c r="I5" s="9"/>
      <c r="J5" s="10"/>
      <c r="K5" s="10"/>
      <c r="L5" s="11"/>
    </row>
    <row r="6" spans="1:12" ht="24" x14ac:dyDescent="0.25">
      <c r="A6" s="7">
        <v>3</v>
      </c>
      <c r="B6" s="8" t="s">
        <v>5</v>
      </c>
      <c r="C6" s="8" t="s">
        <v>5</v>
      </c>
      <c r="D6" s="8" t="s">
        <v>121</v>
      </c>
      <c r="E6" s="8" t="s">
        <v>139</v>
      </c>
      <c r="F6" s="8" t="s">
        <v>92</v>
      </c>
      <c r="G6" s="4">
        <v>185</v>
      </c>
      <c r="H6" s="9">
        <v>0.84</v>
      </c>
      <c r="I6" s="9">
        <f t="shared" ref="I6:I43" si="0">H6*1.05</f>
        <v>0.88200000000000001</v>
      </c>
      <c r="J6" s="10">
        <f t="shared" ref="J6:J45" si="1">H6*G6</f>
        <v>155.4</v>
      </c>
      <c r="K6" s="10">
        <f t="shared" ref="K6:K45" si="2">G6*I6</f>
        <v>163.16999999999999</v>
      </c>
      <c r="L6" s="11" t="str">
        <f>[1]!sumazodziu(K6)</f>
        <v>Vienas šimtas šešiasdešimt trys  eur 17 ct.</v>
      </c>
    </row>
    <row r="7" spans="1:12" x14ac:dyDescent="0.25">
      <c r="A7" s="7">
        <v>4</v>
      </c>
      <c r="B7" s="8" t="s">
        <v>6</v>
      </c>
      <c r="C7" s="8" t="s">
        <v>6</v>
      </c>
      <c r="D7" s="8" t="s">
        <v>120</v>
      </c>
      <c r="E7" s="8" t="s">
        <v>138</v>
      </c>
      <c r="F7" s="8" t="s">
        <v>146</v>
      </c>
      <c r="G7" s="4">
        <v>6</v>
      </c>
      <c r="H7" s="9">
        <v>2.68</v>
      </c>
      <c r="I7" s="9">
        <f t="shared" si="0"/>
        <v>2.8140000000000005</v>
      </c>
      <c r="J7" s="10">
        <f t="shared" si="1"/>
        <v>16.080000000000002</v>
      </c>
      <c r="K7" s="10">
        <f t="shared" si="2"/>
        <v>16.884000000000004</v>
      </c>
      <c r="L7" s="11" t="str">
        <f>[1]!sumazodziu(K7)</f>
        <v>Šešiolika eur 88 ct.</v>
      </c>
    </row>
    <row r="8" spans="1:12" ht="24" x14ac:dyDescent="0.25">
      <c r="A8" s="7">
        <v>5</v>
      </c>
      <c r="B8" s="8" t="s">
        <v>7</v>
      </c>
      <c r="C8" s="8" t="s">
        <v>8</v>
      </c>
      <c r="D8" s="8" t="s">
        <v>11</v>
      </c>
      <c r="E8" s="8" t="s">
        <v>134</v>
      </c>
      <c r="F8" s="8" t="s">
        <v>93</v>
      </c>
      <c r="G8" s="4">
        <v>75</v>
      </c>
      <c r="H8" s="9"/>
      <c r="I8" s="9"/>
      <c r="J8" s="10"/>
      <c r="K8" s="10"/>
      <c r="L8" s="11"/>
    </row>
    <row r="9" spans="1:12" ht="24" x14ac:dyDescent="0.25">
      <c r="A9" s="7">
        <v>6</v>
      </c>
      <c r="B9" s="8" t="s">
        <v>42</v>
      </c>
      <c r="C9" s="8" t="s">
        <v>43</v>
      </c>
      <c r="D9" s="8"/>
      <c r="E9" s="8" t="s">
        <v>95</v>
      </c>
      <c r="F9" s="8" t="s">
        <v>95</v>
      </c>
      <c r="G9" s="4">
        <v>2000</v>
      </c>
      <c r="H9" s="9">
        <v>0.32</v>
      </c>
      <c r="I9" s="9">
        <f t="shared" si="0"/>
        <v>0.33600000000000002</v>
      </c>
      <c r="J9" s="10">
        <f t="shared" si="1"/>
        <v>640</v>
      </c>
      <c r="K9" s="10">
        <f t="shared" si="2"/>
        <v>672</v>
      </c>
      <c r="L9" s="11" t="str">
        <f>[1]!sumazodziu(K9)</f>
        <v>Šeši šimtai septyniasdešimt du eur 00 ct.</v>
      </c>
    </row>
    <row r="10" spans="1:12" ht="24" x14ac:dyDescent="0.25">
      <c r="A10" s="7">
        <v>7</v>
      </c>
      <c r="B10" s="8" t="s">
        <v>9</v>
      </c>
      <c r="C10" s="8" t="s">
        <v>10</v>
      </c>
      <c r="D10" s="8" t="s">
        <v>119</v>
      </c>
      <c r="E10" s="8" t="s">
        <v>134</v>
      </c>
      <c r="F10" s="8" t="s">
        <v>93</v>
      </c>
      <c r="G10" s="4">
        <v>10</v>
      </c>
      <c r="H10" s="9">
        <v>26.79</v>
      </c>
      <c r="I10" s="9">
        <f t="shared" si="0"/>
        <v>28.1295</v>
      </c>
      <c r="J10" s="10">
        <f t="shared" si="1"/>
        <v>267.89999999999998</v>
      </c>
      <c r="K10" s="10">
        <f t="shared" si="2"/>
        <v>281.29500000000002</v>
      </c>
      <c r="L10" s="11" t="str">
        <f>[1]!sumazodziu(K10)</f>
        <v>Du šimtai aštuoniasdešimt vienas eur 30 ct.</v>
      </c>
    </row>
    <row r="11" spans="1:12" ht="24" x14ac:dyDescent="0.25">
      <c r="A11" s="7">
        <v>8</v>
      </c>
      <c r="B11" s="8" t="s">
        <v>13</v>
      </c>
      <c r="C11" s="8" t="s">
        <v>14</v>
      </c>
      <c r="D11" s="8" t="s">
        <v>115</v>
      </c>
      <c r="E11" s="8" t="s">
        <v>137</v>
      </c>
      <c r="F11" s="8" t="s">
        <v>96</v>
      </c>
      <c r="G11" s="4">
        <v>130</v>
      </c>
      <c r="H11" s="9">
        <v>0.98</v>
      </c>
      <c r="I11" s="9">
        <f t="shared" si="0"/>
        <v>1.0289999999999999</v>
      </c>
      <c r="J11" s="10">
        <f t="shared" si="1"/>
        <v>127.39999999999999</v>
      </c>
      <c r="K11" s="10">
        <f t="shared" si="2"/>
        <v>133.76999999999998</v>
      </c>
      <c r="L11" s="11" t="str">
        <f>[1]!sumazodziu(K11)</f>
        <v>Vienas šimtas trisdešimt trys  eur 77 ct.</v>
      </c>
    </row>
    <row r="12" spans="1:12" ht="24" x14ac:dyDescent="0.25">
      <c r="A12" s="7">
        <v>9</v>
      </c>
      <c r="B12" s="8" t="s">
        <v>15</v>
      </c>
      <c r="C12" s="8" t="s">
        <v>89</v>
      </c>
      <c r="D12" s="8" t="s">
        <v>12</v>
      </c>
      <c r="E12" s="8" t="s">
        <v>137</v>
      </c>
      <c r="F12" s="8" t="s">
        <v>93</v>
      </c>
      <c r="G12" s="4">
        <v>50</v>
      </c>
      <c r="H12" s="9">
        <v>5.66</v>
      </c>
      <c r="I12" s="9">
        <f t="shared" si="0"/>
        <v>5.9430000000000005</v>
      </c>
      <c r="J12" s="10">
        <f t="shared" si="1"/>
        <v>283</v>
      </c>
      <c r="K12" s="10">
        <f t="shared" si="2"/>
        <v>297.15000000000003</v>
      </c>
      <c r="L12" s="11" t="str">
        <f>[1]!sumazodziu(K12)</f>
        <v>Du šimtai devyniasdešimt septyni  eur 15 ct.</v>
      </c>
    </row>
    <row r="13" spans="1:12" s="1" customFormat="1" ht="24" x14ac:dyDescent="0.25">
      <c r="A13" s="7">
        <v>10</v>
      </c>
      <c r="B13" s="8" t="s">
        <v>16</v>
      </c>
      <c r="C13" s="8" t="s">
        <v>150</v>
      </c>
      <c r="D13" s="8" t="s">
        <v>11</v>
      </c>
      <c r="E13" s="8" t="s">
        <v>134</v>
      </c>
      <c r="F13" s="8" t="s">
        <v>97</v>
      </c>
      <c r="G13" s="4">
        <v>1300</v>
      </c>
      <c r="H13" s="9">
        <v>0.42</v>
      </c>
      <c r="I13" s="9">
        <f t="shared" si="0"/>
        <v>0.441</v>
      </c>
      <c r="J13" s="10">
        <f t="shared" si="1"/>
        <v>546</v>
      </c>
      <c r="K13" s="10">
        <f t="shared" si="2"/>
        <v>573.29999999999995</v>
      </c>
      <c r="L13" s="11" t="str">
        <f>[1]!sumazodziu(K13)</f>
        <v>Penki šimtai septyniasdešimt trys  eur 30 ct.</v>
      </c>
    </row>
    <row r="14" spans="1:12" x14ac:dyDescent="0.25">
      <c r="A14" s="7">
        <v>11</v>
      </c>
      <c r="B14" s="8" t="s">
        <v>17</v>
      </c>
      <c r="C14" s="8" t="s">
        <v>18</v>
      </c>
      <c r="D14" s="8" t="s">
        <v>118</v>
      </c>
      <c r="E14" s="8" t="s">
        <v>134</v>
      </c>
      <c r="F14" s="8" t="s">
        <v>19</v>
      </c>
      <c r="G14" s="4">
        <v>660</v>
      </c>
      <c r="H14" s="9">
        <v>0.45600000000000002</v>
      </c>
      <c r="I14" s="9">
        <f t="shared" si="0"/>
        <v>0.47880000000000006</v>
      </c>
      <c r="J14" s="10">
        <f t="shared" si="1"/>
        <v>300.96000000000004</v>
      </c>
      <c r="K14" s="10">
        <f t="shared" si="2"/>
        <v>316.00800000000004</v>
      </c>
      <c r="L14" s="11" t="str">
        <f>[1]!sumazodziu(K14)</f>
        <v>Trys šimtai šešiolika eur 01 ct.</v>
      </c>
    </row>
    <row r="15" spans="1:12" x14ac:dyDescent="0.25">
      <c r="A15" s="7">
        <v>12</v>
      </c>
      <c r="B15" s="8" t="s">
        <v>17</v>
      </c>
      <c r="C15" s="8"/>
      <c r="D15" s="8" t="s">
        <v>117</v>
      </c>
      <c r="E15" s="8" t="s">
        <v>133</v>
      </c>
      <c r="F15" s="8" t="s">
        <v>98</v>
      </c>
      <c r="G15" s="4">
        <v>70</v>
      </c>
      <c r="H15" s="9">
        <v>0.44</v>
      </c>
      <c r="I15" s="9">
        <f>H15*1.21</f>
        <v>0.53239999999999998</v>
      </c>
      <c r="J15" s="10">
        <f t="shared" si="1"/>
        <v>30.8</v>
      </c>
      <c r="K15" s="10">
        <f t="shared" si="2"/>
        <v>37.268000000000001</v>
      </c>
      <c r="L15" s="11" t="str">
        <f>[1]!sumazodziu(K15)</f>
        <v>Trisdešimt septyni  eur 27 ct.</v>
      </c>
    </row>
    <row r="16" spans="1:12" x14ac:dyDescent="0.25">
      <c r="A16" s="7">
        <v>13</v>
      </c>
      <c r="B16" s="8" t="s">
        <v>20</v>
      </c>
      <c r="C16" s="8" t="s">
        <v>21</v>
      </c>
      <c r="D16" s="8" t="s">
        <v>116</v>
      </c>
      <c r="E16" s="8" t="s">
        <v>134</v>
      </c>
      <c r="F16" s="8" t="s">
        <v>19</v>
      </c>
      <c r="G16" s="4">
        <v>900</v>
      </c>
      <c r="H16" s="9"/>
      <c r="I16" s="9"/>
      <c r="J16" s="10"/>
      <c r="K16" s="10"/>
      <c r="L16" s="11"/>
    </row>
    <row r="17" spans="1:12" x14ac:dyDescent="0.25">
      <c r="A17" s="7">
        <v>14</v>
      </c>
      <c r="B17" s="8" t="s">
        <v>22</v>
      </c>
      <c r="C17" s="8" t="s">
        <v>23</v>
      </c>
      <c r="D17" s="8" t="s">
        <v>115</v>
      </c>
      <c r="E17" s="8" t="s">
        <v>134</v>
      </c>
      <c r="F17" s="8" t="s">
        <v>19</v>
      </c>
      <c r="G17" s="4">
        <v>1000</v>
      </c>
      <c r="H17" s="12">
        <v>0.29499999999999998</v>
      </c>
      <c r="I17" s="9">
        <f t="shared" si="0"/>
        <v>0.30974999999999997</v>
      </c>
      <c r="J17" s="10">
        <f t="shared" si="1"/>
        <v>295</v>
      </c>
      <c r="K17" s="10">
        <f t="shared" si="2"/>
        <v>309.74999999999994</v>
      </c>
      <c r="L17" s="11" t="str">
        <f>[1]!sumazodziu(K17)</f>
        <v>Trys šimtai devyni  eur 75 ct.</v>
      </c>
    </row>
    <row r="18" spans="1:12" ht="24" x14ac:dyDescent="0.25">
      <c r="A18" s="7">
        <v>15</v>
      </c>
      <c r="B18" s="8" t="s">
        <v>77</v>
      </c>
      <c r="C18" s="8" t="s">
        <v>158</v>
      </c>
      <c r="D18" s="8" t="s">
        <v>159</v>
      </c>
      <c r="E18" s="8" t="s">
        <v>134</v>
      </c>
      <c r="F18" s="8" t="s">
        <v>99</v>
      </c>
      <c r="G18" s="4">
        <v>300</v>
      </c>
      <c r="H18" s="12">
        <v>4.1399999999999997</v>
      </c>
      <c r="I18" s="9">
        <f t="shared" si="0"/>
        <v>4.3469999999999995</v>
      </c>
      <c r="J18" s="10">
        <f t="shared" si="1"/>
        <v>1242</v>
      </c>
      <c r="K18" s="10">
        <f t="shared" si="2"/>
        <v>1304.0999999999999</v>
      </c>
      <c r="L18" s="11" t="str">
        <f>[1]!sumazodziu(K18)</f>
        <v>Vienas tūkstantis trys šimtai keturi  eur 10 ct.</v>
      </c>
    </row>
    <row r="19" spans="1:12" x14ac:dyDescent="0.25">
      <c r="A19" s="7">
        <v>16</v>
      </c>
      <c r="B19" s="8" t="s">
        <v>24</v>
      </c>
      <c r="C19" s="8" t="s">
        <v>25</v>
      </c>
      <c r="D19" s="8" t="s">
        <v>114</v>
      </c>
      <c r="E19" s="8" t="s">
        <v>41</v>
      </c>
      <c r="F19" s="8" t="s">
        <v>41</v>
      </c>
      <c r="G19" s="4">
        <v>60</v>
      </c>
      <c r="H19" s="9"/>
      <c r="I19" s="9"/>
      <c r="J19" s="10"/>
      <c r="K19" s="10"/>
      <c r="L19" s="11"/>
    </row>
    <row r="20" spans="1:12" x14ac:dyDescent="0.25">
      <c r="A20" s="7">
        <v>17</v>
      </c>
      <c r="B20" s="8" t="s">
        <v>26</v>
      </c>
      <c r="C20" s="8" t="s">
        <v>27</v>
      </c>
      <c r="D20" s="8" t="s">
        <v>113</v>
      </c>
      <c r="E20" s="8" t="s">
        <v>41</v>
      </c>
      <c r="F20" s="8" t="s">
        <v>41</v>
      </c>
      <c r="G20" s="4">
        <v>2050</v>
      </c>
      <c r="H20" s="9"/>
      <c r="I20" s="9"/>
      <c r="J20" s="10"/>
      <c r="K20" s="10"/>
      <c r="L20" s="11"/>
    </row>
    <row r="21" spans="1:12" x14ac:dyDescent="0.25">
      <c r="A21" s="7">
        <v>18</v>
      </c>
      <c r="B21" s="8" t="s">
        <v>26</v>
      </c>
      <c r="C21" s="8" t="s">
        <v>27</v>
      </c>
      <c r="D21" s="8" t="s">
        <v>12</v>
      </c>
      <c r="E21" s="8" t="s">
        <v>41</v>
      </c>
      <c r="F21" s="8" t="s">
        <v>41</v>
      </c>
      <c r="G21" s="4">
        <v>200</v>
      </c>
      <c r="H21" s="9"/>
      <c r="I21" s="9"/>
      <c r="J21" s="10"/>
      <c r="K21" s="10"/>
      <c r="L21" s="11"/>
    </row>
    <row r="22" spans="1:12" ht="24" x14ac:dyDescent="0.25">
      <c r="A22" s="7">
        <v>19</v>
      </c>
      <c r="B22" s="8" t="s">
        <v>26</v>
      </c>
      <c r="C22" s="8" t="s">
        <v>27</v>
      </c>
      <c r="D22" s="8" t="s">
        <v>113</v>
      </c>
      <c r="E22" s="8" t="s">
        <v>134</v>
      </c>
      <c r="F22" s="8" t="s">
        <v>93</v>
      </c>
      <c r="G22" s="4">
        <v>20</v>
      </c>
      <c r="H22" s="9"/>
      <c r="I22" s="9"/>
      <c r="J22" s="10"/>
      <c r="K22" s="10"/>
      <c r="L22" s="11"/>
    </row>
    <row r="23" spans="1:12" x14ac:dyDescent="0.25">
      <c r="A23" s="7">
        <v>20</v>
      </c>
      <c r="B23" s="8" t="s">
        <v>44</v>
      </c>
      <c r="C23" s="8" t="s">
        <v>44</v>
      </c>
      <c r="D23" s="8" t="s">
        <v>151</v>
      </c>
      <c r="E23" s="8"/>
      <c r="F23" s="8" t="s">
        <v>91</v>
      </c>
      <c r="G23" s="4">
        <v>24</v>
      </c>
      <c r="H23" s="9">
        <v>1.07</v>
      </c>
      <c r="I23" s="9">
        <f>H23*1.21</f>
        <v>1.2947</v>
      </c>
      <c r="J23" s="10">
        <f t="shared" si="1"/>
        <v>25.68</v>
      </c>
      <c r="K23" s="10">
        <f t="shared" si="2"/>
        <v>31.072800000000001</v>
      </c>
      <c r="L23" s="11" t="str">
        <f>[1]!sumazodziu(K23)</f>
        <v>Trisdešimt vienas eur 07 ct.</v>
      </c>
    </row>
    <row r="24" spans="1:12" x14ac:dyDescent="0.25">
      <c r="A24" s="7">
        <v>21</v>
      </c>
      <c r="B24" s="8" t="s">
        <v>71</v>
      </c>
      <c r="C24" s="8" t="s">
        <v>71</v>
      </c>
      <c r="D24" s="8" t="s">
        <v>112</v>
      </c>
      <c r="E24" s="8" t="s">
        <v>41</v>
      </c>
      <c r="F24" s="8" t="s">
        <v>41</v>
      </c>
      <c r="G24" s="4">
        <v>90</v>
      </c>
      <c r="H24" s="12">
        <v>6.6000000000000003E-2</v>
      </c>
      <c r="I24" s="9">
        <f t="shared" si="0"/>
        <v>6.93E-2</v>
      </c>
      <c r="J24" s="10">
        <f t="shared" si="1"/>
        <v>5.94</v>
      </c>
      <c r="K24" s="10">
        <f t="shared" si="2"/>
        <v>6.2370000000000001</v>
      </c>
      <c r="L24" s="11" t="str">
        <f>[1]!sumazodziu(K24)</f>
        <v>Šeši  eur 24 ct.</v>
      </c>
    </row>
    <row r="25" spans="1:12" x14ac:dyDescent="0.25">
      <c r="A25" s="7">
        <v>22</v>
      </c>
      <c r="B25" s="8" t="s">
        <v>71</v>
      </c>
      <c r="C25" s="8" t="s">
        <v>71</v>
      </c>
      <c r="D25" s="8" t="s">
        <v>72</v>
      </c>
      <c r="E25" s="8" t="s">
        <v>41</v>
      </c>
      <c r="F25" s="8" t="s">
        <v>41</v>
      </c>
      <c r="G25" s="4">
        <v>60</v>
      </c>
      <c r="H25" s="12">
        <v>0.13350000000000001</v>
      </c>
      <c r="I25" s="9">
        <f t="shared" si="0"/>
        <v>0.14017500000000002</v>
      </c>
      <c r="J25" s="10">
        <f t="shared" si="1"/>
        <v>8.01</v>
      </c>
      <c r="K25" s="10">
        <f t="shared" si="2"/>
        <v>8.4105000000000008</v>
      </c>
      <c r="L25" s="11" t="str">
        <f>[1]!sumazodziu(K25)</f>
        <v>Aštuoni  eur 41 ct.</v>
      </c>
    </row>
    <row r="26" spans="1:12" x14ac:dyDescent="0.25">
      <c r="A26" s="7">
        <v>23</v>
      </c>
      <c r="B26" s="8" t="s">
        <v>48</v>
      </c>
      <c r="C26" s="8" t="s">
        <v>48</v>
      </c>
      <c r="D26" s="8" t="s">
        <v>130</v>
      </c>
      <c r="E26" s="8"/>
      <c r="F26" s="8" t="s">
        <v>91</v>
      </c>
      <c r="G26" s="4">
        <v>11</v>
      </c>
      <c r="H26" s="9">
        <v>1.33</v>
      </c>
      <c r="I26" s="9">
        <f>H26*1.21</f>
        <v>1.6093</v>
      </c>
      <c r="J26" s="10">
        <f t="shared" si="1"/>
        <v>14.63</v>
      </c>
      <c r="K26" s="10">
        <f t="shared" si="2"/>
        <v>17.702300000000001</v>
      </c>
      <c r="L26" s="11" t="str">
        <f>[1]!sumazodziu(K26)</f>
        <v>Septyniolika eur 70 ct.</v>
      </c>
    </row>
    <row r="27" spans="1:12" ht="24" x14ac:dyDescent="0.25">
      <c r="A27" s="7">
        <v>24</v>
      </c>
      <c r="B27" s="8" t="s">
        <v>28</v>
      </c>
      <c r="C27" s="8" t="s">
        <v>29</v>
      </c>
      <c r="D27" s="8" t="s">
        <v>111</v>
      </c>
      <c r="E27" s="8" t="s">
        <v>41</v>
      </c>
      <c r="F27" s="8" t="s">
        <v>41</v>
      </c>
      <c r="G27" s="4">
        <v>3340</v>
      </c>
      <c r="H27" s="9">
        <v>0.35199999999999998</v>
      </c>
      <c r="I27" s="9">
        <f t="shared" si="0"/>
        <v>0.36959999999999998</v>
      </c>
      <c r="J27" s="10">
        <f t="shared" si="1"/>
        <v>1175.6799999999998</v>
      </c>
      <c r="K27" s="10">
        <f t="shared" si="2"/>
        <v>1234.4639999999999</v>
      </c>
      <c r="L27" s="11" t="str">
        <f>[1]!sumazodziu(K27)</f>
        <v>Vienas tūkstantis du šimtai trisdešimt keturi  eur 46 ct.</v>
      </c>
    </row>
    <row r="28" spans="1:12" ht="24" x14ac:dyDescent="0.25">
      <c r="A28" s="7">
        <v>25</v>
      </c>
      <c r="B28" s="8" t="s">
        <v>30</v>
      </c>
      <c r="C28" s="8" t="s">
        <v>31</v>
      </c>
      <c r="D28" s="8" t="s">
        <v>110</v>
      </c>
      <c r="E28" s="8" t="s">
        <v>134</v>
      </c>
      <c r="F28" s="8" t="s">
        <v>93</v>
      </c>
      <c r="G28" s="4">
        <v>720</v>
      </c>
      <c r="H28" s="9">
        <v>0.83399999999999996</v>
      </c>
      <c r="I28" s="9">
        <f t="shared" si="0"/>
        <v>0.87570000000000003</v>
      </c>
      <c r="J28" s="10">
        <f t="shared" si="1"/>
        <v>600.48</v>
      </c>
      <c r="K28" s="10">
        <f t="shared" si="2"/>
        <v>630.50400000000002</v>
      </c>
      <c r="L28" s="11" t="str">
        <f>[1]!sumazodziu(K28)</f>
        <v>Šeši šimtai trisdešimt  eur 50 ct.</v>
      </c>
    </row>
    <row r="29" spans="1:12" x14ac:dyDescent="0.25">
      <c r="A29" s="7">
        <v>26</v>
      </c>
      <c r="B29" s="8" t="s">
        <v>32</v>
      </c>
      <c r="C29" s="8" t="s">
        <v>33</v>
      </c>
      <c r="D29" s="8" t="s">
        <v>109</v>
      </c>
      <c r="E29" s="8" t="s">
        <v>134</v>
      </c>
      <c r="F29" s="8" t="s">
        <v>97</v>
      </c>
      <c r="G29" s="4">
        <v>20</v>
      </c>
      <c r="H29" s="13"/>
      <c r="I29" s="9"/>
      <c r="J29" s="10"/>
      <c r="K29" s="10"/>
      <c r="L29" s="11"/>
    </row>
    <row r="30" spans="1:12" ht="24" x14ac:dyDescent="0.25">
      <c r="A30" s="7">
        <v>27</v>
      </c>
      <c r="B30" s="8" t="s">
        <v>45</v>
      </c>
      <c r="C30" s="8" t="s">
        <v>46</v>
      </c>
      <c r="D30" s="8" t="s">
        <v>108</v>
      </c>
      <c r="E30" s="8" t="s">
        <v>47</v>
      </c>
      <c r="F30" s="8" t="s">
        <v>100</v>
      </c>
      <c r="G30" s="4">
        <v>60</v>
      </c>
      <c r="H30" s="9">
        <v>7.32</v>
      </c>
      <c r="I30" s="9">
        <f>H30*1.21</f>
        <v>8.8572000000000006</v>
      </c>
      <c r="J30" s="10">
        <f t="shared" si="1"/>
        <v>439.20000000000005</v>
      </c>
      <c r="K30" s="10">
        <f t="shared" si="2"/>
        <v>531.43200000000002</v>
      </c>
      <c r="L30" s="11" t="str">
        <f>[1]!sumazodziu(K30)</f>
        <v>Penki šimtai trisdešimt vienas eur 43 ct.</v>
      </c>
    </row>
    <row r="31" spans="1:12" x14ac:dyDescent="0.25">
      <c r="A31" s="7">
        <v>28</v>
      </c>
      <c r="B31" s="8" t="s">
        <v>35</v>
      </c>
      <c r="C31" s="8" t="s">
        <v>36</v>
      </c>
      <c r="D31" s="8" t="s">
        <v>107</v>
      </c>
      <c r="E31" s="8" t="s">
        <v>136</v>
      </c>
      <c r="F31" s="8" t="s">
        <v>37</v>
      </c>
      <c r="G31" s="4">
        <v>300</v>
      </c>
      <c r="H31" s="9"/>
      <c r="I31" s="9"/>
      <c r="J31" s="10"/>
      <c r="K31" s="10"/>
      <c r="L31" s="11"/>
    </row>
    <row r="32" spans="1:12" ht="24" x14ac:dyDescent="0.25">
      <c r="A32" s="7">
        <v>29</v>
      </c>
      <c r="B32" s="8" t="s">
        <v>38</v>
      </c>
      <c r="C32" s="8" t="s">
        <v>39</v>
      </c>
      <c r="D32" s="8" t="s">
        <v>2</v>
      </c>
      <c r="E32" s="8" t="s">
        <v>134</v>
      </c>
      <c r="F32" s="8" t="s">
        <v>93</v>
      </c>
      <c r="G32" s="4">
        <v>20</v>
      </c>
      <c r="H32" s="9"/>
      <c r="I32" s="9"/>
      <c r="J32" s="10"/>
      <c r="K32" s="10"/>
      <c r="L32" s="11"/>
    </row>
    <row r="33" spans="1:12" x14ac:dyDescent="0.25">
      <c r="A33" s="7">
        <v>30</v>
      </c>
      <c r="B33" s="8" t="s">
        <v>53</v>
      </c>
      <c r="C33" s="8" t="s">
        <v>53</v>
      </c>
      <c r="D33" s="8" t="s">
        <v>152</v>
      </c>
      <c r="E33" s="8"/>
      <c r="F33" s="8" t="s">
        <v>41</v>
      </c>
      <c r="G33" s="4">
        <v>90</v>
      </c>
      <c r="H33" s="9">
        <v>0.05</v>
      </c>
      <c r="I33" s="9">
        <f>H33*1.21</f>
        <v>6.0499999999999998E-2</v>
      </c>
      <c r="J33" s="10">
        <f t="shared" si="1"/>
        <v>4.5</v>
      </c>
      <c r="K33" s="10">
        <f t="shared" si="2"/>
        <v>5.4450000000000003</v>
      </c>
      <c r="L33" s="11" t="str">
        <f>[1]!sumazodziu(K33)</f>
        <v>Penki  eur 45 ct.</v>
      </c>
    </row>
    <row r="34" spans="1:12" x14ac:dyDescent="0.25">
      <c r="A34" s="7">
        <v>31</v>
      </c>
      <c r="B34" s="8" t="s">
        <v>40</v>
      </c>
      <c r="C34" s="8"/>
      <c r="D34" s="8" t="s">
        <v>123</v>
      </c>
      <c r="E34" s="8" t="s">
        <v>134</v>
      </c>
      <c r="F34" s="8"/>
      <c r="G34" s="4">
        <v>50</v>
      </c>
      <c r="H34" s="9">
        <v>0.52</v>
      </c>
      <c r="I34" s="9">
        <f t="shared" si="0"/>
        <v>0.54600000000000004</v>
      </c>
      <c r="J34" s="10">
        <f t="shared" si="1"/>
        <v>26</v>
      </c>
      <c r="K34" s="10">
        <f t="shared" si="2"/>
        <v>27.3</v>
      </c>
      <c r="L34" s="11" t="str">
        <f>[1]!sumazodziu(K34)</f>
        <v>Dvidešimt septyni  eur 30 ct.</v>
      </c>
    </row>
    <row r="35" spans="1:12" ht="24" x14ac:dyDescent="0.25">
      <c r="A35" s="7">
        <v>32</v>
      </c>
      <c r="B35" s="8" t="s">
        <v>49</v>
      </c>
      <c r="C35" s="8" t="s">
        <v>50</v>
      </c>
      <c r="D35" s="8" t="s">
        <v>124</v>
      </c>
      <c r="E35" s="8" t="s">
        <v>51</v>
      </c>
      <c r="F35" s="8" t="s">
        <v>99</v>
      </c>
      <c r="G35" s="4">
        <v>20</v>
      </c>
      <c r="H35" s="9"/>
      <c r="I35" s="9"/>
      <c r="J35" s="10"/>
      <c r="K35" s="10"/>
      <c r="L35" s="11"/>
    </row>
    <row r="36" spans="1:12" ht="24" x14ac:dyDescent="0.25">
      <c r="A36" s="7">
        <v>33</v>
      </c>
      <c r="B36" s="8" t="s">
        <v>52</v>
      </c>
      <c r="C36" s="8"/>
      <c r="D36" s="8" t="s">
        <v>125</v>
      </c>
      <c r="E36" s="8" t="s">
        <v>134</v>
      </c>
      <c r="F36" s="8" t="s">
        <v>101</v>
      </c>
      <c r="G36" s="4">
        <v>400</v>
      </c>
      <c r="H36" s="9">
        <v>2.14</v>
      </c>
      <c r="I36" s="9">
        <f t="shared" si="0"/>
        <v>2.2470000000000003</v>
      </c>
      <c r="J36" s="10">
        <f t="shared" si="1"/>
        <v>856</v>
      </c>
      <c r="K36" s="10">
        <f t="shared" si="2"/>
        <v>898.80000000000018</v>
      </c>
      <c r="L36" s="11" t="str">
        <f>[1]!sumazodziu(K36)</f>
        <v>Aštuoni šimtai devyniasdešimt aštuoni  eur 80 ct.</v>
      </c>
    </row>
    <row r="37" spans="1:12" x14ac:dyDescent="0.25">
      <c r="A37" s="7">
        <v>34</v>
      </c>
      <c r="B37" s="8" t="s">
        <v>58</v>
      </c>
      <c r="C37" s="8" t="s">
        <v>58</v>
      </c>
      <c r="D37" s="8" t="s">
        <v>122</v>
      </c>
      <c r="E37" s="8"/>
      <c r="F37" s="8"/>
      <c r="G37" s="4">
        <v>160</v>
      </c>
      <c r="H37" s="9">
        <v>0.63</v>
      </c>
      <c r="I37" s="9">
        <f t="shared" si="0"/>
        <v>0.66150000000000009</v>
      </c>
      <c r="J37" s="10">
        <f t="shared" si="1"/>
        <v>100.8</v>
      </c>
      <c r="K37" s="10">
        <f t="shared" si="2"/>
        <v>105.84000000000002</v>
      </c>
      <c r="L37" s="11" t="str">
        <f>[1]!sumazodziu(K37)</f>
        <v>Vienas šimtas penki  eur 84 ct.</v>
      </c>
    </row>
    <row r="38" spans="1:12" ht="24" x14ac:dyDescent="0.25">
      <c r="A38" s="7">
        <v>35</v>
      </c>
      <c r="B38" s="8" t="s">
        <v>54</v>
      </c>
      <c r="C38" s="8" t="s">
        <v>55</v>
      </c>
      <c r="D38" s="8" t="s">
        <v>113</v>
      </c>
      <c r="E38" s="8"/>
      <c r="F38" s="8" t="s">
        <v>104</v>
      </c>
      <c r="G38" s="4">
        <v>1200</v>
      </c>
      <c r="H38" s="9">
        <v>0.22700000000000001</v>
      </c>
      <c r="I38" s="9">
        <f t="shared" si="0"/>
        <v>0.23835000000000001</v>
      </c>
      <c r="J38" s="10">
        <f t="shared" si="1"/>
        <v>272.40000000000003</v>
      </c>
      <c r="K38" s="10">
        <f t="shared" si="2"/>
        <v>286.02</v>
      </c>
      <c r="L38" s="11" t="str">
        <f>[1]!sumazodziu(K38)</f>
        <v>Du šimtai aštuoniasdešimt šeši  eur 02 ct.</v>
      </c>
    </row>
    <row r="39" spans="1:12" ht="24" x14ac:dyDescent="0.25">
      <c r="A39" s="7">
        <v>36</v>
      </c>
      <c r="B39" s="8" t="s">
        <v>56</v>
      </c>
      <c r="C39" s="8" t="s">
        <v>57</v>
      </c>
      <c r="D39" s="8" t="s">
        <v>126</v>
      </c>
      <c r="E39" s="8" t="s">
        <v>133</v>
      </c>
      <c r="F39" s="8" t="s">
        <v>103</v>
      </c>
      <c r="G39" s="4">
        <v>2</v>
      </c>
      <c r="H39" s="9">
        <v>281.88</v>
      </c>
      <c r="I39" s="9">
        <f>H39</f>
        <v>281.88</v>
      </c>
      <c r="J39" s="10">
        <f t="shared" si="1"/>
        <v>563.76</v>
      </c>
      <c r="K39" s="10">
        <f t="shared" si="2"/>
        <v>563.76</v>
      </c>
      <c r="L39" s="11" t="str">
        <f>[1]!sumazodziu(K39)</f>
        <v>Penki šimtai šešiasdešimt trys  eur 76 ct.</v>
      </c>
    </row>
    <row r="40" spans="1:12" x14ac:dyDescent="0.25">
      <c r="A40" s="7">
        <v>37</v>
      </c>
      <c r="B40" s="8" t="s">
        <v>69</v>
      </c>
      <c r="C40" s="8" t="s">
        <v>153</v>
      </c>
      <c r="D40" s="8"/>
      <c r="E40" s="8" t="s">
        <v>70</v>
      </c>
      <c r="F40" s="8" t="s">
        <v>97</v>
      </c>
      <c r="G40" s="4">
        <v>10</v>
      </c>
      <c r="H40" s="9">
        <v>0.98</v>
      </c>
      <c r="I40" s="9">
        <f t="shared" si="0"/>
        <v>1.0289999999999999</v>
      </c>
      <c r="J40" s="10">
        <f t="shared" si="1"/>
        <v>9.8000000000000007</v>
      </c>
      <c r="K40" s="10">
        <f t="shared" si="2"/>
        <v>10.29</v>
      </c>
      <c r="L40" s="11" t="str">
        <f>[1]!sumazodziu(K40)</f>
        <v>Dešimt  eur 29 ct.</v>
      </c>
    </row>
    <row r="41" spans="1:12" x14ac:dyDescent="0.25">
      <c r="A41" s="7">
        <v>38</v>
      </c>
      <c r="B41" s="8" t="s">
        <v>71</v>
      </c>
      <c r="C41" s="8"/>
      <c r="D41" s="8" t="s">
        <v>72</v>
      </c>
      <c r="E41" s="8" t="s">
        <v>131</v>
      </c>
      <c r="F41" s="8" t="s">
        <v>102</v>
      </c>
      <c r="G41" s="4">
        <v>28</v>
      </c>
      <c r="H41" s="12">
        <v>0.13200000000000001</v>
      </c>
      <c r="I41" s="9">
        <f t="shared" si="0"/>
        <v>0.1386</v>
      </c>
      <c r="J41" s="10">
        <f t="shared" si="1"/>
        <v>3.6960000000000002</v>
      </c>
      <c r="K41" s="10">
        <f t="shared" si="2"/>
        <v>3.8807999999999998</v>
      </c>
      <c r="L41" s="11" t="str">
        <f>[1]!sumazodziu(K41)</f>
        <v>Trys  eur 88 ct.</v>
      </c>
    </row>
    <row r="42" spans="1:12" ht="36" x14ac:dyDescent="0.25">
      <c r="A42" s="7">
        <v>39</v>
      </c>
      <c r="B42" s="8" t="s">
        <v>73</v>
      </c>
      <c r="C42" s="8" t="s">
        <v>154</v>
      </c>
      <c r="D42" s="8" t="s">
        <v>155</v>
      </c>
      <c r="E42" s="8" t="s">
        <v>97</v>
      </c>
      <c r="F42" s="8" t="s">
        <v>97</v>
      </c>
      <c r="G42" s="4">
        <v>2028</v>
      </c>
      <c r="H42" s="9">
        <v>2.16</v>
      </c>
      <c r="I42" s="9">
        <f t="shared" si="0"/>
        <v>2.2680000000000002</v>
      </c>
      <c r="J42" s="10">
        <f t="shared" si="1"/>
        <v>4380.4800000000005</v>
      </c>
      <c r="K42" s="10">
        <f t="shared" si="2"/>
        <v>4599.5040000000008</v>
      </c>
      <c r="L42" s="11" t="str">
        <f>[1]!sumazodziu(K42)</f>
        <v>Keturi  tūkstančiai penki šimtai devyniasdešimt devyni  eur 50 ct.</v>
      </c>
    </row>
    <row r="43" spans="1:12" ht="24" x14ac:dyDescent="0.25">
      <c r="A43" s="7">
        <v>40</v>
      </c>
      <c r="B43" s="8" t="s">
        <v>66</v>
      </c>
      <c r="C43" s="8" t="s">
        <v>67</v>
      </c>
      <c r="D43" s="8" t="s">
        <v>74</v>
      </c>
      <c r="E43" s="8"/>
      <c r="F43" s="8" t="s">
        <v>97</v>
      </c>
      <c r="G43" s="4">
        <v>50</v>
      </c>
      <c r="H43" s="12">
        <v>5.44</v>
      </c>
      <c r="I43" s="9">
        <f t="shared" si="0"/>
        <v>5.7120000000000006</v>
      </c>
      <c r="J43" s="10">
        <f t="shared" si="1"/>
        <v>272</v>
      </c>
      <c r="K43" s="10">
        <f t="shared" si="2"/>
        <v>285.60000000000002</v>
      </c>
      <c r="L43" s="11" t="str">
        <f>[1]!sumazodziu(K43)</f>
        <v>Du šimtai aštuoniasdešimt penki  eur 60 ct.</v>
      </c>
    </row>
    <row r="44" spans="1:12" ht="24" x14ac:dyDescent="0.25">
      <c r="A44" s="7">
        <v>41</v>
      </c>
      <c r="B44" s="8" t="s">
        <v>68</v>
      </c>
      <c r="C44" s="8"/>
      <c r="D44" s="8"/>
      <c r="E44" s="8"/>
      <c r="F44" s="8" t="s">
        <v>106</v>
      </c>
      <c r="G44" s="4">
        <v>10</v>
      </c>
      <c r="H44" s="9"/>
      <c r="I44" s="9"/>
      <c r="J44" s="10"/>
      <c r="K44" s="10"/>
      <c r="L44" s="11"/>
    </row>
    <row r="45" spans="1:12" ht="24" x14ac:dyDescent="0.25">
      <c r="A45" s="7">
        <v>42</v>
      </c>
      <c r="B45" s="8" t="s">
        <v>78</v>
      </c>
      <c r="C45" s="8" t="s">
        <v>156</v>
      </c>
      <c r="D45" s="8"/>
      <c r="E45" s="8" t="s">
        <v>132</v>
      </c>
      <c r="F45" s="8" t="s">
        <v>105</v>
      </c>
      <c r="G45" s="4">
        <v>5</v>
      </c>
      <c r="H45" s="9">
        <v>16</v>
      </c>
      <c r="I45" s="9">
        <f>H45*1.21</f>
        <v>19.36</v>
      </c>
      <c r="J45" s="10">
        <f t="shared" si="1"/>
        <v>80</v>
      </c>
      <c r="K45" s="10">
        <f t="shared" si="2"/>
        <v>96.8</v>
      </c>
      <c r="L45" s="11" t="str">
        <f>[1]!sumazodziu(K45)</f>
        <v>Devyniasdešimt šeši  eur 80 ct.</v>
      </c>
    </row>
    <row r="46" spans="1:12" x14ac:dyDescent="0.25">
      <c r="A46" s="19" t="s">
        <v>90</v>
      </c>
      <c r="B46" s="20"/>
      <c r="C46" s="20"/>
      <c r="D46" s="20"/>
      <c r="E46" s="20"/>
      <c r="F46" s="20"/>
      <c r="G46" s="20"/>
      <c r="H46" s="21"/>
      <c r="I46" s="21"/>
      <c r="J46" s="21"/>
      <c r="K46" s="21"/>
      <c r="L46" s="22"/>
    </row>
    <row r="47" spans="1:12" x14ac:dyDescent="0.25">
      <c r="A47" s="7">
        <v>43</v>
      </c>
      <c r="B47" s="8" t="s">
        <v>59</v>
      </c>
      <c r="C47" s="8"/>
      <c r="D47" s="8"/>
      <c r="E47" s="8" t="s">
        <v>133</v>
      </c>
      <c r="F47" s="8" t="s">
        <v>91</v>
      </c>
      <c r="G47" s="4">
        <v>100</v>
      </c>
      <c r="H47" s="9"/>
      <c r="I47" s="9"/>
      <c r="J47" s="10"/>
      <c r="K47" s="10"/>
      <c r="L47" s="14"/>
    </row>
    <row r="48" spans="1:12" ht="24" x14ac:dyDescent="0.25">
      <c r="A48" s="7">
        <v>44</v>
      </c>
      <c r="B48" s="8" t="s">
        <v>60</v>
      </c>
      <c r="C48" s="8"/>
      <c r="D48" s="8" t="s">
        <v>127</v>
      </c>
      <c r="E48" s="8" t="s">
        <v>133</v>
      </c>
      <c r="F48" s="8" t="s">
        <v>91</v>
      </c>
      <c r="G48" s="4">
        <v>30</v>
      </c>
      <c r="H48" s="9"/>
      <c r="I48" s="9"/>
      <c r="J48" s="10"/>
      <c r="K48" s="10"/>
      <c r="L48" s="14"/>
    </row>
    <row r="49" spans="1:12" x14ac:dyDescent="0.25">
      <c r="A49" s="7">
        <v>45</v>
      </c>
      <c r="B49" s="8" t="s">
        <v>61</v>
      </c>
      <c r="C49" s="8"/>
      <c r="D49" s="8" t="s">
        <v>128</v>
      </c>
      <c r="E49" s="8" t="s">
        <v>132</v>
      </c>
      <c r="F49" s="8" t="s">
        <v>99</v>
      </c>
      <c r="G49" s="4">
        <v>10</v>
      </c>
      <c r="H49" s="9"/>
      <c r="I49" s="9"/>
      <c r="J49" s="10"/>
      <c r="K49" s="10"/>
      <c r="L49" s="14"/>
    </row>
    <row r="50" spans="1:12" x14ac:dyDescent="0.25">
      <c r="A50" s="7">
        <v>46</v>
      </c>
      <c r="B50" s="8" t="s">
        <v>62</v>
      </c>
      <c r="C50" s="8"/>
      <c r="D50" s="8" t="s">
        <v>34</v>
      </c>
      <c r="E50" s="8"/>
      <c r="F50" s="8" t="s">
        <v>100</v>
      </c>
      <c r="G50" s="4">
        <v>115</v>
      </c>
      <c r="H50" s="9"/>
      <c r="I50" s="9"/>
      <c r="J50" s="10"/>
      <c r="K50" s="10"/>
      <c r="L50" s="14"/>
    </row>
    <row r="51" spans="1:12" x14ac:dyDescent="0.25">
      <c r="A51" s="7">
        <v>47</v>
      </c>
      <c r="B51" s="8" t="s">
        <v>62</v>
      </c>
      <c r="C51" s="8"/>
      <c r="D51" s="8" t="s">
        <v>128</v>
      </c>
      <c r="E51" s="8"/>
      <c r="F51" s="8"/>
      <c r="G51" s="4">
        <v>5</v>
      </c>
      <c r="H51" s="9"/>
      <c r="I51" s="9"/>
      <c r="J51" s="10"/>
      <c r="K51" s="10"/>
      <c r="L51" s="14"/>
    </row>
    <row r="52" spans="1:12" x14ac:dyDescent="0.25">
      <c r="A52" s="7">
        <v>48</v>
      </c>
      <c r="B52" s="8" t="s">
        <v>63</v>
      </c>
      <c r="C52" s="8"/>
      <c r="D52" s="8" t="s">
        <v>129</v>
      </c>
      <c r="E52" s="8"/>
      <c r="F52" s="8" t="s">
        <v>100</v>
      </c>
      <c r="G52" s="4">
        <v>3</v>
      </c>
      <c r="H52" s="9"/>
      <c r="I52" s="9"/>
      <c r="J52" s="10"/>
      <c r="K52" s="10"/>
      <c r="L52" s="14"/>
    </row>
    <row r="53" spans="1:12" x14ac:dyDescent="0.25">
      <c r="A53" s="7">
        <v>49</v>
      </c>
      <c r="B53" s="8" t="s">
        <v>64</v>
      </c>
      <c r="C53" s="8"/>
      <c r="D53" s="8" t="s">
        <v>128</v>
      </c>
      <c r="E53" s="8"/>
      <c r="F53" s="8" t="s">
        <v>100</v>
      </c>
      <c r="G53" s="4">
        <v>400</v>
      </c>
      <c r="H53" s="9"/>
      <c r="I53" s="9"/>
      <c r="J53" s="10"/>
      <c r="K53" s="10"/>
      <c r="L53" s="14"/>
    </row>
    <row r="54" spans="1:12" ht="24" x14ac:dyDescent="0.25">
      <c r="A54" s="7">
        <v>50</v>
      </c>
      <c r="B54" s="8" t="s">
        <v>76</v>
      </c>
      <c r="C54" s="8" t="s">
        <v>157</v>
      </c>
      <c r="D54" s="8" t="s">
        <v>130</v>
      </c>
      <c r="E54" s="8"/>
      <c r="F54" s="8" t="s">
        <v>75</v>
      </c>
      <c r="G54" s="4">
        <v>20</v>
      </c>
      <c r="H54" s="9">
        <v>1.04</v>
      </c>
      <c r="I54" s="9">
        <f>H54*1.21</f>
        <v>1.2584</v>
      </c>
      <c r="J54" s="10">
        <f t="shared" ref="J54" si="3">H54*G54</f>
        <v>20.8</v>
      </c>
      <c r="K54" s="10">
        <f t="shared" ref="K54" si="4">G54*I54</f>
        <v>25.167999999999999</v>
      </c>
      <c r="L54" s="14" t="str">
        <f>[1]!sumazodziu(K54)</f>
        <v>Dvidešimt penki  eur 17 ct.</v>
      </c>
    </row>
    <row r="55" spans="1:12" x14ac:dyDescent="0.25">
      <c r="A55" s="7">
        <v>51</v>
      </c>
      <c r="B55" s="8" t="s">
        <v>65</v>
      </c>
      <c r="C55" s="8"/>
      <c r="D55" s="8" t="s">
        <v>34</v>
      </c>
      <c r="E55" s="8"/>
      <c r="F55" s="8" t="s">
        <v>100</v>
      </c>
      <c r="G55" s="4">
        <v>20</v>
      </c>
      <c r="H55" s="9"/>
      <c r="I55" s="9"/>
      <c r="J55" s="10"/>
      <c r="K55" s="10"/>
      <c r="L55" s="14"/>
    </row>
    <row r="56" spans="1:12" x14ac:dyDescent="0.25">
      <c r="A56" s="7">
        <v>52</v>
      </c>
      <c r="B56" s="8" t="s">
        <v>85</v>
      </c>
      <c r="C56" s="8"/>
      <c r="D56" s="8" t="s">
        <v>86</v>
      </c>
      <c r="E56" s="8" t="s">
        <v>135</v>
      </c>
      <c r="F56" s="8" t="s">
        <v>100</v>
      </c>
      <c r="G56" s="4">
        <v>65</v>
      </c>
      <c r="H56" s="9"/>
      <c r="I56" s="9"/>
      <c r="J56" s="10"/>
      <c r="K56" s="10"/>
      <c r="L56" s="14"/>
    </row>
    <row r="57" spans="1:12" x14ac:dyDescent="0.25">
      <c r="A57" s="7">
        <v>53</v>
      </c>
      <c r="B57" s="8" t="s">
        <v>87</v>
      </c>
      <c r="C57" s="8"/>
      <c r="D57" s="8" t="s">
        <v>88</v>
      </c>
      <c r="E57" s="8" t="s">
        <v>135</v>
      </c>
      <c r="F57" s="8" t="s">
        <v>100</v>
      </c>
      <c r="G57" s="4">
        <v>85</v>
      </c>
      <c r="H57" s="9"/>
      <c r="I57" s="9"/>
      <c r="J57" s="10"/>
      <c r="K57" s="10"/>
      <c r="L57" s="14"/>
    </row>
    <row r="60" spans="1:12" x14ac:dyDescent="0.25">
      <c r="B60" s="16"/>
      <c r="C60" s="16"/>
      <c r="D60" s="16"/>
      <c r="E60" s="16"/>
      <c r="F60" s="16"/>
    </row>
    <row r="61" spans="1:12" s="15" customFormat="1" ht="11.4" x14ac:dyDescent="0.2">
      <c r="B61" s="15" t="s">
        <v>148</v>
      </c>
      <c r="F61" s="15" t="s">
        <v>149</v>
      </c>
    </row>
  </sheetData>
  <mergeCells count="5">
    <mergeCell ref="B60:F60"/>
    <mergeCell ref="J1:L1"/>
    <mergeCell ref="H1:I1"/>
    <mergeCell ref="A46:L46"/>
    <mergeCell ref="A2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2018vaistai</vt:lpstr>
      <vt:lpstr>'2018vaistai'!Print_Titles</vt:lpstr>
    </vt:vector>
  </TitlesOfParts>
  <Company>AVEVITA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KarinaCh</dc:creator>
  <cp:lastModifiedBy>Evaldas Anilionis</cp:lastModifiedBy>
  <cp:lastPrinted>2018-02-20T07:30:35Z</cp:lastPrinted>
  <dcterms:created xsi:type="dcterms:W3CDTF">2016-11-03T16:50:36Z</dcterms:created>
  <dcterms:modified xsi:type="dcterms:W3CDTF">2018-02-28T12:53:23Z</dcterms:modified>
</cp:coreProperties>
</file>