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_lentele" sheetId="1" r:id="rId4"/>
    <sheet state="visible" name="2_lentele" sheetId="2" r:id="rId5"/>
    <sheet state="visible" name="3_Lentele" sheetId="3" r:id="rId6"/>
  </sheets>
  <definedNames/>
  <calcPr/>
  <extLst>
    <ext uri="GoogleSheetsCustomDataVersion1">
      <go:sheetsCustomData xmlns:go="http://customooxmlschemas.google.com/" r:id="rId7" roundtripDataSignature="AMtx7mhV+DiRkNfUI6KHMjSf4ZlCsl6Yrw=="/>
    </ext>
  </extLst>
</workbook>
</file>

<file path=xl/sharedStrings.xml><?xml version="1.0" encoding="utf-8"?>
<sst xmlns="http://schemas.openxmlformats.org/spreadsheetml/2006/main" count="148" uniqueCount="93">
  <si>
    <t>Siūlomi paslaugų įkainiai ir bendros vidutinės kainos apskaičiavimas pasiūlymo vertinimui (1 lentelė)</t>
  </si>
  <si>
    <t>1. Tipinių spausdinimo, lankstymo, vokavimo, maketo rengimo, archyvo pateikimo paslaugų klasifikatorius:</t>
  </si>
  <si>
    <t>Preliminarus 1 mėn. kiekis</t>
  </si>
  <si>
    <t>Eil. Nr.</t>
  </si>
  <si>
    <t>Tipinės paslaugos</t>
  </si>
  <si>
    <t>Mato vnt.</t>
  </si>
  <si>
    <t>Teikėjo siūlomas paslaugos vieneto įkainis (be PVM), Eur**</t>
  </si>
  <si>
    <t>Kiekio dedamoji,  naudojama pasiūlymo vertinimui</t>
  </si>
  <si>
    <t>Kaina (be PVM), naudojama pasiūlymo vertinimui, Eur (4x5)</t>
  </si>
  <si>
    <t>Vienspalvė spauda ant vienos voko pusės (1+0, vokas C5), nepriklausomai nuo gavėjo adreso langelio vietos ir matmenų voke</t>
  </si>
  <si>
    <t>C5 vokų vnt.</t>
  </si>
  <si>
    <t>Vienspalvė spauda ant abiejų voko pusių (1+1, vokas C5), nepriklausomai nuo gavėjo adreso langelio vietos ir matmenų voke</t>
  </si>
  <si>
    <t>Spalvota spauda vienoje voko pusėje (4+0, vokas C5), nepriklausomai nuo gavėjo adreso langelio vietos ir matmenų voke</t>
  </si>
  <si>
    <t>Spalvota spauda ant abiejų voko pusių (4+4, vokas C5), nepriklausomai nuo gavėjo adreso langelio vietos ir matmenų voke</t>
  </si>
  <si>
    <t>Vienspalvė spauda ant vienos voko pusės (1+0, vokas C4), nepriklausomai nuo gavėjo adreso langelio vietos ir matmenų voke</t>
  </si>
  <si>
    <t>C4 vokų vnt.</t>
  </si>
  <si>
    <t>Vienspalvė spauda ant abiejų voko pusių (1+1, vokas C4), nepriklausomai nuo gavėjo adreso langelio vietos ir matmenų voke</t>
  </si>
  <si>
    <t>Spalvota spauda vienoje voko pusėje (4+0, vokas C4), nepriklausomai nuo gavėjo adreso langelio vietos ir matmenų voke</t>
  </si>
  <si>
    <t>Spalvota spauda ant abiejų voko pusių (4+4, vokas C4), nepriklausomai nuo gavėjo adreso langelio vietos ir matmenų voke</t>
  </si>
  <si>
    <t>Kliento sąskaitų ir kitų dokumentų komplekto vienspalvė spauda vienoje lapo pusėje (1+0, A4 lapas), lankstymas, vokavimas į C5 voką *</t>
  </si>
  <si>
    <t>A4 lapų vnt.</t>
  </si>
  <si>
    <t>Kliento sąskaitų ir kitų dokumentų komplekto vienspalvė spauda ant abiejų lapo pusių (1+1, A4 lapas), lankstymas, vokavimas į C5 voką *</t>
  </si>
  <si>
    <t>Kliento sąskaitų ir kitų dokumentų komplekto vienspalvė spauda vienoje lapo pusėje (1+0, A4 lapas), vokavimas į C4 voką *</t>
  </si>
  <si>
    <t>Kliento sąskaitų ir kitų dokumentų komplekto vienspalvė spauda ant abiejų lapo pusių (1+1, A4 lapas), vokavimas į C4 voką *</t>
  </si>
  <si>
    <t>Kliento sąskaitų priedų vienspalvė spauda vienoje lapo pusėje (1+0, A4 lapas) pagal suderintą Maketą, lankstymas, vokavimas į C5 voką</t>
  </si>
  <si>
    <t>Kliento sąskaitų priedų vienspalvė spauda ant abiejų lapo pusių (1+1, A4 lapas) pagal suderintą Maketą, lankstymas, vokavimas į C5 voką</t>
  </si>
  <si>
    <t>Kliento sąskaitų priedų vienspalvė spauda vienoje lapo pusėje (1+0, A4 lapas) pagal suderintą Maketą, vokavimas į C4 voką</t>
  </si>
  <si>
    <t>Kliento sąskaitų priedų vienspalvė spauda ant abiejų lapo pusių (1+1, A4 lapas) pagal suderintą Maketą, vokavimas į C4 voką</t>
  </si>
  <si>
    <t>Kliento sąskaitų priedų spalvota spauda vienoje lapo pusėje (4+0, A4 lapas) pagal suderintą Maketą, lankstymas, vokavimas į C5 voką</t>
  </si>
  <si>
    <t>Kliento sąskaitų priedų spalvota spauda ant abiejų lapo pusių (4+4, A4 lapas) pagal suderintą Maketą, lankstymas, vokavimas į C5 voką</t>
  </si>
  <si>
    <t>Kliento sąskaitų priedų spalvota spauda vienoje lapo pusėje (4+0, A4 lapas) pagal suderintą Maketą, vokavimas į C4 voką</t>
  </si>
  <si>
    <t>Kliento sąskaitų priedų spalvota spauda ant abiejų lapo pusių (4+4, A4 lapas) pagal suderintą Maketą, vokavimas į C4 voką</t>
  </si>
  <si>
    <t>Maketo parengimas C5 formato voko ar A5 formato lapo 1 vnt. (dvipusės spaudos atveju kiekviena pusė skaičiuojama kaip 1 vnt.)</t>
  </si>
  <si>
    <t>A5 lapų vnt.</t>
  </si>
  <si>
    <t>Maketo parengimas C4 formato voko ar A4 formato lapo 1 vnt. (dvipusės spaudos atveju kiekviena pusė skaičiuojama kaip 1 vnt.)</t>
  </si>
  <si>
    <t>Išsiųstų Klientų sąskaitų ir kitų dokumentų elektroninių archyvų sukūrimas “pdf” formatu, pateikimas Užsakovui (elektroninėje byloje talpinami lapai, skirti 3000 Adresatų, vidutiniškai po 6000 lapų)</t>
  </si>
  <si>
    <t>Bylų vnt.</t>
  </si>
  <si>
    <t>IŠ VISO (1):</t>
  </si>
  <si>
    <t>Eur</t>
  </si>
  <si>
    <t>Suminė spausdinamo kiekio dedamoji, naudojama pasiūlymo vertinimui:</t>
  </si>
  <si>
    <t>Vnt.</t>
  </si>
  <si>
    <t>Vidutinė kaina (1), naudojama pasiūlymo vertinimui, Eur***</t>
  </si>
  <si>
    <t>Paaiškinimai, pastabos:</t>
  </si>
  <si>
    <t>Teikėjas kartu su Pasiūlymu teikiamame priede negali pakeisti ar panaikinti paslaugų klasifikatoriuje nurodytų paslaugų numeracijos, pavadinimų, mato vienetų, kiekio dedamosios reikšmių (lentelės 1, 2, 3, 5, 6 grafos), šios reikšmės naudojamos apskaičiuojant Pasiūlymo bendrą vidutinę kainą (bendrą įkainį), skirtą Pasiūlymo vertinimui.</t>
  </si>
  <si>
    <t>* Sutarties vykdymo metu teikiant šias paslaugas nebus taikomi maketo parengimo paslaugų įkainiai Nr.21 ir Nr.22.</t>
  </si>
  <si>
    <t xml:space="preserve">** Teikėjas kartu su Pasiūlymu teikiamame priede pateikia "Teikėjo siūlomus paslaugų vieneto įkainius (be PVM) eurais", įvertinęs minimalius reikalavimus, keliamus vokų, popieriaus, spaudos dažų ir kitų naudojamų priemonių kokybei, kurie yra pakankami kokybiškam Paslaugų teikimui pagal šią TS ir atitinka Teikėjo technologinio proceso užtikrinimui būtinus minimalius reikalavimus. </t>
  </si>
  <si>
    <t>** Teikėjo Pasiūlymo priede nurodyti Paslaugų vieneto įkainiai (lentelės 4-a grafa, pažymėta pilka spalva) bus naudojami Sutarties vykdymo metu apskaičiuojant mokėtiną sumą už Teikėjo suteiktas Paslaugas.</t>
  </si>
  <si>
    <t>*** Vidutinė kaina (1) apskaičiuojama  kaip visų Kainų naudojamų pasiūlymo vertinimui sumos (6) ir Suminės spausdinimo kiekio dedamosios (eil. nr. 30) santykis</t>
  </si>
  <si>
    <t>Paslaugų įkainių kiekis 1-oje lentelėje - 23 vnt.</t>
  </si>
  <si>
    <t>Kartu su Pasiūlymu teikiamame priede:</t>
  </si>
  <si>
    <t>1. Visi 1-os lentelės laukai privalo būti užpildyti. Pasiūlymas su priedu, kuriame 1-os lentelės bent vienas laukas yra neužpildytas - nedalyvauja nustatant Pirkimo laimėtoją (Teikėjo pasiūlymas bus atmestas).</t>
  </si>
  <si>
    <t>2. Jeigu Paslauga bus teikiama neatlygintinai, tokios Paslaugos laukelyje "Teikėjo siūlomas paslaugos vieneto įkainis (be PVM), Eur" (4-a grafa, pažymėta pilka spalva) privalo būti įrašyta 0,0000 Eur suma. Pasiūlymas su priedu, kuriame 4-os grafos laukai yra neužpildyti, arba reikšmė yra ne skaičius - nedalyvauja nustatant Pirkimo laimėtoją (Teikėjo pasiūlymas bus atmestas).</t>
  </si>
  <si>
    <t>3. Teikėjo siūlomi paslaugų vieneto įkainiai (4-a grafa, pažymėta pilka spalva) nurodomi neįskaitant PVM ir ne didesniu kaip 4 (keturių) skaičių po kablelio tikslumu (pvz.: 0,0000), valiuta - euras. Pasiūlymas su priedu, kuriame 4-os grafos lauko bent viena iš reikšmių yra skaičius, nurodytas didesniu kaip 4 (keturių) skaičių po kablelio tikslumu - nedalyvauja nustatant Pirkimo laimėtoją (Teikėjo pasiūlymas bus atmestas).</t>
  </si>
  <si>
    <t>Siūlomi paslaugų įkainiai ir bendros vidutinės kainos apskaičiavimas pasiūlymo vertinimui (2 lentelė)</t>
  </si>
  <si>
    <t>2. Tipinių korespondencijos siuntimo (pašto) paslaugų klasifikatorius:</t>
  </si>
  <si>
    <t>Laiško  be sekimo siuntimas (reguliarūs užsakymai kiekvieną mėnesį), Eur (be PVM)</t>
  </si>
  <si>
    <t>Laiško su sekimu siuntimas (vienkartiniai nereguliarūs užsakymai), Eur (be PVM)</t>
  </si>
  <si>
    <t>Kaina (be PVM), naudojama pasiūlymo vertinimui, Eur (6+9+12+15+18+21+24+27+30+33+36+39)</t>
  </si>
  <si>
    <t>1 zona *</t>
  </si>
  <si>
    <t>2 zona **</t>
  </si>
  <si>
    <t>3 zona ***</t>
  </si>
  <si>
    <t>Įk</t>
  </si>
  <si>
    <t>KV</t>
  </si>
  <si>
    <t>Korespondencijos siuntos, kurios svoris iki 20 g imtinai, siuntimas</t>
  </si>
  <si>
    <t>Korespondencijos siuntos, kurios svoris nuo 21 g iki 50 g imtinai, siuntimas</t>
  </si>
  <si>
    <t>Korespondencijos siuntos, kurios svoris nuo 51 g iki 100 g imtinai, siuntimas</t>
  </si>
  <si>
    <t>Korespondencijos siuntos, kurios svoris nuo 101 g iki 500 g imtinai, siuntimas</t>
  </si>
  <si>
    <t>Korespondencijos siuntos, kurios svoris iki 100 g imtinai, siuntimas</t>
  </si>
  <si>
    <t>IŠ VISO (2):</t>
  </si>
  <si>
    <t>Vidutinė kaina (2), naudojama pasiūlymo vertinimui, Eur</t>
  </si>
  <si>
    <t>Lentelės 4, 7, 10, 13, 16, 19, 22, 25, 28, 31, 34 ir 37 grafų (pažymėtos pilka spalva) laukuose nurodyti įkainiai bus naudojami Sutarties vykdymo metu apskaičiuojant mokėtiną sumą už Teikėjo suteiktas Paslaugas.</t>
  </si>
  <si>
    <t>Siuntimo zona – LR geografinė teritorija (zona), kuriai priskirtais Gavėjų adresais (priskirtiems Adresatams) pristatant Korespondencijos siuntas taikomi tik tai Siuntimo zonai nustatyti Siuntimo paslaugų įkainiai (tarifai), nurodyti pirkimų konkursą laimėjusio Teikėjo pasiūlymo formos priede „Siūlomi paslaugų įkainiai ir bendros vidutinės kainos apskaičiavimas pasiūlymo vertinimui“. Gavėjo adresas priskiriamas Siuntimo zonai vadovaujantis registracijos Adresų registre duomenimis. Gavėjų adresai, apie kuriuos nėra informacijos duomenų Adresų registre arba kurie nėra jo objektas, priskiriami tai Siuntimo zonai, kuriai yra priskirta gyvenamoji vietovė, į kurią pristatoma Korespondencijos siunta. Jeigu vadovaujantis galiojančiais LR teisės aktais Korespondencijos Gavėjo adresas vienareikšmiškai negali būti priskirtas konkrečiai gyvenamajai vietovei, tokiu Gavėjo adresu siunčiant Korespondenciją Tiekėjas galėtų taikyti tuos pačius Siuntimo paslaugų įkainius (tarifus), kokie taikomi siunčiant Korespondenciją 3 zonai priskirtais Gavėjų adresais, prieš tai suderinus su Užsakovu.</t>
  </si>
  <si>
    <t>* 1 zona - Adresai, vadovaujantis Adresų registru, esantys Vilniaus, Kauno, Klaipėdos, Šiaulių, Panevėžio miestuose. Vilniaus miestui (1-ai zonai), vadovaujantis Adresų registru, priskiriami Adresai, esantys: Antakalnio, Fabijoniškių, Justiniškių, Karoliniškių, Lazdynų, Naujamiesčio, Naujininkų, Naujosios Vilnios, Panerių, Pašilaičių, Pilaitės, Rasų, Senamiesčio, Šeškinės, Šnipiškių, Verkių, Vilkpėdės, Viršuliškių, Žirmūnų, Žvėryno seniūnijose, įvertinant Adresų registro duomenų pokyčius, įregistruotus Adresų registre per Sutarties vykdymo laikotarpį.</t>
  </si>
  <si>
    <t>** 2 zona - Adresai, vadovaujantis Adresų registru, esantys Akmenės, Alytaus, Anykščių, Birštono, Biržų, Druskininkų, Eišiškių, Elektrėnų, Gargždų, Garliavos, Ignalinos, Jonavos, Joniškio, Jurbarko, Kaišiadorių, Kalvarijos, Kazlų Rūdos, Kėdainių, Kelmės, Kybartų, Kretingos, Kupiškio, Kuršėnų, Lazdijų, Lentvario, Marijampolės, Mažeikių, Molėtų, Naujosios Akmenės, Nemenčinės, Pabradės, Pagėgių, Pakruojo, Palangos, Pasvalio, Plungės, Prienų, Radviliškio, Raseinių, Rietavo, Rokiškio, Skuodo, Šakių, Šalčininkų, Šilalės, Šilutės, Širvintų, Švenčionėlių, Švenčionių, Tauragės, Telšių, Trakų, Ukmergės, Utenos, Varėnos, Vievio, Vilkaviškio, Visagino, Zarasų, Žiežmarių miestuose (gyvenamosiose vietovėse), įvertinant Adresų registro duomenų pokyčius, įregistruotus Adresų registre per Sutarties vykdymo laikotarpį.</t>
  </si>
  <si>
    <t>*** 3 zona - Adresai, vadovaujantis Adresų registru, esantys Lietuvos Respublikoje, išskyrus priskirtus 1-ai ir 2-ai zonoms.</t>
  </si>
  <si>
    <t>Siuntų skirstymo pagal svorį ir matmenis klasifikatorius (grupavimas į mažąją korespondencijos siuntą ir didžiąją korespondencijos siuntą) pateiktas TS (ar TS prieduose).</t>
  </si>
  <si>
    <t>"Įk" - Teikėjo siūlomas paslaugos vieneto įkainis (be PVM), valiuta - euras.</t>
  </si>
  <si>
    <t>Kiekio dedamoji, naudojama pasiūlymo vertinimui (nekeičiama).</t>
  </si>
  <si>
    <t>"KV" - kaina (be PVM), naudojama pasiūlymo vertinimui, apskaičiuojama sudauginus kairėje esančių laukų reikšmes: "Įk" x "Kiekio dedamoji", valiuta - euras.</t>
  </si>
  <si>
    <t>Teikėjas kartu su Pasiūlymu teikiamame priede negali pakeisti ar panaikinti paslaugų klasifikatoriuje nurodytų paslaugų numeracijos, pavadinimų, mato vienetų, kiekio dedamosios reikšmių, šios reikšmės naudojamos apskaičiuojant bendrą vidutinę kainą, skirtą Pasiūlymo vertinimui.</t>
  </si>
  <si>
    <t xml:space="preserve">Teikėjas, pateikdamas Pasiūlymą ir jo priede "Teikėjo siūlomus paslaugų vieneto įkainius (be PVM) eurais", patvirtina, kad užtikrins TS ir Lietuvos Respublikos susisiekimo ministro patvirtinto "Universaliosios pašto paslaugos kokybės reikalavimų aprašo" reikalavimus atitinkančią korespondencijos siuntimo Paslaugų kokybę. </t>
  </si>
  <si>
    <t>Siūlomi paslaugų įkainiai ir bendros vidutinės kainos apskaičiavimas pasiūlymo vertinimui (3 lentelė)</t>
  </si>
  <si>
    <t>3. Pasiūlymo bendra vidutinė kaina (bendras įkainis):</t>
  </si>
  <si>
    <t>Rodiklio pavadinimas</t>
  </si>
  <si>
    <t>1 lentelė "IŠ VISO (1)"</t>
  </si>
  <si>
    <t>2 lentelė "IŠ VISO (2)"</t>
  </si>
  <si>
    <t>Viso (1)+(2):</t>
  </si>
  <si>
    <t>Kaina (be PVM), naudojama pasiūlymo vertinimui</t>
  </si>
  <si>
    <t>Suminė kiekio dedamoji, naudojama pasiūlymo vertinimui:</t>
  </si>
  <si>
    <t>Pasiūlymo bendra vidutinė kaina (bendras įkainis), (1 eil.) / (2 eil.)</t>
  </si>
  <si>
    <t>Pastabos, komentarai:</t>
  </si>
  <si>
    <t>Pasiūlymo bendra vidutinė kaina (bendras įkainis) Pasiūlymo vertinimui 4 (keturių) skaičių po kablelio tikslumu apskaičiuojama: 1-os lentelės eilutėje "IŠ VISO (1)" kainą (be PVM), padalintą iš kiekio dedamosios, sudedant su 2-os lentelės eilutėje "IŠ VISO (2)" kaina (be PVM), padalinta iš kiekio dedamosios.</t>
  </si>
  <si>
    <t>Pasiūlymo formos priedas „Siūlomi paslaugų įkainiai ir bendros vidutinės kainos apskaičiavimas pasiūlymo vertinimui“ (1, 2, 3 lentelės) yra 1 elektroninis dokumentas (excel formatu), teikiamas kartu su Pasiūlymu.</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</si>
</sst>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000"/>
  </numFmts>
  <fonts count="18">
    <font>
      <sz val="11.0"/>
      <color theme="1"/>
      <name val="Calibri"/>
      <scheme val="minor"/>
    </font>
    <font>
      <b/>
      <sz val="10.0"/>
      <color theme="1"/>
      <name val="Arial"/>
    </font>
    <font>
      <sz val="10.0"/>
      <color theme="1"/>
      <name val="Arial"/>
    </font>
    <font>
      <b/>
      <sz val="10.0"/>
      <color rgb="FF000000"/>
      <name val="Arial"/>
    </font>
    <font>
      <sz val="10.0"/>
      <color rgb="FF000000"/>
      <name val="Arial"/>
    </font>
    <font/>
    <font>
      <b/>
      <sz val="11.0"/>
      <color theme="1"/>
      <name val="Arial"/>
    </font>
    <font>
      <sz val="11.0"/>
      <color theme="1"/>
      <name val="Arial"/>
    </font>
    <font>
      <u/>
      <sz val="10.0"/>
      <color theme="1"/>
      <name val="Arial"/>
    </font>
    <font>
      <b/>
      <sz val="10.0"/>
      <color rgb="FFC00000"/>
      <name val="Arial"/>
    </font>
    <font>
      <b/>
      <sz val="8.0"/>
      <color theme="1"/>
      <name val="Arial"/>
    </font>
    <font>
      <b/>
      <sz val="9.0"/>
      <color theme="1"/>
      <name val="Arial"/>
    </font>
    <font>
      <sz val="8.0"/>
      <color theme="1"/>
      <name val="Arial"/>
    </font>
    <font>
      <b/>
      <sz val="9.0"/>
      <color rgb="FF000000"/>
      <name val="Arial"/>
    </font>
    <font>
      <sz val="8.0"/>
      <color rgb="FF000000"/>
      <name val="Arial"/>
    </font>
    <font>
      <b/>
      <sz val="8.0"/>
      <color rgb="FF000000"/>
      <name val="Arial"/>
    </font>
    <font>
      <sz val="9.0"/>
      <color rgb="FF000000"/>
      <name val="Arial"/>
    </font>
    <font>
      <b/>
      <u/>
      <sz val="11.0"/>
      <color theme="1"/>
      <name val="Arial"/>
    </font>
  </fonts>
  <fills count="3">
    <fill>
      <patternFill patternType="none"/>
    </fill>
    <fill>
      <patternFill patternType="lightGray"/>
    </fill>
    <fill>
      <patternFill patternType="solid">
        <fgColor rgb="FFD8D8D8"/>
        <bgColor rgb="FFD8D8D8"/>
      </patternFill>
    </fill>
  </fills>
  <borders count="46">
    <border/>
    <border>
      <left style="thin">
        <color rgb="FF000000"/>
      </left>
      <right style="thin">
        <color rgb="FF000000"/>
      </right>
      <top style="thin">
        <color rgb="FF000000"/>
      </top>
      <bottom style="thin">
        <color rgb="FF000000"/>
      </bottom>
    </border>
    <border>
      <left style="thin">
        <color rgb="FF000000"/>
      </left>
      <right style="hair">
        <color rgb="FF000000"/>
      </right>
      <top style="thin">
        <color rgb="FF000000"/>
      </top>
      <bottom style="thin">
        <color rgb="FF000000"/>
      </bottom>
    </border>
    <border>
      <left style="hair">
        <color rgb="FF000000"/>
      </left>
      <top style="thin">
        <color rgb="FF000000"/>
      </top>
      <bottom style="thin">
        <color rgb="FF000000"/>
      </bottom>
    </border>
    <border>
      <left style="medium">
        <color rgb="FF000000"/>
      </left>
      <right style="medium">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hair">
        <color rgb="FF000000"/>
      </right>
      <top style="thin">
        <color rgb="FF000000"/>
      </top>
      <bottom/>
    </border>
    <border>
      <left style="hair">
        <color rgb="FF000000"/>
      </left>
      <top style="thin">
        <color rgb="FF000000"/>
      </top>
    </border>
    <border>
      <left style="medium">
        <color rgb="FF000000"/>
      </left>
      <right style="medium">
        <color rgb="FF000000"/>
      </right>
      <top style="thin">
        <color rgb="FF000000"/>
      </top>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hair">
        <color rgb="FF000000"/>
      </right>
      <top style="medium">
        <color rgb="FF000000"/>
      </top>
      <bottom style="thin">
        <color rgb="FF000000"/>
      </bottom>
    </border>
    <border>
      <left style="hair">
        <color rgb="FF000000"/>
      </left>
      <top style="medium">
        <color rgb="FF000000"/>
      </top>
      <bottom style="thin">
        <color rgb="FF000000"/>
      </bottom>
    </border>
    <border>
      <left style="medium">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hair">
        <color rgb="FF000000"/>
      </right>
      <top style="thin">
        <color rgb="FF000000"/>
      </top>
      <bottom style="medium">
        <color rgb="FF000000"/>
      </bottom>
    </border>
    <border>
      <left style="hair">
        <color rgb="FF000000"/>
      </left>
      <top style="thin">
        <color rgb="FF000000"/>
      </top>
      <bottom style="medium">
        <color rgb="FF000000"/>
      </bottom>
    </border>
    <border>
      <left style="medium">
        <color rgb="FF000000"/>
      </left>
      <right style="medium">
        <color rgb="FF000000"/>
      </right>
      <top style="thin">
        <color rgb="FF000000"/>
      </top>
      <bottom style="medium">
        <color rgb="FF000000"/>
      </bottom>
    </border>
    <border>
      <left style="thin">
        <color rgb="FF000000"/>
      </left>
      <right style="hair">
        <color rgb="FF000000"/>
      </right>
      <bottom style="thin">
        <color rgb="FF000000"/>
      </bottom>
    </border>
    <border>
      <left style="thin">
        <color rgb="FF000000"/>
      </left>
      <right style="hair">
        <color rgb="FF000000"/>
      </right>
      <bottom style="medium">
        <color rgb="FF000000"/>
      </bottom>
    </border>
    <border>
      <left style="thin">
        <color rgb="FF000000"/>
      </left>
      <right style="thin">
        <color rgb="FF000000"/>
      </right>
      <bottom style="thin">
        <color rgb="FF000000"/>
      </bottom>
    </border>
    <border>
      <left style="hair">
        <color rgb="FF000000"/>
      </left>
      <bottom style="thin">
        <color rgb="FF000000"/>
      </bottom>
    </border>
    <border>
      <left style="medium">
        <color rgb="FF000000"/>
      </left>
      <right style="medium">
        <color rgb="FF000000"/>
      </right>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medium">
        <color rgb="FF000000"/>
      </left>
      <right style="medium">
        <color rgb="FF000000"/>
      </right>
      <top style="medium">
        <color rgb="FF000000"/>
      </top>
      <bottom style="medium">
        <color rgb="FF000000"/>
      </bottom>
    </border>
    <border>
      <left style="thin">
        <color rgb="FF000000"/>
      </left>
      <right style="medium">
        <color rgb="FF000000"/>
      </right>
      <top style="thin">
        <color rgb="FF000000"/>
      </top>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thin">
        <color rgb="FF000000"/>
      </left>
      <right style="thin">
        <color rgb="FF000000"/>
      </right>
    </border>
    <border>
      <left style="thin">
        <color rgb="FF000000"/>
      </left>
      <right style="medium">
        <color rgb="FF000000"/>
      </right>
    </border>
    <border>
      <left style="medium">
        <color rgb="FF000000"/>
      </left>
      <right style="medium">
        <color rgb="FF000000"/>
      </right>
    </border>
    <border>
      <left style="thin">
        <color rgb="FF000000"/>
      </left>
      <right style="medium">
        <color rgb="FF000000"/>
      </right>
      <bottom style="thin">
        <color rgb="FF000000"/>
      </bottom>
    </border>
    <border>
      <left style="medium">
        <color rgb="FF000000"/>
      </left>
      <right style="hair">
        <color rgb="FF000000"/>
      </right>
      <top style="thin">
        <color rgb="FF000000"/>
      </top>
      <bottom style="thin">
        <color rgb="FF000000"/>
      </bottom>
    </border>
    <border>
      <right style="hair">
        <color rgb="FF000000"/>
      </right>
      <top style="thin">
        <color rgb="FF000000"/>
      </top>
      <bottom style="thin">
        <color rgb="FF000000"/>
      </bottom>
    </border>
    <border>
      <left/>
      <right style="hair">
        <color rgb="FF000000"/>
      </right>
      <top style="thin">
        <color rgb="FF000000"/>
      </top>
      <bottom style="thin">
        <color rgb="FF000000"/>
      </bottom>
    </border>
    <border>
      <left style="hair">
        <color rgb="FF000000"/>
      </left>
      <right style="thin">
        <color rgb="FF000000"/>
      </right>
      <top style="thin">
        <color rgb="FF000000"/>
      </top>
      <bottom style="thin">
        <color rgb="FF000000"/>
      </bottom>
    </border>
    <border>
      <left style="hair">
        <color rgb="FF000000"/>
      </left>
      <right style="hair">
        <color rgb="FF000000"/>
      </right>
      <top style="thin">
        <color rgb="FF000000"/>
      </top>
      <bottom style="thin">
        <color rgb="FF000000"/>
      </bottom>
    </border>
    <border>
      <left style="hair">
        <color rgb="FF000000"/>
      </left>
      <right style="medium">
        <color rgb="FF000000"/>
      </right>
      <top style="thin">
        <color rgb="FF000000"/>
      </top>
      <bottom style="thin">
        <color rgb="FF000000"/>
      </bottom>
    </border>
    <border>
      <left style="thin">
        <color rgb="FF000000"/>
      </left>
      <right style="thin">
        <color rgb="FF000000"/>
      </right>
      <top style="thin">
        <color rgb="FF000000"/>
      </top>
      <bottom style="hair">
        <color rgb="FF000000"/>
      </bottom>
    </border>
    <border>
      <left style="thin">
        <color rgb="FF000000"/>
      </left>
      <right style="thin">
        <color rgb="FF000000"/>
      </right>
      <top style="hair">
        <color rgb="FF000000"/>
      </top>
    </border>
    <border>
      <left style="thin">
        <color rgb="FF000000"/>
      </left>
      <right style="thin">
        <color rgb="FF000000"/>
      </right>
      <top style="hair">
        <color rgb="FF000000"/>
      </top>
      <bottom style="medium">
        <color rgb="FF000000"/>
      </bottom>
    </border>
    <border>
      <left style="thin">
        <color rgb="FF000000"/>
      </left>
      <top style="medium">
        <color rgb="FF000000"/>
      </top>
      <bottom style="thin">
        <color rgb="FF000000"/>
      </bottom>
    </border>
  </borders>
  <cellStyleXfs count="1">
    <xf borderId="0" fillId="0" fontId="0" numFmtId="0" applyAlignment="1" applyFont="1"/>
  </cellStyleXfs>
  <cellXfs count="121">
    <xf borderId="0" fillId="0" fontId="0" numFmtId="0" xfId="0" applyAlignment="1" applyFont="1">
      <alignment readingOrder="0" shrinkToFit="0" vertical="bottom" wrapText="0"/>
    </xf>
    <xf borderId="0" fillId="0" fontId="1" numFmtId="0" xfId="0" applyFont="1"/>
    <xf borderId="0" fillId="0" fontId="2" numFmtId="0" xfId="0" applyFont="1"/>
    <xf borderId="0" fillId="0" fontId="2" numFmtId="0" xfId="0" applyAlignment="1" applyFont="1">
      <alignment vertical="center"/>
    </xf>
    <xf borderId="0" fillId="0" fontId="1" numFmtId="0" xfId="0" applyAlignment="1" applyFont="1">
      <alignment horizontal="center"/>
    </xf>
    <xf borderId="1" fillId="0" fontId="1" numFmtId="0" xfId="0" applyAlignment="1" applyBorder="1" applyFont="1">
      <alignment horizontal="center" shrinkToFit="0" vertical="center" wrapText="1"/>
    </xf>
    <xf borderId="1" fillId="0" fontId="3" numFmtId="0" xfId="0" applyAlignment="1" applyBorder="1" applyFont="1">
      <alignment horizontal="center" shrinkToFit="0" vertical="center" wrapText="1"/>
    </xf>
    <xf borderId="2" fillId="2" fontId="3" numFmtId="0" xfId="0" applyAlignment="1" applyBorder="1" applyFill="1" applyFont="1">
      <alignment horizontal="center" shrinkToFit="0" vertical="center" wrapText="1"/>
    </xf>
    <xf borderId="3" fillId="0" fontId="1" numFmtId="0" xfId="0" applyAlignment="1" applyBorder="1" applyFont="1">
      <alignment horizontal="center" shrinkToFit="0" vertical="center" wrapText="1"/>
    </xf>
    <xf borderId="4" fillId="0" fontId="1" numFmtId="0" xfId="0" applyAlignment="1" applyBorder="1" applyFont="1">
      <alignment horizontal="center" shrinkToFit="0" vertical="center" wrapText="1"/>
    </xf>
    <xf borderId="5" fillId="0" fontId="1" numFmtId="0" xfId="0" applyAlignment="1" applyBorder="1" applyFont="1">
      <alignment horizontal="center" shrinkToFit="0" vertical="center" wrapText="1"/>
    </xf>
    <xf borderId="6" fillId="2" fontId="1" numFmtId="0" xfId="0" applyAlignment="1" applyBorder="1" applyFont="1">
      <alignment horizontal="center" shrinkToFit="0" vertical="center" wrapText="1"/>
    </xf>
    <xf borderId="7" fillId="0" fontId="1" numFmtId="0" xfId="0" applyAlignment="1" applyBorder="1" applyFont="1">
      <alignment horizontal="center" shrinkToFit="0" vertical="center" wrapText="1"/>
    </xf>
    <xf borderId="8" fillId="0" fontId="1" numFmtId="0" xfId="0" applyAlignment="1" applyBorder="1" applyFont="1">
      <alignment horizontal="center" shrinkToFit="0" vertical="center" wrapText="1"/>
    </xf>
    <xf borderId="9" fillId="0" fontId="2" numFmtId="0" xfId="0" applyAlignment="1" applyBorder="1" applyFont="1">
      <alignment horizontal="center" shrinkToFit="0" vertical="center" wrapText="1"/>
    </xf>
    <xf borderId="10" fillId="0" fontId="4" numFmtId="0" xfId="0" applyAlignment="1" applyBorder="1" applyFont="1">
      <alignment horizontal="center" shrinkToFit="0" vertical="center" wrapText="1"/>
    </xf>
    <xf borderId="11" fillId="0" fontId="1" numFmtId="164" xfId="0" applyAlignment="1" applyBorder="1" applyFont="1" applyNumberFormat="1">
      <alignment horizontal="center" readingOrder="0" shrinkToFit="0" vertical="center" wrapText="1"/>
    </xf>
    <xf borderId="12" fillId="0" fontId="2" numFmtId="3" xfId="0" applyAlignment="1" applyBorder="1" applyFont="1" applyNumberFormat="1">
      <alignment horizontal="center" shrinkToFit="0" vertical="center" wrapText="1"/>
    </xf>
    <xf borderId="13" fillId="0" fontId="1" numFmtId="164" xfId="0" applyAlignment="1" applyBorder="1" applyFont="1" applyNumberFormat="1">
      <alignment horizontal="center" shrinkToFit="0" vertical="center" wrapText="1"/>
    </xf>
    <xf borderId="14" fillId="0" fontId="2" numFmtId="0" xfId="0" applyAlignment="1" applyBorder="1" applyFont="1">
      <alignment horizontal="center" shrinkToFit="0" vertical="center" wrapText="1"/>
    </xf>
    <xf borderId="1" fillId="0" fontId="4" numFmtId="0" xfId="0" applyAlignment="1" applyBorder="1" applyFont="1">
      <alignment horizontal="center" shrinkToFit="0" vertical="center" wrapText="1"/>
    </xf>
    <xf borderId="2" fillId="0" fontId="1" numFmtId="164" xfId="0" applyAlignment="1" applyBorder="1" applyFont="1" applyNumberFormat="1">
      <alignment horizontal="center" readingOrder="0" shrinkToFit="0" vertical="center" wrapText="1"/>
    </xf>
    <xf borderId="3" fillId="0" fontId="2" numFmtId="3" xfId="0" applyAlignment="1" applyBorder="1" applyFont="1" applyNumberFormat="1">
      <alignment horizontal="center" shrinkToFit="0" vertical="center" wrapText="1"/>
    </xf>
    <xf borderId="4" fillId="0" fontId="1" numFmtId="164" xfId="0" applyAlignment="1" applyBorder="1" applyFont="1" applyNumberFormat="1">
      <alignment horizontal="center" shrinkToFit="0" vertical="center" wrapText="1"/>
    </xf>
    <xf borderId="15" fillId="0" fontId="2" numFmtId="0" xfId="0" applyAlignment="1" applyBorder="1" applyFont="1">
      <alignment horizontal="center" shrinkToFit="0" vertical="center" wrapText="1"/>
    </xf>
    <xf borderId="16" fillId="0" fontId="4" numFmtId="0" xfId="0" applyAlignment="1" applyBorder="1" applyFont="1">
      <alignment horizontal="center" shrinkToFit="0" vertical="center" wrapText="1"/>
    </xf>
    <xf borderId="17" fillId="0" fontId="1" numFmtId="164" xfId="0" applyAlignment="1" applyBorder="1" applyFont="1" applyNumberFormat="1">
      <alignment horizontal="center" readingOrder="0" shrinkToFit="0" vertical="center" wrapText="1"/>
    </xf>
    <xf borderId="18" fillId="0" fontId="2" numFmtId="3" xfId="0" applyAlignment="1" applyBorder="1" applyFont="1" applyNumberFormat="1">
      <alignment horizontal="center" shrinkToFit="0" vertical="center" wrapText="1"/>
    </xf>
    <xf borderId="19" fillId="0" fontId="1" numFmtId="164" xfId="0" applyAlignment="1" applyBorder="1" applyFont="1" applyNumberFormat="1">
      <alignment horizontal="center" shrinkToFit="0" vertical="center" wrapText="1"/>
    </xf>
    <xf borderId="20" fillId="0" fontId="1" numFmtId="164" xfId="0" applyAlignment="1" applyBorder="1" applyFont="1" applyNumberFormat="1">
      <alignment horizontal="center" readingOrder="0" shrinkToFit="0" vertical="center" wrapText="1"/>
    </xf>
    <xf borderId="21" fillId="0" fontId="1" numFmtId="164" xfId="0" applyAlignment="1" applyBorder="1" applyFont="1" applyNumberFormat="1">
      <alignment horizontal="center" readingOrder="0" shrinkToFit="0" vertical="center" wrapText="1"/>
    </xf>
    <xf borderId="10" fillId="0" fontId="2" numFmtId="0" xfId="0" applyAlignment="1" applyBorder="1" applyFont="1">
      <alignment horizontal="center" shrinkToFit="0" vertical="center" wrapText="1"/>
    </xf>
    <xf borderId="1" fillId="0" fontId="2" numFmtId="0" xfId="0" applyAlignment="1" applyBorder="1" applyFont="1">
      <alignment horizontal="center" shrinkToFit="0" vertical="center" wrapText="1"/>
    </xf>
    <xf borderId="22" fillId="0" fontId="2" numFmtId="0" xfId="0" applyAlignment="1" applyBorder="1" applyFont="1">
      <alignment horizontal="center" shrinkToFit="0" vertical="center" wrapText="1"/>
    </xf>
    <xf borderId="22" fillId="0" fontId="4" numFmtId="0" xfId="0" applyAlignment="1" applyBorder="1" applyFont="1">
      <alignment horizontal="center" shrinkToFit="0" vertical="center" wrapText="1"/>
    </xf>
    <xf borderId="23" fillId="0" fontId="2" numFmtId="3" xfId="0" applyAlignment="1" applyBorder="1" applyFont="1" applyNumberFormat="1">
      <alignment horizontal="center" shrinkToFit="0" vertical="center" wrapText="1"/>
    </xf>
    <xf borderId="24" fillId="0" fontId="1" numFmtId="164" xfId="0" applyAlignment="1" applyBorder="1" applyFont="1" applyNumberFormat="1">
      <alignment horizontal="center" shrinkToFit="0" vertical="center" wrapText="1"/>
    </xf>
    <xf borderId="25" fillId="0" fontId="3" numFmtId="0" xfId="0" applyAlignment="1" applyBorder="1" applyFont="1">
      <alignment horizontal="right" shrinkToFit="0" vertical="center" wrapText="1"/>
    </xf>
    <xf borderId="26" fillId="0" fontId="5" numFmtId="0" xfId="0" applyBorder="1" applyFont="1"/>
    <xf borderId="2" fillId="0" fontId="1" numFmtId="164" xfId="0" applyAlignment="1" applyBorder="1" applyFont="1" applyNumberFormat="1">
      <alignment horizontal="center" shrinkToFit="0" vertical="center" wrapText="1"/>
    </xf>
    <xf borderId="27" fillId="0" fontId="6" numFmtId="164" xfId="0" applyAlignment="1" applyBorder="1" applyFont="1" applyNumberFormat="1">
      <alignment horizontal="center" shrinkToFit="0" vertical="center" wrapText="1"/>
    </xf>
    <xf borderId="25" fillId="0" fontId="1" numFmtId="164" xfId="0" applyAlignment="1" applyBorder="1" applyFont="1" applyNumberFormat="1">
      <alignment horizontal="center" shrinkToFit="0" vertical="center" wrapText="1"/>
    </xf>
    <xf borderId="1" fillId="0" fontId="1" numFmtId="3" xfId="0" applyAlignment="1" applyBorder="1" applyFont="1" applyNumberFormat="1">
      <alignment horizontal="center" shrinkToFit="0" vertical="center" wrapText="1"/>
    </xf>
    <xf borderId="0" fillId="0" fontId="7" numFmtId="164" xfId="0" applyAlignment="1" applyFont="1" applyNumberFormat="1">
      <alignment horizontal="center" shrinkToFit="0" vertical="center" wrapText="1"/>
    </xf>
    <xf borderId="0" fillId="0" fontId="3" numFmtId="0" xfId="0" applyAlignment="1" applyFont="1">
      <alignment horizontal="right" shrinkToFit="0" vertical="center" wrapText="1"/>
    </xf>
    <xf borderId="0" fillId="0" fontId="3" numFmtId="0" xfId="0" applyAlignment="1" applyFont="1">
      <alignment horizontal="center" shrinkToFit="0" vertical="center" wrapText="1"/>
    </xf>
    <xf borderId="0" fillId="0" fontId="1" numFmtId="164" xfId="0" applyAlignment="1" applyFont="1" applyNumberFormat="1">
      <alignment horizontal="center" shrinkToFit="0" vertical="center" wrapText="1"/>
    </xf>
    <xf borderId="0" fillId="0" fontId="1" numFmtId="0" xfId="0" applyAlignment="1" applyFont="1">
      <alignment horizontal="center" shrinkToFit="0" vertical="center" wrapText="1"/>
    </xf>
    <xf borderId="0" fillId="0" fontId="6" numFmtId="164" xfId="0" applyAlignment="1" applyFont="1" applyNumberFormat="1">
      <alignment horizontal="center" shrinkToFit="0" vertical="center" wrapText="1"/>
    </xf>
    <xf borderId="0" fillId="0" fontId="8" numFmtId="0" xfId="0" applyFont="1"/>
    <xf borderId="0" fillId="0" fontId="2" numFmtId="0" xfId="0" applyAlignment="1" applyFont="1">
      <alignment shrinkToFit="0" wrapText="1"/>
    </xf>
    <xf borderId="0" fillId="0" fontId="2" numFmtId="0" xfId="0" applyAlignment="1" applyFont="1">
      <alignment horizontal="left" shrinkToFit="0" vertical="top" wrapText="1"/>
    </xf>
    <xf borderId="0" fillId="0" fontId="9" numFmtId="0" xfId="0" applyFont="1"/>
    <xf borderId="5" fillId="0" fontId="3" numFmtId="0" xfId="0" applyAlignment="1" applyBorder="1" applyFont="1">
      <alignment horizontal="center" shrinkToFit="0" vertical="center" wrapText="1"/>
    </xf>
    <xf borderId="28" fillId="0" fontId="3" numFmtId="0" xfId="0" applyAlignment="1" applyBorder="1" applyFont="1">
      <alignment horizontal="center" shrinkToFit="0" vertical="center" wrapText="1"/>
    </xf>
    <xf borderId="29" fillId="0" fontId="1" numFmtId="0" xfId="0" applyAlignment="1" applyBorder="1" applyFont="1">
      <alignment horizontal="center" shrinkToFit="0" vertical="center" wrapText="1"/>
    </xf>
    <xf borderId="30" fillId="0" fontId="5" numFmtId="0" xfId="0" applyBorder="1" applyFont="1"/>
    <xf borderId="31" fillId="0" fontId="5" numFmtId="0" xfId="0" applyBorder="1" applyFont="1"/>
    <xf borderId="32" fillId="0" fontId="5" numFmtId="0" xfId="0" applyBorder="1" applyFont="1"/>
    <xf borderId="33" fillId="0" fontId="5" numFmtId="0" xfId="0" applyBorder="1" applyFont="1"/>
    <xf borderId="25" fillId="0" fontId="1" numFmtId="0" xfId="0" applyAlignment="1" applyBorder="1" applyFont="1">
      <alignment horizontal="center" shrinkToFit="0" vertical="center" wrapText="1"/>
    </xf>
    <xf borderId="30" fillId="0" fontId="1" numFmtId="0" xfId="0" applyAlignment="1" applyBorder="1" applyFont="1">
      <alignment horizontal="center" shrinkToFit="0" vertical="center" wrapText="1"/>
    </xf>
    <xf borderId="34" fillId="0" fontId="5" numFmtId="0" xfId="0" applyBorder="1" applyFont="1"/>
    <xf borderId="22" fillId="0" fontId="5" numFmtId="0" xfId="0" applyBorder="1" applyFont="1"/>
    <xf borderId="35" fillId="0" fontId="5" numFmtId="0" xfId="0" applyBorder="1" applyFont="1"/>
    <xf borderId="36" fillId="2" fontId="1" numFmtId="0" xfId="0" applyAlignment="1" applyBorder="1" applyFont="1">
      <alignment horizontal="center" shrinkToFit="0" vertical="center" wrapText="1"/>
    </xf>
    <xf borderId="37" fillId="0" fontId="10" numFmtId="0" xfId="0" applyAlignment="1" applyBorder="1" applyFont="1">
      <alignment horizontal="center" shrinkToFit="0" vertical="center" wrapText="1"/>
    </xf>
    <xf borderId="2" fillId="2" fontId="1" numFmtId="0" xfId="0" applyAlignment="1" applyBorder="1" applyFont="1">
      <alignment horizontal="center" shrinkToFit="0" vertical="center" wrapText="1"/>
    </xf>
    <xf borderId="26" fillId="0" fontId="1" numFmtId="0" xfId="0" applyAlignment="1" applyBorder="1" applyFont="1">
      <alignment horizontal="center" shrinkToFit="0" vertical="center" wrapText="1"/>
    </xf>
    <xf borderId="38" fillId="2" fontId="1" numFmtId="0" xfId="0" applyAlignment="1" applyBorder="1" applyFont="1">
      <alignment horizontal="center" shrinkToFit="0" vertical="center" wrapText="1"/>
    </xf>
    <xf borderId="37" fillId="0" fontId="1" numFmtId="0" xfId="0" applyAlignment="1" applyBorder="1" applyFont="1">
      <alignment horizontal="center" shrinkToFit="0" vertical="center" wrapText="1"/>
    </xf>
    <xf borderId="24" fillId="0" fontId="5" numFmtId="0" xfId="0" applyBorder="1" applyFont="1"/>
    <xf borderId="39" fillId="0" fontId="1" numFmtId="0" xfId="0" applyAlignment="1" applyBorder="1" applyFont="1">
      <alignment horizontal="center" shrinkToFit="0" vertical="center" wrapText="1"/>
    </xf>
    <xf borderId="40" fillId="0" fontId="1" numFmtId="0" xfId="0" applyAlignment="1" applyBorder="1" applyFont="1">
      <alignment horizontal="center" shrinkToFit="0" vertical="center" wrapText="1"/>
    </xf>
    <xf borderId="41" fillId="0" fontId="1" numFmtId="0" xfId="0" applyAlignment="1" applyBorder="1" applyFont="1">
      <alignment horizontal="center" shrinkToFit="0" vertical="center" wrapText="1"/>
    </xf>
    <xf borderId="25" fillId="0" fontId="4" numFmtId="0" xfId="0" applyAlignment="1" applyBorder="1" applyFont="1">
      <alignment horizontal="center" shrinkToFit="0" vertical="center" wrapText="1"/>
    </xf>
    <xf borderId="36" fillId="0" fontId="11" numFmtId="164" xfId="0" applyAlignment="1" applyBorder="1" applyFont="1" applyNumberFormat="1">
      <alignment horizontal="center" readingOrder="0" shrinkToFit="0" vertical="center" wrapText="1"/>
    </xf>
    <xf borderId="37" fillId="0" fontId="12" numFmtId="3" xfId="0" applyAlignment="1" applyBorder="1" applyFont="1" applyNumberFormat="1">
      <alignment horizontal="center" shrinkToFit="0" vertical="center" wrapText="1"/>
    </xf>
    <xf borderId="30" fillId="0" fontId="10" numFmtId="164" xfId="0" applyAlignment="1" applyBorder="1" applyFont="1" applyNumberFormat="1">
      <alignment horizontal="center" shrinkToFit="0" vertical="center" wrapText="1"/>
    </xf>
    <xf borderId="2" fillId="0" fontId="11" numFmtId="164" xfId="0" applyAlignment="1" applyBorder="1" applyFont="1" applyNumberFormat="1">
      <alignment horizontal="center" readingOrder="0" shrinkToFit="0" vertical="center" wrapText="1"/>
    </xf>
    <xf borderId="39" fillId="0" fontId="10" numFmtId="164" xfId="0" applyAlignment="1" applyBorder="1" applyFont="1" applyNumberFormat="1">
      <alignment horizontal="center" shrinkToFit="0" vertical="center" wrapText="1"/>
    </xf>
    <xf borderId="41" fillId="0" fontId="10" numFmtId="164" xfId="0" applyAlignment="1" applyBorder="1" applyFont="1" applyNumberFormat="1">
      <alignment horizontal="center" shrinkToFit="0" vertical="center" wrapText="1"/>
    </xf>
    <xf borderId="4" fillId="0" fontId="13" numFmtId="164" xfId="0" applyAlignment="1" applyBorder="1" applyFont="1" applyNumberFormat="1">
      <alignment horizontal="center" shrinkToFit="0" vertical="center" wrapText="1"/>
    </xf>
    <xf borderId="36" fillId="0" fontId="14" numFmtId="4" xfId="0" applyAlignment="1" applyBorder="1" applyFont="1" applyNumberFormat="1">
      <alignment horizontal="center" shrinkToFit="0" vertical="center" wrapText="1"/>
    </xf>
    <xf borderId="40" fillId="0" fontId="15" numFmtId="3" xfId="0" applyAlignment="1" applyBorder="1" applyFont="1" applyNumberFormat="1">
      <alignment horizontal="center" shrinkToFit="0" vertical="center" wrapText="1"/>
    </xf>
    <xf borderId="30" fillId="0" fontId="15" numFmtId="4" xfId="0" applyAlignment="1" applyBorder="1" applyFont="1" applyNumberFormat="1">
      <alignment horizontal="center" shrinkToFit="0" vertical="center" wrapText="1"/>
    </xf>
    <xf borderId="2" fillId="0" fontId="14" numFmtId="4" xfId="0" applyAlignment="1" applyBorder="1" applyFont="1" applyNumberFormat="1">
      <alignment horizontal="center" shrinkToFit="0" vertical="center" wrapText="1"/>
    </xf>
    <xf borderId="39" fillId="0" fontId="15" numFmtId="4" xfId="0" applyAlignment="1" applyBorder="1" applyFont="1" applyNumberFormat="1">
      <alignment horizontal="center" shrinkToFit="0" vertical="center" wrapText="1"/>
    </xf>
    <xf borderId="37" fillId="0" fontId="14" numFmtId="4" xfId="0" applyAlignment="1" applyBorder="1" applyFont="1" applyNumberFormat="1">
      <alignment horizontal="center" shrinkToFit="0" vertical="center" wrapText="1"/>
    </xf>
    <xf borderId="41" fillId="0" fontId="15" numFmtId="4" xfId="0" applyAlignment="1" applyBorder="1" applyFont="1" applyNumberFormat="1">
      <alignment horizontal="center" shrinkToFit="0" vertical="center" wrapText="1"/>
    </xf>
    <xf borderId="27" fillId="0" fontId="3" numFmtId="164" xfId="0" applyAlignment="1" applyBorder="1" applyFont="1" applyNumberFormat="1">
      <alignment horizontal="center" shrinkToFit="0" vertical="center" wrapText="1"/>
    </xf>
    <xf borderId="25" fillId="0" fontId="3" numFmtId="0" xfId="0" applyAlignment="1" applyBorder="1" applyFont="1">
      <alignment horizontal="left" shrinkToFit="0" vertical="top" wrapText="1"/>
    </xf>
    <xf borderId="30" fillId="0" fontId="4" numFmtId="0" xfId="0" applyAlignment="1" applyBorder="1" applyFont="1">
      <alignment vertical="center"/>
    </xf>
    <xf borderId="30" fillId="0" fontId="16" numFmtId="4" xfId="0" applyAlignment="1" applyBorder="1" applyFont="1" applyNumberFormat="1">
      <alignment shrinkToFit="0" vertical="center" wrapText="1"/>
    </xf>
    <xf borderId="30" fillId="0" fontId="13" numFmtId="4" xfId="0" applyAlignment="1" applyBorder="1" applyFont="1" applyNumberFormat="1">
      <alignment shrinkToFit="0" vertical="center" wrapText="1"/>
    </xf>
    <xf borderId="30" fillId="0" fontId="16" numFmtId="0" xfId="0" applyAlignment="1" applyBorder="1" applyFont="1">
      <alignment shrinkToFit="0" vertical="center" wrapText="1"/>
    </xf>
    <xf borderId="30" fillId="0" fontId="16" numFmtId="3" xfId="0" applyAlignment="1" applyBorder="1" applyFont="1" applyNumberFormat="1">
      <alignment shrinkToFit="0" vertical="center" wrapText="1"/>
    </xf>
    <xf borderId="24" fillId="0" fontId="13" numFmtId="3" xfId="0" applyAlignment="1" applyBorder="1" applyFont="1" applyNumberFormat="1">
      <alignment horizontal="center" vertical="center"/>
    </xf>
    <xf borderId="25" fillId="0" fontId="1" numFmtId="0" xfId="0" applyAlignment="1" applyBorder="1" applyFont="1">
      <alignment vertical="center"/>
    </xf>
    <xf borderId="24" fillId="0" fontId="13" numFmtId="164" xfId="0" applyAlignment="1" applyBorder="1" applyFont="1" applyNumberFormat="1">
      <alignment horizontal="center" vertical="center"/>
    </xf>
    <xf borderId="0" fillId="0" fontId="1" numFmtId="164" xfId="0" applyAlignment="1" applyFont="1" applyNumberFormat="1">
      <alignment horizontal="center"/>
    </xf>
    <xf borderId="0" fillId="0" fontId="1" numFmtId="0" xfId="0" applyAlignment="1" applyFont="1">
      <alignment shrinkToFit="0" wrapText="1"/>
    </xf>
    <xf borderId="0" fillId="0" fontId="2" numFmtId="0" xfId="0" applyAlignment="1" applyFont="1">
      <alignment shrinkToFit="0" vertical="center" wrapText="1"/>
    </xf>
    <xf borderId="42" fillId="0" fontId="2" numFmtId="0" xfId="0" applyBorder="1" applyFont="1"/>
    <xf borderId="42" fillId="0" fontId="2" numFmtId="0" xfId="0" applyAlignment="1" applyBorder="1" applyFont="1">
      <alignment horizontal="center"/>
    </xf>
    <xf borderId="42" fillId="0" fontId="2" numFmtId="164" xfId="0" applyBorder="1" applyFont="1" applyNumberFormat="1"/>
    <xf borderId="42" fillId="0" fontId="1" numFmtId="164" xfId="0" applyBorder="1" applyFont="1" applyNumberFormat="1"/>
    <xf borderId="43" fillId="0" fontId="2" numFmtId="0" xfId="0" applyBorder="1" applyFont="1"/>
    <xf borderId="25" fillId="0" fontId="3" numFmtId="0" xfId="0" applyAlignment="1" applyBorder="1" applyFont="1">
      <alignment horizontal="left" shrinkToFit="0" vertical="center" wrapText="1"/>
    </xf>
    <xf borderId="43" fillId="0" fontId="2" numFmtId="3" xfId="0" applyBorder="1" applyFont="1" applyNumberFormat="1"/>
    <xf borderId="44" fillId="0" fontId="1" numFmtId="3" xfId="0" applyBorder="1" applyFont="1" applyNumberFormat="1"/>
    <xf borderId="10" fillId="0" fontId="2" numFmtId="0" xfId="0" applyBorder="1" applyFont="1"/>
    <xf borderId="10" fillId="0" fontId="1" numFmtId="0" xfId="0" applyAlignment="1" applyBorder="1" applyFont="1">
      <alignment shrinkToFit="0" wrapText="1"/>
    </xf>
    <xf borderId="10" fillId="0" fontId="1" numFmtId="0" xfId="0" applyAlignment="1" applyBorder="1" applyFont="1">
      <alignment horizontal="center"/>
    </xf>
    <xf borderId="10" fillId="0" fontId="2" numFmtId="164" xfId="0" applyBorder="1" applyFont="1" applyNumberFormat="1"/>
    <xf borderId="45" fillId="0" fontId="2" numFmtId="164" xfId="0" applyBorder="1" applyFont="1" applyNumberFormat="1"/>
    <xf borderId="27" fillId="0" fontId="17" numFmtId="164" xfId="0" applyAlignment="1" applyBorder="1" applyFont="1" applyNumberFormat="1">
      <alignment horizontal="center"/>
    </xf>
    <xf borderId="0" fillId="0" fontId="2" numFmtId="0" xfId="0" applyAlignment="1" applyFont="1">
      <alignment horizontal="center"/>
    </xf>
    <xf borderId="0" fillId="0" fontId="2" numFmtId="164" xfId="0" applyAlignment="1" applyFont="1" applyNumberFormat="1">
      <alignment horizontal="center"/>
    </xf>
    <xf borderId="0" fillId="0" fontId="1" numFmtId="0" xfId="0" applyAlignment="1" applyFont="1">
      <alignment horizontal="right"/>
    </xf>
    <xf borderId="0" fillId="0" fontId="1" numFmtId="164"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5.0" topLeftCell="A6" activePane="bottomLeft" state="frozen"/>
      <selection activeCell="B7" sqref="B7" pane="bottomLeft"/>
    </sheetView>
  </sheetViews>
  <sheetFormatPr customHeight="1" defaultColWidth="14.43" defaultRowHeight="15.0"/>
  <cols>
    <col customWidth="1" min="1" max="1" width="6.0"/>
    <col customWidth="1" min="2" max="2" width="66.57"/>
    <col customWidth="1" min="3" max="3" width="9.71"/>
    <col customWidth="1" min="4" max="4" width="14.71"/>
    <col customWidth="1" min="5" max="6" width="19.71"/>
    <col customWidth="1" min="7" max="26" width="9.14"/>
  </cols>
  <sheetData>
    <row r="1" ht="12.0" customHeight="1">
      <c r="A1" s="1" t="s">
        <v>0</v>
      </c>
      <c r="B1" s="2"/>
      <c r="C1" s="2"/>
      <c r="D1" s="2"/>
      <c r="E1" s="2"/>
      <c r="F1" s="2"/>
      <c r="G1" s="2"/>
      <c r="H1" s="2"/>
      <c r="I1" s="2"/>
      <c r="J1" s="2"/>
      <c r="K1" s="2"/>
      <c r="L1" s="2"/>
      <c r="M1" s="2"/>
      <c r="N1" s="2"/>
      <c r="O1" s="2"/>
      <c r="P1" s="2"/>
      <c r="Q1" s="2"/>
      <c r="R1" s="2"/>
      <c r="S1" s="2"/>
      <c r="T1" s="2"/>
      <c r="U1" s="2"/>
      <c r="V1" s="2"/>
      <c r="W1" s="2"/>
      <c r="X1" s="2"/>
      <c r="Y1" s="2"/>
      <c r="Z1" s="2"/>
    </row>
    <row r="2" ht="12.0" customHeight="1">
      <c r="A2" s="3"/>
      <c r="B2" s="2"/>
      <c r="C2" s="2"/>
      <c r="D2" s="2"/>
      <c r="E2" s="2"/>
      <c r="F2" s="2"/>
      <c r="G2" s="2"/>
      <c r="H2" s="2"/>
      <c r="I2" s="2"/>
      <c r="J2" s="2"/>
      <c r="K2" s="2"/>
      <c r="L2" s="2"/>
      <c r="M2" s="2"/>
      <c r="N2" s="2"/>
      <c r="O2" s="2"/>
      <c r="P2" s="2"/>
      <c r="Q2" s="2"/>
      <c r="R2" s="2"/>
      <c r="S2" s="2"/>
      <c r="T2" s="2"/>
      <c r="U2" s="2"/>
      <c r="V2" s="2"/>
      <c r="W2" s="2"/>
      <c r="X2" s="2"/>
      <c r="Y2" s="2"/>
      <c r="Z2" s="2"/>
    </row>
    <row r="3" ht="12.0" customHeight="1">
      <c r="A3" s="3" t="s">
        <v>1</v>
      </c>
      <c r="B3" s="2"/>
      <c r="C3" s="2"/>
      <c r="D3" s="2"/>
      <c r="E3" s="4" t="s">
        <v>2</v>
      </c>
      <c r="F3" s="2"/>
      <c r="G3" s="2"/>
      <c r="H3" s="2"/>
      <c r="I3" s="2"/>
      <c r="J3" s="2"/>
      <c r="K3" s="2"/>
      <c r="L3" s="2"/>
      <c r="M3" s="2"/>
      <c r="N3" s="2"/>
      <c r="O3" s="2"/>
      <c r="P3" s="2"/>
      <c r="Q3" s="2"/>
      <c r="R3" s="2"/>
      <c r="S3" s="2"/>
      <c r="T3" s="2"/>
      <c r="U3" s="2"/>
      <c r="V3" s="2"/>
      <c r="W3" s="2"/>
      <c r="X3" s="2"/>
      <c r="Y3" s="2"/>
      <c r="Z3" s="2"/>
    </row>
    <row r="4" ht="12.0" customHeight="1">
      <c r="A4" s="5" t="s">
        <v>3</v>
      </c>
      <c r="B4" s="6" t="s">
        <v>4</v>
      </c>
      <c r="C4" s="6" t="s">
        <v>5</v>
      </c>
      <c r="D4" s="7" t="s">
        <v>6</v>
      </c>
      <c r="E4" s="8" t="s">
        <v>7</v>
      </c>
      <c r="F4" s="9" t="s">
        <v>8</v>
      </c>
      <c r="G4" s="2"/>
      <c r="H4" s="2"/>
      <c r="I4" s="2"/>
      <c r="J4" s="2"/>
      <c r="K4" s="2"/>
      <c r="L4" s="2"/>
      <c r="M4" s="2"/>
      <c r="N4" s="2"/>
      <c r="O4" s="2"/>
      <c r="P4" s="2"/>
      <c r="Q4" s="2"/>
      <c r="R4" s="2"/>
      <c r="S4" s="2"/>
      <c r="T4" s="2"/>
      <c r="U4" s="2"/>
      <c r="V4" s="2"/>
      <c r="W4" s="2"/>
      <c r="X4" s="2"/>
      <c r="Y4" s="2"/>
      <c r="Z4" s="2"/>
    </row>
    <row r="5" ht="12.0" customHeight="1">
      <c r="A5" s="10">
        <v>1.0</v>
      </c>
      <c r="B5" s="10">
        <v>2.0</v>
      </c>
      <c r="C5" s="10">
        <v>3.0</v>
      </c>
      <c r="D5" s="11">
        <v>4.0</v>
      </c>
      <c r="E5" s="12">
        <v>5.0</v>
      </c>
      <c r="F5" s="13">
        <v>6.0</v>
      </c>
      <c r="G5" s="2"/>
      <c r="H5" s="2"/>
      <c r="I5" s="2"/>
      <c r="J5" s="2"/>
      <c r="K5" s="2"/>
      <c r="L5" s="2"/>
      <c r="M5" s="2"/>
      <c r="N5" s="2"/>
      <c r="O5" s="2"/>
      <c r="P5" s="2"/>
      <c r="Q5" s="2"/>
      <c r="R5" s="2"/>
      <c r="S5" s="2"/>
      <c r="T5" s="2"/>
      <c r="U5" s="2"/>
      <c r="V5" s="2"/>
      <c r="W5" s="2"/>
      <c r="X5" s="2"/>
      <c r="Y5" s="2"/>
      <c r="Z5" s="2"/>
    </row>
    <row r="6" ht="12.0" customHeight="1">
      <c r="A6" s="14">
        <v>1.0</v>
      </c>
      <c r="B6" s="15" t="s">
        <v>9</v>
      </c>
      <c r="C6" s="15" t="s">
        <v>10</v>
      </c>
      <c r="D6" s="16">
        <v>0.04</v>
      </c>
      <c r="E6" s="17">
        <f>100000-160</f>
        <v>99840</v>
      </c>
      <c r="F6" s="18">
        <f t="shared" ref="F6:F28" si="1">ROUND(D6*E6,4)</f>
        <v>3993.6</v>
      </c>
      <c r="G6" s="2"/>
      <c r="H6" s="2"/>
      <c r="I6" s="2"/>
      <c r="J6" s="2"/>
      <c r="K6" s="2"/>
      <c r="L6" s="2"/>
      <c r="M6" s="2"/>
      <c r="N6" s="2"/>
      <c r="O6" s="2"/>
      <c r="P6" s="2"/>
      <c r="Q6" s="2"/>
      <c r="R6" s="2"/>
      <c r="S6" s="2"/>
      <c r="T6" s="2"/>
      <c r="U6" s="2"/>
      <c r="V6" s="2"/>
      <c r="W6" s="2"/>
      <c r="X6" s="2"/>
      <c r="Y6" s="2"/>
      <c r="Z6" s="2"/>
    </row>
    <row r="7" ht="12.0" customHeight="1">
      <c r="A7" s="19">
        <v>2.0</v>
      </c>
      <c r="B7" s="20" t="s">
        <v>11</v>
      </c>
      <c r="C7" s="20" t="s">
        <v>10</v>
      </c>
      <c r="D7" s="21">
        <v>0.04</v>
      </c>
      <c r="E7" s="22">
        <v>10.0</v>
      </c>
      <c r="F7" s="23">
        <f t="shared" si="1"/>
        <v>0.4</v>
      </c>
      <c r="G7" s="2"/>
      <c r="H7" s="2"/>
      <c r="I7" s="2"/>
      <c r="J7" s="2"/>
      <c r="K7" s="2"/>
      <c r="L7" s="2"/>
      <c r="M7" s="2"/>
      <c r="N7" s="2"/>
      <c r="O7" s="2"/>
      <c r="P7" s="2"/>
      <c r="Q7" s="2"/>
      <c r="R7" s="2"/>
      <c r="S7" s="2"/>
      <c r="T7" s="2"/>
      <c r="U7" s="2"/>
      <c r="V7" s="2"/>
      <c r="W7" s="2"/>
      <c r="X7" s="2"/>
      <c r="Y7" s="2"/>
      <c r="Z7" s="2"/>
    </row>
    <row r="8" ht="12.0" customHeight="1">
      <c r="A8" s="19">
        <v>3.0</v>
      </c>
      <c r="B8" s="20" t="s">
        <v>12</v>
      </c>
      <c r="C8" s="20" t="s">
        <v>10</v>
      </c>
      <c r="D8" s="21">
        <v>0.04</v>
      </c>
      <c r="E8" s="22">
        <v>10.0</v>
      </c>
      <c r="F8" s="23">
        <f t="shared" si="1"/>
        <v>0.4</v>
      </c>
      <c r="G8" s="2"/>
      <c r="H8" s="2"/>
      <c r="I8" s="2"/>
      <c r="J8" s="2"/>
      <c r="K8" s="2"/>
      <c r="L8" s="2"/>
      <c r="M8" s="2"/>
      <c r="N8" s="2"/>
      <c r="O8" s="2"/>
      <c r="P8" s="2"/>
      <c r="Q8" s="2"/>
      <c r="R8" s="2"/>
      <c r="S8" s="2"/>
      <c r="T8" s="2"/>
      <c r="U8" s="2"/>
      <c r="V8" s="2"/>
      <c r="W8" s="2"/>
      <c r="X8" s="2"/>
      <c r="Y8" s="2"/>
      <c r="Z8" s="2"/>
    </row>
    <row r="9" ht="12.0" customHeight="1">
      <c r="A9" s="19">
        <v>4.0</v>
      </c>
      <c r="B9" s="20" t="s">
        <v>13</v>
      </c>
      <c r="C9" s="20" t="s">
        <v>10</v>
      </c>
      <c r="D9" s="21">
        <v>0.04</v>
      </c>
      <c r="E9" s="22">
        <v>10.0</v>
      </c>
      <c r="F9" s="23">
        <f t="shared" si="1"/>
        <v>0.4</v>
      </c>
      <c r="G9" s="2"/>
      <c r="H9" s="2"/>
      <c r="I9" s="2"/>
      <c r="J9" s="2"/>
      <c r="K9" s="2"/>
      <c r="L9" s="2"/>
      <c r="M9" s="2"/>
      <c r="N9" s="2"/>
      <c r="O9" s="2"/>
      <c r="P9" s="2"/>
      <c r="Q9" s="2"/>
      <c r="R9" s="2"/>
      <c r="S9" s="2"/>
      <c r="T9" s="2"/>
      <c r="U9" s="2"/>
      <c r="V9" s="2"/>
      <c r="W9" s="2"/>
      <c r="X9" s="2"/>
      <c r="Y9" s="2"/>
      <c r="Z9" s="2"/>
    </row>
    <row r="10" ht="12.0" customHeight="1">
      <c r="A10" s="19">
        <v>5.0</v>
      </c>
      <c r="B10" s="20" t="s">
        <v>14</v>
      </c>
      <c r="C10" s="20" t="s">
        <v>15</v>
      </c>
      <c r="D10" s="21">
        <v>0.1</v>
      </c>
      <c r="E10" s="22">
        <v>60.0</v>
      </c>
      <c r="F10" s="23">
        <f t="shared" si="1"/>
        <v>6</v>
      </c>
      <c r="G10" s="2"/>
      <c r="H10" s="2"/>
      <c r="I10" s="2"/>
      <c r="J10" s="2"/>
      <c r="K10" s="2"/>
      <c r="L10" s="2"/>
      <c r="M10" s="2"/>
      <c r="N10" s="2"/>
      <c r="O10" s="2"/>
      <c r="P10" s="2"/>
      <c r="Q10" s="2"/>
      <c r="R10" s="2"/>
      <c r="S10" s="2"/>
      <c r="T10" s="2"/>
      <c r="U10" s="2"/>
      <c r="V10" s="2"/>
      <c r="W10" s="2"/>
      <c r="X10" s="2"/>
      <c r="Y10" s="2"/>
      <c r="Z10" s="2"/>
    </row>
    <row r="11" ht="12.0" customHeight="1">
      <c r="A11" s="19">
        <v>6.0</v>
      </c>
      <c r="B11" s="20" t="s">
        <v>16</v>
      </c>
      <c r="C11" s="20" t="s">
        <v>15</v>
      </c>
      <c r="D11" s="21">
        <v>0.1</v>
      </c>
      <c r="E11" s="22">
        <v>50.0</v>
      </c>
      <c r="F11" s="23">
        <f t="shared" si="1"/>
        <v>5</v>
      </c>
      <c r="G11" s="2"/>
      <c r="H11" s="2"/>
      <c r="I11" s="2"/>
      <c r="J11" s="2"/>
      <c r="K11" s="2"/>
      <c r="L11" s="2"/>
      <c r="M11" s="2"/>
      <c r="N11" s="2"/>
      <c r="O11" s="2"/>
      <c r="P11" s="2"/>
      <c r="Q11" s="2"/>
      <c r="R11" s="2"/>
      <c r="S11" s="2"/>
      <c r="T11" s="2"/>
      <c r="U11" s="2"/>
      <c r="V11" s="2"/>
      <c r="W11" s="2"/>
      <c r="X11" s="2"/>
      <c r="Y11" s="2"/>
      <c r="Z11" s="2"/>
    </row>
    <row r="12" ht="12.0" customHeight="1">
      <c r="A12" s="19">
        <v>7.0</v>
      </c>
      <c r="B12" s="20" t="s">
        <v>17</v>
      </c>
      <c r="C12" s="20" t="s">
        <v>15</v>
      </c>
      <c r="D12" s="21">
        <v>0.1</v>
      </c>
      <c r="E12" s="22">
        <v>10.0</v>
      </c>
      <c r="F12" s="23">
        <f t="shared" si="1"/>
        <v>1</v>
      </c>
      <c r="G12" s="2"/>
      <c r="H12" s="2"/>
      <c r="I12" s="2"/>
      <c r="J12" s="2"/>
      <c r="K12" s="2"/>
      <c r="L12" s="2"/>
      <c r="M12" s="2"/>
      <c r="N12" s="2"/>
      <c r="O12" s="2"/>
      <c r="P12" s="2"/>
      <c r="Q12" s="2"/>
      <c r="R12" s="2"/>
      <c r="S12" s="2"/>
      <c r="T12" s="2"/>
      <c r="U12" s="2"/>
      <c r="V12" s="2"/>
      <c r="W12" s="2"/>
      <c r="X12" s="2"/>
      <c r="Y12" s="2"/>
      <c r="Z12" s="2"/>
    </row>
    <row r="13" ht="12.0" customHeight="1">
      <c r="A13" s="24">
        <v>8.0</v>
      </c>
      <c r="B13" s="25" t="s">
        <v>18</v>
      </c>
      <c r="C13" s="25" t="s">
        <v>15</v>
      </c>
      <c r="D13" s="26">
        <v>0.1</v>
      </c>
      <c r="E13" s="27">
        <v>10.0</v>
      </c>
      <c r="F13" s="28">
        <f t="shared" si="1"/>
        <v>1</v>
      </c>
      <c r="G13" s="2"/>
      <c r="H13" s="2"/>
      <c r="I13" s="2"/>
      <c r="J13" s="2"/>
      <c r="K13" s="2"/>
      <c r="L13" s="2"/>
      <c r="M13" s="2"/>
      <c r="N13" s="2"/>
      <c r="O13" s="2"/>
      <c r="P13" s="2"/>
      <c r="Q13" s="2"/>
      <c r="R13" s="2"/>
      <c r="S13" s="2"/>
      <c r="T13" s="2"/>
      <c r="U13" s="2"/>
      <c r="V13" s="2"/>
      <c r="W13" s="2"/>
      <c r="X13" s="2"/>
      <c r="Y13" s="2"/>
      <c r="Z13" s="2"/>
    </row>
    <row r="14" ht="12.0" customHeight="1">
      <c r="A14" s="14">
        <v>9.0</v>
      </c>
      <c r="B14" s="15" t="s">
        <v>19</v>
      </c>
      <c r="C14" s="15" t="s">
        <v>20</v>
      </c>
      <c r="D14" s="16">
        <v>0.02</v>
      </c>
      <c r="E14" s="17">
        <v>30000.0</v>
      </c>
      <c r="F14" s="18">
        <f t="shared" si="1"/>
        <v>600</v>
      </c>
      <c r="G14" s="2"/>
      <c r="H14" s="2"/>
      <c r="I14" s="2"/>
      <c r="J14" s="2"/>
      <c r="K14" s="2"/>
      <c r="L14" s="2"/>
      <c r="M14" s="2"/>
      <c r="N14" s="2"/>
      <c r="O14" s="2"/>
      <c r="P14" s="2"/>
      <c r="Q14" s="2"/>
      <c r="R14" s="2"/>
      <c r="S14" s="2"/>
      <c r="T14" s="2"/>
      <c r="U14" s="2"/>
      <c r="V14" s="2"/>
      <c r="W14" s="2"/>
      <c r="X14" s="2"/>
      <c r="Y14" s="2"/>
      <c r="Z14" s="2"/>
    </row>
    <row r="15" ht="12.0" customHeight="1">
      <c r="A15" s="19">
        <v>10.0</v>
      </c>
      <c r="B15" s="20" t="s">
        <v>21</v>
      </c>
      <c r="C15" s="20" t="s">
        <v>20</v>
      </c>
      <c r="D15" s="29">
        <v>0.03</v>
      </c>
      <c r="E15" s="22">
        <v>130000.0</v>
      </c>
      <c r="F15" s="23">
        <f t="shared" si="1"/>
        <v>3900</v>
      </c>
      <c r="G15" s="2"/>
      <c r="H15" s="2"/>
      <c r="I15" s="2"/>
      <c r="J15" s="2"/>
      <c r="K15" s="2"/>
      <c r="L15" s="2"/>
      <c r="M15" s="2"/>
      <c r="N15" s="2"/>
      <c r="O15" s="2"/>
      <c r="P15" s="2"/>
      <c r="Q15" s="2"/>
      <c r="R15" s="2"/>
      <c r="S15" s="2"/>
      <c r="T15" s="2"/>
      <c r="U15" s="2"/>
      <c r="V15" s="2"/>
      <c r="W15" s="2"/>
      <c r="X15" s="2"/>
      <c r="Y15" s="2"/>
      <c r="Z15" s="2"/>
    </row>
    <row r="16" ht="12.0" customHeight="1">
      <c r="A16" s="19">
        <v>11.0</v>
      </c>
      <c r="B16" s="20" t="s">
        <v>22</v>
      </c>
      <c r="C16" s="20" t="s">
        <v>20</v>
      </c>
      <c r="D16" s="29">
        <v>0.07</v>
      </c>
      <c r="E16" s="22">
        <v>100.0</v>
      </c>
      <c r="F16" s="23">
        <f t="shared" si="1"/>
        <v>7</v>
      </c>
      <c r="G16" s="2"/>
      <c r="H16" s="2"/>
      <c r="I16" s="2"/>
      <c r="J16" s="2"/>
      <c r="K16" s="2"/>
      <c r="L16" s="2"/>
      <c r="M16" s="2"/>
      <c r="N16" s="2"/>
      <c r="O16" s="2"/>
      <c r="P16" s="2"/>
      <c r="Q16" s="2"/>
      <c r="R16" s="2"/>
      <c r="S16" s="2"/>
      <c r="T16" s="2"/>
      <c r="U16" s="2"/>
      <c r="V16" s="2"/>
      <c r="W16" s="2"/>
      <c r="X16" s="2"/>
      <c r="Y16" s="2"/>
      <c r="Z16" s="2"/>
    </row>
    <row r="17" ht="12.0" customHeight="1">
      <c r="A17" s="24">
        <v>12.0</v>
      </c>
      <c r="B17" s="25" t="s">
        <v>23</v>
      </c>
      <c r="C17" s="25" t="s">
        <v>20</v>
      </c>
      <c r="D17" s="30">
        <v>0.08</v>
      </c>
      <c r="E17" s="27">
        <v>100.0</v>
      </c>
      <c r="F17" s="28">
        <f t="shared" si="1"/>
        <v>8</v>
      </c>
      <c r="G17" s="2"/>
      <c r="H17" s="2"/>
      <c r="I17" s="2"/>
      <c r="J17" s="2"/>
      <c r="K17" s="2"/>
      <c r="L17" s="2"/>
      <c r="M17" s="2"/>
      <c r="N17" s="2"/>
      <c r="O17" s="2"/>
      <c r="P17" s="2"/>
      <c r="Q17" s="2"/>
      <c r="R17" s="2"/>
      <c r="S17" s="2"/>
      <c r="T17" s="2"/>
      <c r="U17" s="2"/>
      <c r="V17" s="2"/>
      <c r="W17" s="2"/>
      <c r="X17" s="2"/>
      <c r="Y17" s="2"/>
      <c r="Z17" s="2"/>
    </row>
    <row r="18" ht="12.0" customHeight="1">
      <c r="A18" s="14">
        <v>13.0</v>
      </c>
      <c r="B18" s="31" t="s">
        <v>24</v>
      </c>
      <c r="C18" s="15" t="s">
        <v>20</v>
      </c>
      <c r="D18" s="16">
        <v>0.02</v>
      </c>
      <c r="E18" s="17">
        <v>100.0</v>
      </c>
      <c r="F18" s="18">
        <f t="shared" si="1"/>
        <v>2</v>
      </c>
      <c r="G18" s="2"/>
      <c r="H18" s="2"/>
      <c r="I18" s="2"/>
      <c r="J18" s="2"/>
      <c r="K18" s="2"/>
      <c r="L18" s="2"/>
      <c r="M18" s="2"/>
      <c r="N18" s="2"/>
      <c r="O18" s="2"/>
      <c r="P18" s="2"/>
      <c r="Q18" s="2"/>
      <c r="R18" s="2"/>
      <c r="S18" s="2"/>
      <c r="T18" s="2"/>
      <c r="U18" s="2"/>
      <c r="V18" s="2"/>
      <c r="W18" s="2"/>
      <c r="X18" s="2"/>
      <c r="Y18" s="2"/>
      <c r="Z18" s="2"/>
    </row>
    <row r="19" ht="12.0" customHeight="1">
      <c r="A19" s="19">
        <v>14.0</v>
      </c>
      <c r="B19" s="20" t="s">
        <v>25</v>
      </c>
      <c r="C19" s="20" t="s">
        <v>20</v>
      </c>
      <c r="D19" s="29">
        <v>0.03</v>
      </c>
      <c r="E19" s="22">
        <v>100.0</v>
      </c>
      <c r="F19" s="23">
        <f t="shared" si="1"/>
        <v>3</v>
      </c>
      <c r="G19" s="2"/>
      <c r="H19" s="2"/>
      <c r="I19" s="2"/>
      <c r="J19" s="2"/>
      <c r="K19" s="2"/>
      <c r="L19" s="2"/>
      <c r="M19" s="2"/>
      <c r="N19" s="2"/>
      <c r="O19" s="2"/>
      <c r="P19" s="2"/>
      <c r="Q19" s="2"/>
      <c r="R19" s="2"/>
      <c r="S19" s="2"/>
      <c r="T19" s="2"/>
      <c r="U19" s="2"/>
      <c r="V19" s="2"/>
      <c r="W19" s="2"/>
      <c r="X19" s="2"/>
      <c r="Y19" s="2"/>
      <c r="Z19" s="2"/>
    </row>
    <row r="20" ht="12.0" customHeight="1">
      <c r="A20" s="19">
        <v>15.0</v>
      </c>
      <c r="B20" s="32" t="s">
        <v>26</v>
      </c>
      <c r="C20" s="20" t="s">
        <v>20</v>
      </c>
      <c r="D20" s="29">
        <v>0.07</v>
      </c>
      <c r="E20" s="22">
        <v>100.0</v>
      </c>
      <c r="F20" s="23">
        <f t="shared" si="1"/>
        <v>7</v>
      </c>
      <c r="G20" s="2"/>
      <c r="H20" s="2"/>
      <c r="I20" s="2"/>
      <c r="J20" s="2"/>
      <c r="K20" s="2"/>
      <c r="L20" s="2"/>
      <c r="M20" s="2"/>
      <c r="N20" s="2"/>
      <c r="O20" s="2"/>
      <c r="P20" s="2"/>
      <c r="Q20" s="2"/>
      <c r="R20" s="2"/>
      <c r="S20" s="2"/>
      <c r="T20" s="2"/>
      <c r="U20" s="2"/>
      <c r="V20" s="2"/>
      <c r="W20" s="2"/>
      <c r="X20" s="2"/>
      <c r="Y20" s="2"/>
      <c r="Z20" s="2"/>
    </row>
    <row r="21" ht="12.0" customHeight="1">
      <c r="A21" s="19">
        <v>16.0</v>
      </c>
      <c r="B21" s="20" t="s">
        <v>27</v>
      </c>
      <c r="C21" s="20" t="s">
        <v>20</v>
      </c>
      <c r="D21" s="29">
        <v>0.08</v>
      </c>
      <c r="E21" s="22">
        <v>100.0</v>
      </c>
      <c r="F21" s="23">
        <f t="shared" si="1"/>
        <v>8</v>
      </c>
      <c r="G21" s="2"/>
      <c r="H21" s="2"/>
      <c r="I21" s="2"/>
      <c r="J21" s="2"/>
      <c r="K21" s="2"/>
      <c r="L21" s="2"/>
      <c r="M21" s="2"/>
      <c r="N21" s="2"/>
      <c r="O21" s="2"/>
      <c r="P21" s="2"/>
      <c r="Q21" s="2"/>
      <c r="R21" s="2"/>
      <c r="S21" s="2"/>
      <c r="T21" s="2"/>
      <c r="U21" s="2"/>
      <c r="V21" s="2"/>
      <c r="W21" s="2"/>
      <c r="X21" s="2"/>
      <c r="Y21" s="2"/>
      <c r="Z21" s="2"/>
    </row>
    <row r="22" ht="12.0" customHeight="1">
      <c r="A22" s="19">
        <v>17.0</v>
      </c>
      <c r="B22" s="20" t="s">
        <v>28</v>
      </c>
      <c r="C22" s="20" t="s">
        <v>20</v>
      </c>
      <c r="D22" s="29">
        <v>0.05</v>
      </c>
      <c r="E22" s="22">
        <v>100.0</v>
      </c>
      <c r="F22" s="23">
        <f t="shared" si="1"/>
        <v>5</v>
      </c>
      <c r="G22" s="2"/>
      <c r="H22" s="2"/>
      <c r="I22" s="2"/>
      <c r="J22" s="2"/>
      <c r="K22" s="2"/>
      <c r="L22" s="2"/>
      <c r="M22" s="2"/>
      <c r="N22" s="2"/>
      <c r="O22" s="2"/>
      <c r="P22" s="2"/>
      <c r="Q22" s="2"/>
      <c r="R22" s="2"/>
      <c r="S22" s="2"/>
      <c r="T22" s="2"/>
      <c r="U22" s="2"/>
      <c r="V22" s="2"/>
      <c r="W22" s="2"/>
      <c r="X22" s="2"/>
      <c r="Y22" s="2"/>
      <c r="Z22" s="2"/>
    </row>
    <row r="23" ht="12.0" customHeight="1">
      <c r="A23" s="19">
        <v>18.0</v>
      </c>
      <c r="B23" s="20" t="s">
        <v>29</v>
      </c>
      <c r="C23" s="20" t="s">
        <v>20</v>
      </c>
      <c r="D23" s="29">
        <v>0.1</v>
      </c>
      <c r="E23" s="22">
        <v>100.0</v>
      </c>
      <c r="F23" s="23">
        <f t="shared" si="1"/>
        <v>10</v>
      </c>
      <c r="G23" s="2"/>
      <c r="H23" s="2"/>
      <c r="I23" s="2"/>
      <c r="J23" s="2"/>
      <c r="K23" s="2"/>
      <c r="L23" s="2"/>
      <c r="M23" s="2"/>
      <c r="N23" s="2"/>
      <c r="O23" s="2"/>
      <c r="P23" s="2"/>
      <c r="Q23" s="2"/>
      <c r="R23" s="2"/>
      <c r="S23" s="2"/>
      <c r="T23" s="2"/>
      <c r="U23" s="2"/>
      <c r="V23" s="2"/>
      <c r="W23" s="2"/>
      <c r="X23" s="2"/>
      <c r="Y23" s="2"/>
      <c r="Z23" s="2"/>
    </row>
    <row r="24" ht="12.0" customHeight="1">
      <c r="A24" s="19">
        <v>19.0</v>
      </c>
      <c r="B24" s="20" t="s">
        <v>30</v>
      </c>
      <c r="C24" s="20" t="s">
        <v>20</v>
      </c>
      <c r="D24" s="29">
        <v>0.14</v>
      </c>
      <c r="E24" s="22">
        <v>100.0</v>
      </c>
      <c r="F24" s="23">
        <f t="shared" si="1"/>
        <v>14</v>
      </c>
      <c r="G24" s="2"/>
      <c r="H24" s="2"/>
      <c r="I24" s="2"/>
      <c r="J24" s="2"/>
      <c r="K24" s="2"/>
      <c r="L24" s="2"/>
      <c r="M24" s="2"/>
      <c r="N24" s="2"/>
      <c r="O24" s="2"/>
      <c r="P24" s="2"/>
      <c r="Q24" s="2"/>
      <c r="R24" s="2"/>
      <c r="S24" s="2"/>
      <c r="T24" s="2"/>
      <c r="U24" s="2"/>
      <c r="V24" s="2"/>
      <c r="W24" s="2"/>
      <c r="X24" s="2"/>
      <c r="Y24" s="2"/>
      <c r="Z24" s="2"/>
    </row>
    <row r="25" ht="12.0" customHeight="1">
      <c r="A25" s="24">
        <v>20.0</v>
      </c>
      <c r="B25" s="25" t="s">
        <v>31</v>
      </c>
      <c r="C25" s="25" t="s">
        <v>20</v>
      </c>
      <c r="D25" s="30">
        <v>0.16</v>
      </c>
      <c r="E25" s="27">
        <v>100.0</v>
      </c>
      <c r="F25" s="28">
        <f t="shared" si="1"/>
        <v>16</v>
      </c>
      <c r="G25" s="2"/>
      <c r="H25" s="2"/>
      <c r="I25" s="2"/>
      <c r="J25" s="2"/>
      <c r="K25" s="2"/>
      <c r="L25" s="2"/>
      <c r="M25" s="2"/>
      <c r="N25" s="2"/>
      <c r="O25" s="2"/>
      <c r="P25" s="2"/>
      <c r="Q25" s="2"/>
      <c r="R25" s="2"/>
      <c r="S25" s="2"/>
      <c r="T25" s="2"/>
      <c r="U25" s="2"/>
      <c r="V25" s="2"/>
      <c r="W25" s="2"/>
      <c r="X25" s="2"/>
      <c r="Y25" s="2"/>
      <c r="Z25" s="2"/>
    </row>
    <row r="26" ht="12.0" customHeight="1">
      <c r="A26" s="33">
        <v>21.0</v>
      </c>
      <c r="B26" s="34" t="s">
        <v>32</v>
      </c>
      <c r="C26" s="34" t="s">
        <v>33</v>
      </c>
      <c r="D26" s="29">
        <v>0.0</v>
      </c>
      <c r="E26" s="35">
        <v>1.0</v>
      </c>
      <c r="F26" s="36">
        <f t="shared" si="1"/>
        <v>0</v>
      </c>
      <c r="G26" s="2"/>
      <c r="H26" s="2"/>
      <c r="I26" s="2"/>
      <c r="J26" s="2"/>
      <c r="K26" s="2"/>
      <c r="L26" s="2"/>
      <c r="M26" s="2"/>
      <c r="N26" s="2"/>
      <c r="O26" s="2"/>
      <c r="P26" s="2"/>
      <c r="Q26" s="2"/>
      <c r="R26" s="2"/>
      <c r="S26" s="2"/>
      <c r="T26" s="2"/>
      <c r="U26" s="2"/>
      <c r="V26" s="2"/>
      <c r="W26" s="2"/>
      <c r="X26" s="2"/>
      <c r="Y26" s="2"/>
      <c r="Z26" s="2"/>
    </row>
    <row r="27" ht="12.0" customHeight="1">
      <c r="A27" s="32">
        <v>22.0</v>
      </c>
      <c r="B27" s="20" t="s">
        <v>34</v>
      </c>
      <c r="C27" s="20" t="s">
        <v>20</v>
      </c>
      <c r="D27" s="21">
        <v>0.0</v>
      </c>
      <c r="E27" s="22">
        <v>1.0</v>
      </c>
      <c r="F27" s="23">
        <f t="shared" si="1"/>
        <v>0</v>
      </c>
      <c r="G27" s="2"/>
      <c r="H27" s="2"/>
      <c r="I27" s="2"/>
      <c r="J27" s="2"/>
      <c r="K27" s="2"/>
      <c r="L27" s="2"/>
      <c r="M27" s="2"/>
      <c r="N27" s="2"/>
      <c r="O27" s="2"/>
      <c r="P27" s="2"/>
      <c r="Q27" s="2"/>
      <c r="R27" s="2"/>
      <c r="S27" s="2"/>
      <c r="T27" s="2"/>
      <c r="U27" s="2"/>
      <c r="V27" s="2"/>
      <c r="W27" s="2"/>
      <c r="X27" s="2"/>
      <c r="Y27" s="2"/>
      <c r="Z27" s="2"/>
    </row>
    <row r="28" ht="12.0" customHeight="1">
      <c r="A28" s="32">
        <v>23.0</v>
      </c>
      <c r="B28" s="20" t="s">
        <v>35</v>
      </c>
      <c r="C28" s="20" t="s">
        <v>36</v>
      </c>
      <c r="D28" s="21">
        <v>0.0</v>
      </c>
      <c r="E28" s="22">
        <v>50.0</v>
      </c>
      <c r="F28" s="23">
        <f t="shared" si="1"/>
        <v>0</v>
      </c>
      <c r="G28" s="2"/>
      <c r="H28" s="2"/>
      <c r="I28" s="2"/>
      <c r="J28" s="2"/>
      <c r="K28" s="2"/>
      <c r="L28" s="2"/>
      <c r="M28" s="2"/>
      <c r="N28" s="2"/>
      <c r="O28" s="2"/>
      <c r="P28" s="2"/>
      <c r="Q28" s="2"/>
      <c r="R28" s="2"/>
      <c r="S28" s="2"/>
      <c r="T28" s="2"/>
      <c r="U28" s="2"/>
      <c r="V28" s="2"/>
      <c r="W28" s="2"/>
      <c r="X28" s="2"/>
      <c r="Y28" s="2"/>
      <c r="Z28" s="2"/>
    </row>
    <row r="29" ht="12.0" customHeight="1">
      <c r="A29" s="37" t="s">
        <v>37</v>
      </c>
      <c r="B29" s="38"/>
      <c r="C29" s="6" t="s">
        <v>38</v>
      </c>
      <c r="D29" s="39"/>
      <c r="E29" s="8"/>
      <c r="F29" s="40">
        <f>SUM(F6:F28)</f>
        <v>8587.8</v>
      </c>
      <c r="G29" s="2"/>
      <c r="H29" s="2"/>
      <c r="I29" s="2"/>
      <c r="J29" s="2"/>
      <c r="K29" s="2"/>
      <c r="L29" s="2"/>
      <c r="M29" s="2"/>
      <c r="N29" s="2"/>
      <c r="O29" s="2"/>
      <c r="P29" s="2"/>
      <c r="Q29" s="2"/>
      <c r="R29" s="2"/>
      <c r="S29" s="2"/>
      <c r="T29" s="2"/>
      <c r="U29" s="2"/>
      <c r="V29" s="2"/>
      <c r="W29" s="2"/>
      <c r="X29" s="2"/>
      <c r="Y29" s="2"/>
      <c r="Z29" s="2"/>
    </row>
    <row r="30" ht="25.5" customHeight="1">
      <c r="A30" s="37" t="s">
        <v>39</v>
      </c>
      <c r="B30" s="38"/>
      <c r="C30" s="6" t="s">
        <v>40</v>
      </c>
      <c r="D30" s="41"/>
      <c r="E30" s="42">
        <f>SUM(E6:E13)</f>
        <v>100000</v>
      </c>
      <c r="F30" s="43"/>
      <c r="G30" s="2"/>
      <c r="H30" s="2"/>
      <c r="I30" s="2"/>
      <c r="J30" s="2"/>
      <c r="K30" s="2"/>
      <c r="L30" s="2"/>
      <c r="M30" s="2"/>
      <c r="N30" s="2"/>
      <c r="O30" s="2"/>
      <c r="P30" s="2"/>
      <c r="Q30" s="2"/>
      <c r="R30" s="2"/>
      <c r="S30" s="2"/>
      <c r="T30" s="2"/>
      <c r="U30" s="2"/>
      <c r="V30" s="2"/>
      <c r="W30" s="2"/>
      <c r="X30" s="2"/>
      <c r="Y30" s="2"/>
      <c r="Z30" s="2"/>
    </row>
    <row r="31" ht="12.0" customHeight="1">
      <c r="A31" s="37" t="s">
        <v>41</v>
      </c>
      <c r="B31" s="38"/>
      <c r="C31" s="6" t="s">
        <v>38</v>
      </c>
      <c r="D31" s="39"/>
      <c r="E31" s="8"/>
      <c r="F31" s="40">
        <f>ROUND(F29/E30,4)</f>
        <v>0.0859</v>
      </c>
      <c r="G31" s="2"/>
      <c r="H31" s="2"/>
      <c r="I31" s="2"/>
      <c r="J31" s="2"/>
      <c r="K31" s="2"/>
      <c r="L31" s="2"/>
      <c r="M31" s="2"/>
      <c r="N31" s="2"/>
      <c r="O31" s="2"/>
      <c r="P31" s="2"/>
      <c r="Q31" s="2"/>
      <c r="R31" s="2"/>
      <c r="S31" s="2"/>
      <c r="T31" s="2"/>
      <c r="U31" s="2"/>
      <c r="V31" s="2"/>
      <c r="W31" s="2"/>
      <c r="X31" s="2"/>
      <c r="Y31" s="2"/>
      <c r="Z31" s="2"/>
    </row>
    <row r="32" ht="12.0" customHeight="1">
      <c r="A32" s="44"/>
      <c r="B32" s="44"/>
      <c r="C32" s="45"/>
      <c r="D32" s="46"/>
      <c r="E32" s="47"/>
      <c r="F32" s="43"/>
      <c r="G32" s="2"/>
      <c r="H32" s="2"/>
      <c r="I32" s="2"/>
      <c r="J32" s="2"/>
      <c r="K32" s="2"/>
      <c r="L32" s="2"/>
      <c r="M32" s="2"/>
      <c r="N32" s="2"/>
      <c r="O32" s="2"/>
      <c r="P32" s="2"/>
      <c r="Q32" s="2"/>
      <c r="R32" s="2"/>
      <c r="S32" s="2"/>
      <c r="T32" s="2"/>
      <c r="U32" s="2"/>
      <c r="V32" s="2"/>
      <c r="W32" s="2"/>
      <c r="X32" s="2"/>
      <c r="Y32" s="2"/>
      <c r="Z32" s="2"/>
    </row>
    <row r="33" ht="12.0" customHeight="1">
      <c r="A33" s="44"/>
      <c r="B33" s="44"/>
      <c r="C33" s="45"/>
      <c r="D33" s="46"/>
      <c r="E33" s="47"/>
      <c r="F33" s="48"/>
      <c r="G33" s="2"/>
      <c r="H33" s="2"/>
      <c r="I33" s="2"/>
      <c r="J33" s="2"/>
      <c r="K33" s="2"/>
      <c r="L33" s="2"/>
      <c r="M33" s="2"/>
      <c r="N33" s="2"/>
      <c r="O33" s="2"/>
      <c r="P33" s="2"/>
      <c r="Q33" s="2"/>
      <c r="R33" s="2"/>
      <c r="S33" s="2"/>
      <c r="T33" s="2"/>
      <c r="U33" s="2"/>
      <c r="V33" s="2"/>
      <c r="W33" s="2"/>
      <c r="X33" s="2"/>
      <c r="Y33" s="2"/>
      <c r="Z33" s="2"/>
    </row>
    <row r="34" ht="12.0" customHeight="1">
      <c r="A34" s="49" t="s">
        <v>42</v>
      </c>
      <c r="G34" s="2"/>
      <c r="H34" s="2"/>
      <c r="I34" s="2"/>
      <c r="J34" s="2"/>
      <c r="K34" s="2"/>
      <c r="L34" s="2"/>
      <c r="M34" s="2"/>
      <c r="N34" s="2"/>
      <c r="O34" s="2"/>
      <c r="P34" s="2"/>
      <c r="Q34" s="2"/>
      <c r="R34" s="2"/>
      <c r="S34" s="2"/>
      <c r="T34" s="2"/>
      <c r="U34" s="2"/>
      <c r="V34" s="2"/>
      <c r="W34" s="2"/>
      <c r="X34" s="2"/>
      <c r="Y34" s="2"/>
      <c r="Z34" s="2"/>
    </row>
    <row r="35" ht="38.25" customHeight="1">
      <c r="A35" s="50" t="s">
        <v>43</v>
      </c>
      <c r="G35" s="2"/>
      <c r="H35" s="2"/>
      <c r="I35" s="2"/>
      <c r="J35" s="2"/>
      <c r="K35" s="2"/>
      <c r="L35" s="2"/>
      <c r="M35" s="2"/>
      <c r="N35" s="2"/>
      <c r="O35" s="2"/>
      <c r="P35" s="2"/>
      <c r="Q35" s="2"/>
      <c r="R35" s="2"/>
      <c r="S35" s="2"/>
      <c r="T35" s="2"/>
      <c r="U35" s="2"/>
      <c r="V35" s="2"/>
      <c r="W35" s="2"/>
      <c r="X35" s="2"/>
      <c r="Y35" s="2"/>
      <c r="Z35" s="2"/>
    </row>
    <row r="36" ht="12.0" customHeight="1">
      <c r="A36" s="2" t="s">
        <v>44</v>
      </c>
      <c r="G36" s="2"/>
      <c r="H36" s="2"/>
      <c r="I36" s="2"/>
      <c r="J36" s="2"/>
      <c r="K36" s="2"/>
      <c r="L36" s="2"/>
      <c r="M36" s="2"/>
      <c r="N36" s="2"/>
      <c r="O36" s="2"/>
      <c r="P36" s="2"/>
      <c r="Q36" s="2"/>
      <c r="R36" s="2"/>
      <c r="S36" s="2"/>
      <c r="T36" s="2"/>
      <c r="U36" s="2"/>
      <c r="V36" s="2"/>
      <c r="W36" s="2"/>
      <c r="X36" s="2"/>
      <c r="Y36" s="2"/>
      <c r="Z36" s="2"/>
    </row>
    <row r="37" ht="38.25" customHeight="1">
      <c r="A37" s="50" t="s">
        <v>45</v>
      </c>
      <c r="G37" s="2"/>
      <c r="H37" s="2"/>
      <c r="I37" s="2"/>
      <c r="J37" s="2"/>
      <c r="K37" s="2"/>
      <c r="L37" s="2"/>
      <c r="M37" s="2"/>
      <c r="N37" s="2"/>
      <c r="O37" s="2"/>
      <c r="P37" s="2"/>
      <c r="Q37" s="2"/>
      <c r="R37" s="2"/>
      <c r="S37" s="2"/>
      <c r="T37" s="2"/>
      <c r="U37" s="2"/>
      <c r="V37" s="2"/>
      <c r="W37" s="2"/>
      <c r="X37" s="2"/>
      <c r="Y37" s="2"/>
      <c r="Z37" s="2"/>
    </row>
    <row r="38" ht="25.5" customHeight="1">
      <c r="A38" s="50" t="s">
        <v>46</v>
      </c>
      <c r="G38" s="2"/>
      <c r="H38" s="2"/>
      <c r="I38" s="2"/>
      <c r="J38" s="2"/>
      <c r="K38" s="2"/>
      <c r="L38" s="2"/>
      <c r="M38" s="2"/>
      <c r="N38" s="2"/>
      <c r="O38" s="2"/>
      <c r="P38" s="2"/>
      <c r="Q38" s="2"/>
      <c r="R38" s="2"/>
      <c r="S38" s="2"/>
      <c r="T38" s="2"/>
      <c r="U38" s="2"/>
      <c r="V38" s="2"/>
      <c r="W38" s="2"/>
      <c r="X38" s="2"/>
      <c r="Y38" s="2"/>
      <c r="Z38" s="2"/>
    </row>
    <row r="39" ht="25.5" customHeight="1">
      <c r="A39" s="51" t="s">
        <v>47</v>
      </c>
      <c r="G39" s="2"/>
      <c r="H39" s="2"/>
      <c r="I39" s="2"/>
      <c r="J39" s="2"/>
      <c r="K39" s="2"/>
      <c r="L39" s="2"/>
      <c r="M39" s="2"/>
      <c r="N39" s="2"/>
      <c r="O39" s="2"/>
      <c r="P39" s="2"/>
      <c r="Q39" s="2"/>
      <c r="R39" s="2"/>
      <c r="S39" s="2"/>
      <c r="T39" s="2"/>
      <c r="U39" s="2"/>
      <c r="V39" s="2"/>
      <c r="W39" s="2"/>
      <c r="X39" s="2"/>
      <c r="Y39" s="2"/>
      <c r="Z39" s="2"/>
    </row>
    <row r="40" ht="12.0"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2.0" customHeight="1">
      <c r="A41" s="2" t="s">
        <v>48</v>
      </c>
      <c r="G41" s="2"/>
      <c r="H41" s="2"/>
      <c r="I41" s="2"/>
      <c r="J41" s="2"/>
      <c r="K41" s="2"/>
      <c r="L41" s="2"/>
      <c r="M41" s="2"/>
      <c r="N41" s="2"/>
      <c r="O41" s="2"/>
      <c r="P41" s="2"/>
      <c r="Q41" s="2"/>
      <c r="R41" s="2"/>
      <c r="S41" s="2"/>
      <c r="T41" s="2"/>
      <c r="U41" s="2"/>
      <c r="V41" s="2"/>
      <c r="W41" s="2"/>
      <c r="X41" s="2"/>
      <c r="Y41" s="2"/>
      <c r="Z41" s="2"/>
    </row>
    <row r="42" ht="12.0"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2.0" customHeight="1">
      <c r="A43" s="49" t="s">
        <v>49</v>
      </c>
      <c r="G43" s="2"/>
      <c r="H43" s="2"/>
      <c r="I43" s="2"/>
      <c r="J43" s="2"/>
      <c r="K43" s="2"/>
      <c r="L43" s="2"/>
      <c r="M43" s="2"/>
      <c r="N43" s="2"/>
      <c r="O43" s="2"/>
      <c r="P43" s="2"/>
      <c r="Q43" s="2"/>
      <c r="R43" s="2"/>
      <c r="S43" s="2"/>
      <c r="T43" s="2"/>
      <c r="U43" s="2"/>
      <c r="V43" s="2"/>
      <c r="W43" s="2"/>
      <c r="X43" s="2"/>
      <c r="Y43" s="2"/>
      <c r="Z43" s="2"/>
    </row>
    <row r="44" ht="25.5" customHeight="1">
      <c r="A44" s="50" t="s">
        <v>50</v>
      </c>
      <c r="G44" s="2"/>
      <c r="H44" s="2"/>
      <c r="I44" s="2"/>
      <c r="J44" s="2"/>
      <c r="K44" s="2"/>
      <c r="L44" s="2"/>
      <c r="M44" s="2"/>
      <c r="N44" s="2"/>
      <c r="O44" s="2"/>
      <c r="P44" s="2"/>
      <c r="Q44" s="2"/>
      <c r="R44" s="2"/>
      <c r="S44" s="2"/>
      <c r="T44" s="2"/>
      <c r="U44" s="2"/>
      <c r="V44" s="2"/>
      <c r="W44" s="2"/>
      <c r="X44" s="2"/>
      <c r="Y44" s="2"/>
      <c r="Z44" s="2"/>
    </row>
    <row r="45" ht="38.25" customHeight="1">
      <c r="A45" s="50" t="s">
        <v>51</v>
      </c>
      <c r="G45" s="2"/>
      <c r="H45" s="2"/>
      <c r="I45" s="2"/>
      <c r="J45" s="2"/>
      <c r="K45" s="2"/>
      <c r="L45" s="2"/>
      <c r="M45" s="2"/>
      <c r="N45" s="2"/>
      <c r="O45" s="2"/>
      <c r="P45" s="2"/>
      <c r="Q45" s="2"/>
      <c r="R45" s="2"/>
      <c r="S45" s="2"/>
      <c r="T45" s="2"/>
      <c r="U45" s="2"/>
      <c r="V45" s="2"/>
      <c r="W45" s="2"/>
      <c r="X45" s="2"/>
      <c r="Y45" s="2"/>
      <c r="Z45" s="2"/>
    </row>
    <row r="46" ht="38.25" customHeight="1">
      <c r="A46" s="50" t="s">
        <v>52</v>
      </c>
      <c r="G46" s="2"/>
      <c r="H46" s="2"/>
      <c r="I46" s="2"/>
      <c r="J46" s="2"/>
      <c r="K46" s="2"/>
      <c r="L46" s="2"/>
      <c r="M46" s="2"/>
      <c r="N46" s="2"/>
      <c r="O46" s="2"/>
      <c r="P46" s="2"/>
      <c r="Q46" s="2"/>
      <c r="R46" s="2"/>
      <c r="S46" s="2"/>
      <c r="T46" s="2"/>
      <c r="U46" s="2"/>
      <c r="V46" s="2"/>
      <c r="W46" s="2"/>
      <c r="X46" s="2"/>
      <c r="Y46" s="2"/>
      <c r="Z46" s="2"/>
    </row>
    <row r="47" ht="12.0"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2.0"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2.0"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2.0"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2.0"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2.0"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2.0"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2.0"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2.0"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2.0"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2.0"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2.0"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2.0"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2.0"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2.0"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2.0"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2.0"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2.0"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2.0"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2.0"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2.0"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2.0"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2.0"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2.0"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2.0"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2.0"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2.0"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2.0"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2.0"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2.0"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2.0"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2.0"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2.0"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2.0"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2.0"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2.0"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2.0"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2.0"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2.0"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2.0"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2.0"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2.0"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2.0"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2.0"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2.0"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2.0"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2.0"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2.0"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2.0"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2.0"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2.0"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2.0"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2.0"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2.0"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2.0"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2.0"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2.0"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2.0"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2.0"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2.0"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2.0"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2.0"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2.0"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2.0"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2.0"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2.0"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2.0"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2.0"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2.0"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2.0"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2.0"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2.0"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2.0"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2.0"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2.0"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2.0"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2.0"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2.0"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2.0"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2.0"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2.0"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2.0"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2.0"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2.0"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2.0"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2.0"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2.0"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2.0"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2.0"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2.0"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2.0"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2.0"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2.0"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2.0"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2.0"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2.0"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2.0"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2.0"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2.0"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2.0"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2.0"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2.0"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2.0"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2.0"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2.0"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2.0"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2.0"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2.0"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2.0"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2.0"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2.0"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2.0"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2.0"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2.0"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2.0"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2.0"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2.0"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2.0"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2.0"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2.0"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2.0"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2.0"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2.0"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2.0"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2.0"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2.0"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2.0"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2.0"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2.0"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2.0"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2.0"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2.0"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2.0"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2.0"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2.0"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2.0"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2.0"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2.0"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2.0"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2.0"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2.0"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2.0"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2.0"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2.0"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2.0"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2.0"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2.0"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2.0"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2.0"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2.0"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2.0"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2.0"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2.0"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2.0"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2.0"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2.0"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2.0"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2.0"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2.0"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2.0"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2.0"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2.0"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2.0"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2.0"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2.0"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2.0"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2.0"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2.0"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2.0"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2.0"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2.0"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2.0"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2.0"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2.0"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2.0"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2.0"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2.0"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2.0"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2.0"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2.0"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2.0"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2.0"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2.0"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2.0"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2.0"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2.0"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2.0"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2.0"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2.0"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2.0"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2.0"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2.0"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2.0"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2.0"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2.0"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2.0"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2.0"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2.0"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2.0"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2.0"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2.0"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2.0"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2.0"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2.0"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2.0"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2.0"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2.0"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2.0"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2.0"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2.0"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2.0"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2.0"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2.0"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2.0"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2.0"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2.0"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2.0"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2.0"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2.0"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2.0"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2.0"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2.0"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2.0"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2.0"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2.0"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2.0"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2.0"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2.0"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2.0"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2.0"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2.0"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2.0"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2.0"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2.0"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2.0"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2.0"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2.0"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2.0"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2.0"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2.0"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2.0"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2.0"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2.0"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2.0"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2.0"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2.0"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2.0"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2.0"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2.0"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2.0"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2.0"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2.0"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2.0"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2.0"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2.0"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2.0"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2.0"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2.0"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2.0"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2.0"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2.0"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2.0"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2.0"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2.0"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2.0"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2.0"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2.0"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2.0"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2.0"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2.0"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2.0"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2.0"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2.0"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2.0"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2.0"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2.0"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2.0"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2.0"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2.0"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2.0"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2.0"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2.0"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2.0"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2.0"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2.0"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2.0"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2.0"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2.0"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2.0"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2.0"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2.0"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2.0"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2.0"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2.0"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2.0"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2.0"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2.0"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2.0"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2.0"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2.0"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2.0"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2.0"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2.0"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2.0"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2.0"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2.0"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2.0"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2.0"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2.0"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2.0"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2.0"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2.0"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2.0"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2.0"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2.0"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2.0"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2.0"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2.0"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2.0"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2.0"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2.0"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2.0"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2.0"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2.0"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2.0"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2.0"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2.0"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2.0"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2.0"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2.0"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2.0"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2.0"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2.0"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2.0"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2.0"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2.0"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2.0"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2.0"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2.0"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2.0"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2.0"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2.0"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2.0"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2.0"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2.0"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2.0"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2.0"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2.0"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2.0"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2.0"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2.0"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2.0"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2.0"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2.0"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2.0"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2.0"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2.0"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2.0"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2.0"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2.0"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2.0"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2.0"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2.0"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2.0"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2.0"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2.0"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2.0"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2.0"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2.0"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2.0"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2.0"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2.0"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2.0"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2.0"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2.0"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2.0"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2.0"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2.0"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2.0"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2.0"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2.0"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2.0"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2.0"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2.0"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2.0"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2.0"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2.0"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2.0"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2.0"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2.0"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2.0"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2.0"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2.0"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2.0"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2.0"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2.0"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2.0"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2.0"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2.0"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2.0"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2.0"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2.0"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2.0"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2.0"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2.0"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2.0"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2.0"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2.0"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2.0"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2.0"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2.0"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2.0"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2.0"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2.0"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2.0"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2.0"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2.0"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2.0"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2.0"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2.0"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2.0"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2.0"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2.0"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2.0"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2.0"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2.0"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2.0"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2.0"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2.0"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2.0"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2.0"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2.0"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2.0"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2.0"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2.0"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2.0"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2.0"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2.0"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2.0"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2.0"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2.0"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2.0"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2.0"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2.0"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2.0"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2.0"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2.0"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2.0"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2.0"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2.0"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2.0"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2.0"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2.0"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2.0"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2.0"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2.0"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2.0"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2.0"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2.0"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2.0"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2.0"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2.0"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2.0"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2.0"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2.0"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2.0"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2.0"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2.0"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2.0"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2.0"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2.0"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2.0"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2.0"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2.0"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2.0"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2.0"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2.0"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2.0"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2.0"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2.0"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2.0"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2.0"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2.0"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2.0"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2.0"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2.0"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2.0"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2.0"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2.0"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2.0"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2.0"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2.0"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2.0"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2.0"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2.0"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2.0"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2.0"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2.0"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2.0"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2.0"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2.0"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2.0"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2.0"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2.0"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2.0"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2.0"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2.0"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2.0"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2.0"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2.0"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2.0"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2.0"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2.0"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2.0"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2.0"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2.0"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2.0"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2.0"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2.0"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2.0"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2.0"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2.0"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2.0"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2.0"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2.0"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2.0"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2.0"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2.0"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2.0"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2.0"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2.0"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2.0"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2.0"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2.0"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2.0"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2.0"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2.0"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2.0"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2.0"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2.0"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2.0"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2.0"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2.0"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2.0"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2.0"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2.0"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2.0"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2.0"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2.0"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2.0"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2.0"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2.0"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2.0"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2.0"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2.0"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2.0"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2.0"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2.0"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2.0"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2.0"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2.0"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2.0"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2.0"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2.0"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2.0"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2.0"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2.0"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2.0"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2.0"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2.0"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2.0"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2.0"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2.0"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2.0"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2.0"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2.0"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2.0"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2.0"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2.0"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2.0"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2.0"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2.0"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2.0"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2.0"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2.0"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2.0"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2.0"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2.0"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2.0"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2.0"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2.0"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2.0"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2.0"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2.0"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2.0"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2.0"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2.0"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2.0"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2.0"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2.0"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2.0"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2.0"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2.0"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2.0"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2.0"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2.0"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2.0"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2.0"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2.0"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2.0"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2.0"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2.0"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2.0"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2.0"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2.0"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2.0"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2.0"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2.0"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2.0"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2.0"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2.0"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2.0"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2.0"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2.0"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2.0"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2.0"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2.0"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2.0"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2.0"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2.0"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2.0"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2.0"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2.0"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2.0"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2.0"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2.0"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2.0"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2.0"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2.0"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2.0"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2.0"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2.0"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2.0"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2.0"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2.0"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2.0"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2.0"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2.0"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2.0"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2.0"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2.0"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2.0"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2.0"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2.0"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2.0"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2.0"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2.0"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2.0"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2.0"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2.0"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2.0"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2.0"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2.0"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2.0"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2.0"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2.0"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2.0"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2.0"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2.0"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2.0"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2.0"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2.0"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2.0"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2.0"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2.0"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2.0"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2.0"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2.0"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2.0"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2.0"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2.0"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2.0"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2.0"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2.0"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2.0"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2.0"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2.0"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2.0"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2.0"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2.0"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2.0"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2.0"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2.0"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2.0"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2.0"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2.0"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2.0"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2.0"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2.0"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2.0"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2.0"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2.0"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2.0"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2.0"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2.0"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2.0"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2.0"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2.0"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2.0"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2.0"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2.0"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2.0"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2.0"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2.0"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2.0"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2.0"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2.0"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2.0"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2.0"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2.0"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2.0"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2.0"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2.0"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2.0"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2.0"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2.0"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2.0"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2.0"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2.0"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2.0"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2.0"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2.0"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2.0"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2.0"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2.0"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2.0"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2.0"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2.0"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2.0"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2.0"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2.0"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2.0"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2.0"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2.0"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2.0"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2.0"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2.0"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2.0"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2.0"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2.0"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2.0"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2.0"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2.0"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2.0"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2.0"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2.0"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2.0"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2.0"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2.0"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2.0"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2.0"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2.0"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2.0"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2.0"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2.0"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2.0"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2.0"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2.0"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2.0"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2.0"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2.0"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2.0"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2.0"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2.0"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2.0"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2.0"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2.0"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2.0"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2.0"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2.0"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2.0"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2.0"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2.0"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2.0"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2.0"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2.0"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2.0"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2.0"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2.0"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2.0"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2.0"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2.0"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2.0"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2.0"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2.0"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2.0"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2.0"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2.0"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2.0"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2.0"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2.0"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2.0"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2.0"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2.0"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2.0"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2.0"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2.0"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2.0"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2.0"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2.0"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2.0"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2.0"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2.0"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2.0"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2.0"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2.0"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2.0"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2.0"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2.0"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2.0"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2.0"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2.0"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2.0"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2.0"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2.0"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2.0"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2.0"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2.0"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2.0"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2.0"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2.0"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2.0"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2.0"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2.0"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2.0"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2.0"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2.0"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2.0"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2.0"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2.0"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2.0"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2.0"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2.0"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2.0"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2.0"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2.0"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2.0"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2.0"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2.0"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2.0"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2.0"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2.0"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2.0"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2.0"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2.0"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2.0"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2.0"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2.0"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2.0"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2.0"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2.0"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2.0"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2.0"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2.0"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2.0"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2.0"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2.0"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2.0"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2.0"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2.0"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2.0"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2.0"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2.0"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2.0"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2.0"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2.0"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2.0"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2.0"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2.0"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2.0"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2.0"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2.0"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2.0"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2.0"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2.0"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2.0"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2.0"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2.0"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2.0"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2.0"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2.0"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2.0"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2.0"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2.0"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2.0"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2.0"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2.0"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2.0"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2.0"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2.0"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2.0"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2.0"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2.0"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2.0"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2.0"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2.0"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2.0"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2.0"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2.0"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2.0"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2.0"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2.0"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2.0"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2.0"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2.0"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2.0"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2.0"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2.0"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2.0"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2.0"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2.0"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2.0"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2.0"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2.0"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2.0"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2.0"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2.0"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2.0"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2.0"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2.0"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2.0"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2.0"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2.0"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2.0"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2.0"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2.0"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2.0"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2.0"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2.0"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2.0"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2.0"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2.0"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2.0"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2.0"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2.0"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2.0"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2.0"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2.0"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2.0"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2.0"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2.0"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2.0"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2.0"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2.0"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4">
    <mergeCell ref="A38:F38"/>
    <mergeCell ref="A39:F39"/>
    <mergeCell ref="A41:F41"/>
    <mergeCell ref="A43:F43"/>
    <mergeCell ref="A44:F44"/>
    <mergeCell ref="A45:F45"/>
    <mergeCell ref="A46:F46"/>
    <mergeCell ref="A29:B29"/>
    <mergeCell ref="A30:B30"/>
    <mergeCell ref="A31:B31"/>
    <mergeCell ref="A34:F34"/>
    <mergeCell ref="A35:F35"/>
    <mergeCell ref="A36:F36"/>
    <mergeCell ref="A37:F37"/>
  </mergeCells>
  <printOptions horizontalCentered="1"/>
  <pageMargins bottom="0.36" footer="0.0" header="0.0" left="0.3937007874015748" right="0.1968503937007874" top="0.45"/>
  <pageSetup paperSize="9" scale="70" orientation="portrait"/>
  <headerFooter>
    <oddFooter>&amp;R&amp;P</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3.0" ySplit="7.0" topLeftCell="D8" activePane="bottomRight" state="frozen"/>
      <selection activeCell="D1" sqref="D1" pane="topRight"/>
      <selection activeCell="A8" sqref="A8" pane="bottomLeft"/>
      <selection activeCell="D8" sqref="D8" pane="bottomRight"/>
    </sheetView>
  </sheetViews>
  <sheetFormatPr customHeight="1" defaultColWidth="14.43" defaultRowHeight="15.0"/>
  <cols>
    <col customWidth="1" min="1" max="1" width="4.71"/>
    <col customWidth="1" min="2" max="2" width="38.29"/>
    <col customWidth="1" min="3" max="3" width="5.71"/>
    <col customWidth="1" min="4" max="4" width="6.71"/>
    <col customWidth="1" min="5" max="5" width="9.43"/>
    <col customWidth="1" min="6" max="6" width="8.71"/>
    <col customWidth="1" min="7" max="7" width="6.71"/>
    <col customWidth="1" min="8" max="8" width="9.57"/>
    <col customWidth="1" min="9" max="10" width="6.71"/>
    <col customWidth="1" min="11" max="11" width="10.86"/>
    <col customWidth="1" min="12" max="12" width="8.71"/>
    <col customWidth="1" min="13" max="13" width="6.71"/>
    <col customWidth="1" min="14" max="14" width="9.57"/>
    <col customWidth="1" min="15" max="15" width="5.71"/>
    <col customWidth="1" min="16" max="16" width="8.43"/>
    <col customWidth="1" min="17" max="17" width="10.0"/>
    <col customWidth="1" min="18" max="18" width="5.71"/>
    <col customWidth="1" min="19" max="19" width="6.71"/>
    <col customWidth="1" min="20" max="20" width="10.0"/>
    <col customWidth="1" min="21" max="21" width="5.71"/>
    <col customWidth="1" min="22" max="22" width="17.14"/>
    <col customWidth="1" min="23" max="26" width="9.14"/>
  </cols>
  <sheetData>
    <row r="1" ht="12.0" customHeight="1">
      <c r="A1" s="1"/>
      <c r="B1" s="2"/>
      <c r="C1" s="2"/>
      <c r="D1" s="1" t="s">
        <v>53</v>
      </c>
      <c r="E1" s="2"/>
      <c r="F1" s="2"/>
      <c r="G1" s="2"/>
      <c r="H1" s="2"/>
      <c r="I1" s="2"/>
      <c r="J1" s="2"/>
      <c r="K1" s="2"/>
      <c r="L1" s="2"/>
      <c r="M1" s="2"/>
      <c r="N1" s="2"/>
      <c r="O1" s="2"/>
      <c r="P1" s="2"/>
      <c r="Q1" s="52"/>
      <c r="R1" s="2"/>
      <c r="S1" s="2"/>
      <c r="T1" s="2"/>
      <c r="U1" s="2"/>
      <c r="V1" s="2"/>
      <c r="W1" s="2"/>
      <c r="X1" s="2"/>
      <c r="Y1" s="2"/>
      <c r="Z1" s="2"/>
    </row>
    <row r="2" ht="12.0" customHeight="1">
      <c r="A2" s="3"/>
      <c r="B2" s="2"/>
      <c r="C2" s="2"/>
      <c r="D2" s="3"/>
      <c r="E2" s="2"/>
      <c r="F2" s="2"/>
      <c r="G2" s="2"/>
      <c r="H2" s="2"/>
      <c r="I2" s="2"/>
      <c r="J2" s="2"/>
      <c r="K2" s="2"/>
      <c r="L2" s="2"/>
      <c r="M2" s="2"/>
      <c r="N2" s="2"/>
      <c r="O2" s="2"/>
      <c r="P2" s="2"/>
      <c r="Q2" s="2"/>
      <c r="R2" s="2"/>
      <c r="S2" s="2"/>
      <c r="T2" s="2"/>
      <c r="U2" s="2"/>
      <c r="V2" s="2"/>
      <c r="W2" s="2"/>
      <c r="X2" s="2"/>
      <c r="Y2" s="2"/>
      <c r="Z2" s="2"/>
    </row>
    <row r="3" ht="12.0" customHeight="1">
      <c r="A3" s="3"/>
      <c r="B3" s="2"/>
      <c r="C3" s="2"/>
      <c r="D3" s="3" t="s">
        <v>54</v>
      </c>
      <c r="E3" s="2"/>
      <c r="F3" s="2"/>
      <c r="G3" s="2"/>
      <c r="H3" s="2"/>
      <c r="I3" s="2"/>
      <c r="J3" s="2"/>
      <c r="K3" s="2"/>
      <c r="L3" s="2"/>
      <c r="M3" s="2"/>
      <c r="N3" s="2"/>
      <c r="O3" s="2"/>
      <c r="P3" s="2"/>
      <c r="Q3" s="2"/>
      <c r="R3" s="2"/>
      <c r="S3" s="2"/>
      <c r="T3" s="2"/>
      <c r="U3" s="2"/>
      <c r="V3" s="2"/>
      <c r="W3" s="2"/>
      <c r="X3" s="2"/>
      <c r="Y3" s="2"/>
      <c r="Z3" s="2"/>
    </row>
    <row r="4" ht="45.0" customHeight="1">
      <c r="A4" s="10" t="s">
        <v>3</v>
      </c>
      <c r="B4" s="53" t="s">
        <v>4</v>
      </c>
      <c r="C4" s="54" t="s">
        <v>5</v>
      </c>
      <c r="D4" s="55" t="s">
        <v>55</v>
      </c>
      <c r="E4" s="56"/>
      <c r="F4" s="56"/>
      <c r="G4" s="56"/>
      <c r="H4" s="56"/>
      <c r="I4" s="56"/>
      <c r="J4" s="56"/>
      <c r="K4" s="56"/>
      <c r="L4" s="57"/>
      <c r="M4" s="55" t="s">
        <v>56</v>
      </c>
      <c r="N4" s="56"/>
      <c r="O4" s="56"/>
      <c r="P4" s="56"/>
      <c r="Q4" s="56"/>
      <c r="R4" s="56"/>
      <c r="S4" s="56"/>
      <c r="T4" s="56"/>
      <c r="U4" s="57"/>
      <c r="V4" s="13" t="s">
        <v>57</v>
      </c>
      <c r="W4" s="2"/>
      <c r="X4" s="2"/>
      <c r="Y4" s="2"/>
      <c r="Z4" s="2"/>
    </row>
    <row r="5" ht="44.25" customHeight="1">
      <c r="A5" s="58"/>
      <c r="B5" s="58"/>
      <c r="C5" s="59"/>
      <c r="D5" s="55" t="s">
        <v>58</v>
      </c>
      <c r="E5" s="56"/>
      <c r="F5" s="56"/>
      <c r="G5" s="60" t="s">
        <v>59</v>
      </c>
      <c r="H5" s="56"/>
      <c r="I5" s="38"/>
      <c r="J5" s="61" t="s">
        <v>60</v>
      </c>
      <c r="K5" s="56"/>
      <c r="L5" s="57"/>
      <c r="M5" s="55" t="s">
        <v>58</v>
      </c>
      <c r="N5" s="56"/>
      <c r="O5" s="56"/>
      <c r="P5" s="60" t="s">
        <v>59</v>
      </c>
      <c r="Q5" s="56"/>
      <c r="R5" s="38"/>
      <c r="S5" s="61" t="s">
        <v>60</v>
      </c>
      <c r="T5" s="56"/>
      <c r="U5" s="57"/>
      <c r="V5" s="62"/>
      <c r="W5" s="2"/>
      <c r="X5" s="2"/>
      <c r="Y5" s="2"/>
      <c r="Z5" s="2"/>
    </row>
    <row r="6" ht="66.0" customHeight="1">
      <c r="A6" s="63"/>
      <c r="B6" s="63"/>
      <c r="C6" s="64"/>
      <c r="D6" s="65" t="s">
        <v>61</v>
      </c>
      <c r="E6" s="66" t="s">
        <v>7</v>
      </c>
      <c r="F6" s="61" t="s">
        <v>62</v>
      </c>
      <c r="G6" s="67" t="s">
        <v>61</v>
      </c>
      <c r="H6" s="66" t="s">
        <v>7</v>
      </c>
      <c r="I6" s="68" t="s">
        <v>62</v>
      </c>
      <c r="J6" s="69" t="s">
        <v>61</v>
      </c>
      <c r="K6" s="66" t="s">
        <v>7</v>
      </c>
      <c r="L6" s="70" t="s">
        <v>62</v>
      </c>
      <c r="M6" s="65" t="s">
        <v>61</v>
      </c>
      <c r="N6" s="66" t="s">
        <v>7</v>
      </c>
      <c r="O6" s="61" t="s">
        <v>62</v>
      </c>
      <c r="P6" s="67" t="s">
        <v>61</v>
      </c>
      <c r="Q6" s="66" t="s">
        <v>7</v>
      </c>
      <c r="R6" s="68" t="s">
        <v>62</v>
      </c>
      <c r="S6" s="69" t="s">
        <v>61</v>
      </c>
      <c r="T6" s="66" t="s">
        <v>7</v>
      </c>
      <c r="U6" s="70" t="s">
        <v>62</v>
      </c>
      <c r="V6" s="71"/>
      <c r="W6" s="2"/>
      <c r="X6" s="2"/>
      <c r="Y6" s="2"/>
      <c r="Z6" s="2"/>
    </row>
    <row r="7" ht="12.0" customHeight="1">
      <c r="A7" s="5">
        <v>1.0</v>
      </c>
      <c r="B7" s="5">
        <v>2.0</v>
      </c>
      <c r="C7" s="60">
        <v>3.0</v>
      </c>
      <c r="D7" s="65">
        <v>4.0</v>
      </c>
      <c r="E7" s="70">
        <v>5.0</v>
      </c>
      <c r="F7" s="61">
        <v>6.0</v>
      </c>
      <c r="G7" s="67">
        <v>7.0</v>
      </c>
      <c r="H7" s="8">
        <v>8.0</v>
      </c>
      <c r="I7" s="72">
        <v>9.0</v>
      </c>
      <c r="J7" s="69">
        <v>10.0</v>
      </c>
      <c r="K7" s="73">
        <v>11.0</v>
      </c>
      <c r="L7" s="74">
        <v>12.0</v>
      </c>
      <c r="M7" s="65">
        <v>13.0</v>
      </c>
      <c r="N7" s="70">
        <v>14.0</v>
      </c>
      <c r="O7" s="61">
        <v>15.0</v>
      </c>
      <c r="P7" s="67">
        <v>16.0</v>
      </c>
      <c r="Q7" s="8">
        <v>17.0</v>
      </c>
      <c r="R7" s="72">
        <v>18.0</v>
      </c>
      <c r="S7" s="69">
        <v>19.0</v>
      </c>
      <c r="T7" s="73">
        <v>20.0</v>
      </c>
      <c r="U7" s="74">
        <v>21.0</v>
      </c>
      <c r="V7" s="9">
        <v>40.0</v>
      </c>
      <c r="W7" s="2"/>
      <c r="X7" s="2"/>
      <c r="Y7" s="2"/>
      <c r="Z7" s="2"/>
    </row>
    <row r="8" ht="12.0" customHeight="1">
      <c r="A8" s="32">
        <v>1.0</v>
      </c>
      <c r="B8" s="20" t="s">
        <v>63</v>
      </c>
      <c r="C8" s="75" t="s">
        <v>40</v>
      </c>
      <c r="D8" s="76">
        <v>0.24</v>
      </c>
      <c r="E8" s="77">
        <v>44882.0</v>
      </c>
      <c r="F8" s="78">
        <f t="shared" ref="F8:F13" si="1">ROUND(D8*E8,4)</f>
        <v>10771.68</v>
      </c>
      <c r="G8" s="79">
        <v>0.95</v>
      </c>
      <c r="H8" s="77">
        <v>40.0</v>
      </c>
      <c r="I8" s="80">
        <f t="shared" ref="I8:I13" si="2">ROUND(G8*H8,4)</f>
        <v>38</v>
      </c>
      <c r="J8" s="79">
        <v>1.66</v>
      </c>
      <c r="K8" s="77">
        <v>4500.0</v>
      </c>
      <c r="L8" s="81">
        <f t="shared" ref="L8:L13" si="3">ROUND(J8*K8,4)</f>
        <v>7470</v>
      </c>
      <c r="M8" s="76">
        <v>1.56</v>
      </c>
      <c r="N8" s="77">
        <v>500.0</v>
      </c>
      <c r="O8" s="80">
        <f t="shared" ref="O8:O13" si="4">ROUND(M8*N8,4)</f>
        <v>780</v>
      </c>
      <c r="P8" s="79">
        <v>2.15</v>
      </c>
      <c r="Q8" s="77">
        <v>10.0</v>
      </c>
      <c r="R8" s="80">
        <f t="shared" ref="R8:R13" si="5">ROUND(P8*Q8,4)</f>
        <v>21.5</v>
      </c>
      <c r="S8" s="79">
        <v>2.86</v>
      </c>
      <c r="T8" s="77">
        <v>50.0</v>
      </c>
      <c r="U8" s="81">
        <f t="shared" ref="U8:U13" si="6">ROUND(S8*T8,4)</f>
        <v>143</v>
      </c>
      <c r="V8" s="82">
        <f t="shared" ref="V8:V13" si="7">SUM(F8,I8,L8,O8,R8,U8,)</f>
        <v>19224.18</v>
      </c>
      <c r="W8" s="2"/>
      <c r="X8" s="2"/>
      <c r="Y8" s="2"/>
      <c r="Z8" s="2"/>
    </row>
    <row r="9" ht="12.0" customHeight="1">
      <c r="A9" s="32">
        <v>2.0</v>
      </c>
      <c r="B9" s="20" t="s">
        <v>64</v>
      </c>
      <c r="C9" s="75" t="s">
        <v>40</v>
      </c>
      <c r="D9" s="76">
        <v>0.24</v>
      </c>
      <c r="E9" s="77">
        <f>44320+455</f>
        <v>44775</v>
      </c>
      <c r="F9" s="78">
        <f t="shared" si="1"/>
        <v>10746</v>
      </c>
      <c r="G9" s="79">
        <v>0.95</v>
      </c>
      <c r="H9" s="77">
        <v>40.0</v>
      </c>
      <c r="I9" s="80">
        <f t="shared" si="2"/>
        <v>38</v>
      </c>
      <c r="J9" s="79">
        <v>1.66</v>
      </c>
      <c r="K9" s="77">
        <v>4500.0</v>
      </c>
      <c r="L9" s="81">
        <f t="shared" si="3"/>
        <v>7470</v>
      </c>
      <c r="M9" s="76">
        <v>1.56</v>
      </c>
      <c r="N9" s="77">
        <v>500.0</v>
      </c>
      <c r="O9" s="80">
        <f t="shared" si="4"/>
        <v>780</v>
      </c>
      <c r="P9" s="79">
        <v>2.15</v>
      </c>
      <c r="Q9" s="77">
        <v>10.0</v>
      </c>
      <c r="R9" s="80">
        <f t="shared" si="5"/>
        <v>21.5</v>
      </c>
      <c r="S9" s="79">
        <v>2.86</v>
      </c>
      <c r="T9" s="77">
        <v>50.0</v>
      </c>
      <c r="U9" s="81">
        <f t="shared" si="6"/>
        <v>143</v>
      </c>
      <c r="V9" s="82">
        <f t="shared" si="7"/>
        <v>19198.5</v>
      </c>
      <c r="W9" s="2"/>
      <c r="X9" s="2"/>
      <c r="Y9" s="2"/>
      <c r="Z9" s="2"/>
    </row>
    <row r="10" ht="12.0" customHeight="1">
      <c r="A10" s="32">
        <v>3.0</v>
      </c>
      <c r="B10" s="20" t="s">
        <v>65</v>
      </c>
      <c r="C10" s="75" t="s">
        <v>40</v>
      </c>
      <c r="D10" s="76">
        <v>0.55</v>
      </c>
      <c r="E10" s="77">
        <v>100.0</v>
      </c>
      <c r="F10" s="78">
        <f t="shared" si="1"/>
        <v>55</v>
      </c>
      <c r="G10" s="79">
        <v>1.42</v>
      </c>
      <c r="H10" s="77">
        <v>5.0</v>
      </c>
      <c r="I10" s="80">
        <f t="shared" si="2"/>
        <v>7.1</v>
      </c>
      <c r="J10" s="79">
        <v>2.18</v>
      </c>
      <c r="K10" s="77">
        <v>10.0</v>
      </c>
      <c r="L10" s="81">
        <f t="shared" si="3"/>
        <v>21.8</v>
      </c>
      <c r="M10" s="76">
        <v>1.75</v>
      </c>
      <c r="N10" s="77">
        <v>7.0</v>
      </c>
      <c r="O10" s="80">
        <f t="shared" si="4"/>
        <v>12.25</v>
      </c>
      <c r="P10" s="79">
        <v>2.62</v>
      </c>
      <c r="Q10" s="77">
        <v>1.0</v>
      </c>
      <c r="R10" s="80">
        <f t="shared" si="5"/>
        <v>2.62</v>
      </c>
      <c r="S10" s="79">
        <v>3.38</v>
      </c>
      <c r="T10" s="77">
        <v>2.0</v>
      </c>
      <c r="U10" s="81">
        <f t="shared" si="6"/>
        <v>6.76</v>
      </c>
      <c r="V10" s="82">
        <f t="shared" si="7"/>
        <v>105.53</v>
      </c>
      <c r="W10" s="2"/>
      <c r="X10" s="2"/>
      <c r="Y10" s="2"/>
      <c r="Z10" s="2"/>
    </row>
    <row r="11" ht="12.0" customHeight="1">
      <c r="A11" s="32">
        <v>4.0</v>
      </c>
      <c r="B11" s="20" t="s">
        <v>66</v>
      </c>
      <c r="C11" s="75" t="s">
        <v>40</v>
      </c>
      <c r="D11" s="76">
        <v>0.55</v>
      </c>
      <c r="E11" s="77">
        <v>1.0</v>
      </c>
      <c r="F11" s="78">
        <f t="shared" si="1"/>
        <v>0.55</v>
      </c>
      <c r="G11" s="79">
        <v>1.42</v>
      </c>
      <c r="H11" s="77">
        <v>1.0</v>
      </c>
      <c r="I11" s="80">
        <f t="shared" si="2"/>
        <v>1.42</v>
      </c>
      <c r="J11" s="79">
        <v>2.18</v>
      </c>
      <c r="K11" s="77">
        <v>1.0</v>
      </c>
      <c r="L11" s="81">
        <f t="shared" si="3"/>
        <v>2.18</v>
      </c>
      <c r="M11" s="76">
        <v>1.75</v>
      </c>
      <c r="N11" s="77">
        <v>1.0</v>
      </c>
      <c r="O11" s="80">
        <f t="shared" si="4"/>
        <v>1.75</v>
      </c>
      <c r="P11" s="79">
        <v>2.62</v>
      </c>
      <c r="Q11" s="77">
        <v>1.0</v>
      </c>
      <c r="R11" s="80">
        <f t="shared" si="5"/>
        <v>2.62</v>
      </c>
      <c r="S11" s="79">
        <v>3.38</v>
      </c>
      <c r="T11" s="77">
        <v>1.0</v>
      </c>
      <c r="U11" s="81">
        <f t="shared" si="6"/>
        <v>3.38</v>
      </c>
      <c r="V11" s="82">
        <f t="shared" si="7"/>
        <v>11.9</v>
      </c>
      <c r="W11" s="2"/>
      <c r="X11" s="2"/>
      <c r="Y11" s="2"/>
      <c r="Z11" s="2"/>
    </row>
    <row r="12" ht="12.0" customHeight="1">
      <c r="A12" s="32">
        <v>5.0</v>
      </c>
      <c r="B12" s="20" t="s">
        <v>67</v>
      </c>
      <c r="C12" s="75" t="s">
        <v>40</v>
      </c>
      <c r="D12" s="76">
        <v>0.55</v>
      </c>
      <c r="E12" s="77">
        <v>1.0</v>
      </c>
      <c r="F12" s="78">
        <f t="shared" si="1"/>
        <v>0.55</v>
      </c>
      <c r="G12" s="79">
        <v>1.42</v>
      </c>
      <c r="H12" s="77">
        <v>1.0</v>
      </c>
      <c r="I12" s="80">
        <f t="shared" si="2"/>
        <v>1.42</v>
      </c>
      <c r="J12" s="79">
        <v>2.18</v>
      </c>
      <c r="K12" s="77">
        <v>1.0</v>
      </c>
      <c r="L12" s="81">
        <f t="shared" si="3"/>
        <v>2.18</v>
      </c>
      <c r="M12" s="76">
        <v>1.75</v>
      </c>
      <c r="N12" s="77">
        <v>1.0</v>
      </c>
      <c r="O12" s="80">
        <f t="shared" si="4"/>
        <v>1.75</v>
      </c>
      <c r="P12" s="79">
        <v>2.62</v>
      </c>
      <c r="Q12" s="77">
        <v>1.0</v>
      </c>
      <c r="R12" s="80">
        <f t="shared" si="5"/>
        <v>2.62</v>
      </c>
      <c r="S12" s="79">
        <v>3.38</v>
      </c>
      <c r="T12" s="77">
        <v>1.0</v>
      </c>
      <c r="U12" s="81">
        <f t="shared" si="6"/>
        <v>3.38</v>
      </c>
      <c r="V12" s="82">
        <f t="shared" si="7"/>
        <v>11.9</v>
      </c>
      <c r="W12" s="2"/>
      <c r="X12" s="2"/>
      <c r="Y12" s="2"/>
      <c r="Z12" s="2"/>
    </row>
    <row r="13" ht="12.0" customHeight="1">
      <c r="A13" s="32">
        <v>6.0</v>
      </c>
      <c r="B13" s="20" t="s">
        <v>66</v>
      </c>
      <c r="C13" s="75" t="s">
        <v>40</v>
      </c>
      <c r="D13" s="76">
        <v>0.55</v>
      </c>
      <c r="E13" s="77">
        <v>1.0</v>
      </c>
      <c r="F13" s="78">
        <f t="shared" si="1"/>
        <v>0.55</v>
      </c>
      <c r="G13" s="79">
        <v>1.42</v>
      </c>
      <c r="H13" s="77">
        <v>1.0</v>
      </c>
      <c r="I13" s="80">
        <f t="shared" si="2"/>
        <v>1.42</v>
      </c>
      <c r="J13" s="79">
        <v>2.18</v>
      </c>
      <c r="K13" s="77">
        <v>1.0</v>
      </c>
      <c r="L13" s="81">
        <f t="shared" si="3"/>
        <v>2.18</v>
      </c>
      <c r="M13" s="76">
        <v>1.75</v>
      </c>
      <c r="N13" s="77">
        <v>1.0</v>
      </c>
      <c r="O13" s="80">
        <f t="shared" si="4"/>
        <v>1.75</v>
      </c>
      <c r="P13" s="79">
        <v>2.62</v>
      </c>
      <c r="Q13" s="77">
        <v>1.0</v>
      </c>
      <c r="R13" s="80">
        <f t="shared" si="5"/>
        <v>2.62</v>
      </c>
      <c r="S13" s="79">
        <v>3.38</v>
      </c>
      <c r="T13" s="77">
        <v>1.0</v>
      </c>
      <c r="U13" s="81">
        <f t="shared" si="6"/>
        <v>3.38</v>
      </c>
      <c r="V13" s="82">
        <f t="shared" si="7"/>
        <v>11.9</v>
      </c>
      <c r="W13" s="2"/>
      <c r="X13" s="2"/>
      <c r="Y13" s="2"/>
      <c r="Z13" s="2"/>
    </row>
    <row r="14" ht="15.75" customHeight="1">
      <c r="A14" s="37" t="s">
        <v>68</v>
      </c>
      <c r="B14" s="38"/>
      <c r="C14" s="75" t="s">
        <v>38</v>
      </c>
      <c r="D14" s="83"/>
      <c r="E14" s="84">
        <f>SUM(E8:E13)</f>
        <v>89760</v>
      </c>
      <c r="F14" s="85"/>
      <c r="G14" s="86"/>
      <c r="H14" s="84">
        <f>SUM(H8:H13)</f>
        <v>88</v>
      </c>
      <c r="I14" s="87"/>
      <c r="J14" s="88"/>
      <c r="K14" s="84">
        <f>SUM(K8:K13)</f>
        <v>9013</v>
      </c>
      <c r="L14" s="89"/>
      <c r="M14" s="83"/>
      <c r="N14" s="84">
        <f>SUM(N8:N13)</f>
        <v>1010</v>
      </c>
      <c r="O14" s="85"/>
      <c r="P14" s="86"/>
      <c r="Q14" s="84">
        <f>SUM(Q8:Q13)</f>
        <v>24</v>
      </c>
      <c r="R14" s="87"/>
      <c r="S14" s="88"/>
      <c r="T14" s="84">
        <f>SUM(T8:T13)</f>
        <v>105</v>
      </c>
      <c r="U14" s="89"/>
      <c r="V14" s="90">
        <f>SUM(V8:V13)</f>
        <v>38563.91</v>
      </c>
      <c r="W14" s="2"/>
      <c r="X14" s="2"/>
      <c r="Y14" s="2"/>
      <c r="Z14" s="2"/>
    </row>
    <row r="15" ht="27.0" customHeight="1">
      <c r="A15" s="91" t="s">
        <v>39</v>
      </c>
      <c r="B15" s="38"/>
      <c r="C15" s="92"/>
      <c r="D15" s="93"/>
      <c r="E15" s="93"/>
      <c r="F15" s="94"/>
      <c r="G15" s="93"/>
      <c r="H15" s="95"/>
      <c r="I15" s="94"/>
      <c r="J15" s="93"/>
      <c r="K15" s="95"/>
      <c r="L15" s="94"/>
      <c r="M15" s="93"/>
      <c r="N15" s="96"/>
      <c r="O15" s="94"/>
      <c r="P15" s="93"/>
      <c r="Q15" s="95"/>
      <c r="R15" s="94"/>
      <c r="S15" s="93"/>
      <c r="T15" s="95"/>
      <c r="U15" s="94"/>
      <c r="V15" s="97">
        <f>SUM(E14,H14,K14,N14,Q14,T14,)</f>
        <v>100000</v>
      </c>
      <c r="W15" s="2"/>
      <c r="X15" s="2"/>
      <c r="Y15" s="2"/>
      <c r="Z15" s="2"/>
    </row>
    <row r="16" ht="12.0" customHeight="1">
      <c r="A16" s="98" t="s">
        <v>69</v>
      </c>
      <c r="B16" s="92"/>
      <c r="C16" s="92"/>
      <c r="D16" s="93"/>
      <c r="E16" s="95"/>
      <c r="F16" s="94"/>
      <c r="G16" s="93"/>
      <c r="H16" s="95"/>
      <c r="I16" s="94"/>
      <c r="J16" s="93"/>
      <c r="K16" s="95"/>
      <c r="L16" s="94"/>
      <c r="M16" s="93"/>
      <c r="N16" s="95"/>
      <c r="O16" s="94"/>
      <c r="P16" s="93"/>
      <c r="Q16" s="95"/>
      <c r="R16" s="94"/>
      <c r="S16" s="93"/>
      <c r="T16" s="95"/>
      <c r="U16" s="94"/>
      <c r="V16" s="99">
        <f>ROUND(V14/V15,4)</f>
        <v>0.3856</v>
      </c>
      <c r="W16" s="2"/>
      <c r="X16" s="2"/>
      <c r="Y16" s="2"/>
      <c r="Z16" s="2"/>
    </row>
    <row r="17" ht="12.0"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ht="12.0" customHeight="1">
      <c r="A18" s="49"/>
      <c r="B18" s="49"/>
      <c r="C18" s="2"/>
      <c r="D18" s="49" t="s">
        <v>42</v>
      </c>
      <c r="E18" s="2"/>
      <c r="F18" s="2"/>
      <c r="G18" s="2"/>
      <c r="H18" s="2"/>
      <c r="I18" s="2"/>
      <c r="J18" s="2"/>
      <c r="K18" s="2"/>
      <c r="L18" s="2"/>
      <c r="M18" s="2"/>
      <c r="N18" s="2"/>
      <c r="O18" s="2"/>
      <c r="P18" s="2"/>
      <c r="Q18" s="2"/>
      <c r="R18" s="2"/>
      <c r="S18" s="2"/>
      <c r="T18" s="2"/>
      <c r="U18" s="2"/>
      <c r="V18" s="2"/>
      <c r="W18" s="2"/>
      <c r="X18" s="2"/>
      <c r="Y18" s="2"/>
      <c r="Z18" s="2"/>
    </row>
    <row r="19" ht="25.5" customHeight="1">
      <c r="A19" s="2"/>
      <c r="B19" s="2"/>
      <c r="C19" s="2"/>
      <c r="D19" s="50" t="s">
        <v>70</v>
      </c>
      <c r="V19" s="100"/>
      <c r="W19" s="2"/>
      <c r="X19" s="2"/>
      <c r="Y19" s="2"/>
      <c r="Z19" s="2"/>
    </row>
    <row r="20" ht="101.25" customHeight="1">
      <c r="A20" s="2"/>
      <c r="B20" s="2"/>
      <c r="C20" s="2"/>
      <c r="D20" s="101" t="s">
        <v>71</v>
      </c>
      <c r="V20" s="100"/>
      <c r="W20" s="2"/>
      <c r="X20" s="2"/>
      <c r="Y20" s="2"/>
      <c r="Z20" s="2"/>
    </row>
    <row r="21" ht="38.25" customHeight="1">
      <c r="A21" s="2"/>
      <c r="B21" s="2"/>
      <c r="C21" s="2"/>
      <c r="D21" s="50" t="s">
        <v>72</v>
      </c>
      <c r="V21" s="100"/>
      <c r="W21" s="2"/>
      <c r="X21" s="2"/>
      <c r="Y21" s="2"/>
      <c r="Z21" s="2"/>
    </row>
    <row r="22" ht="63.0" customHeight="1">
      <c r="A22" s="2"/>
      <c r="B22" s="2"/>
      <c r="C22" s="2"/>
      <c r="D22" s="102" t="s">
        <v>73</v>
      </c>
      <c r="V22" s="2"/>
      <c r="W22" s="2"/>
      <c r="X22" s="2"/>
      <c r="Y22" s="2"/>
      <c r="Z22" s="2"/>
    </row>
    <row r="23" ht="12.0" customHeight="1">
      <c r="A23" s="2"/>
      <c r="B23" s="2"/>
      <c r="C23" s="2"/>
      <c r="D23" s="2" t="s">
        <v>74</v>
      </c>
      <c r="V23" s="2"/>
      <c r="W23" s="2"/>
      <c r="X23" s="2"/>
      <c r="Y23" s="2"/>
      <c r="Z23" s="2"/>
    </row>
    <row r="24" ht="12.0"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2.0" customHeight="1">
      <c r="A25" s="2"/>
      <c r="B25" s="2"/>
      <c r="C25" s="2"/>
      <c r="D25" s="2" t="s">
        <v>75</v>
      </c>
      <c r="V25" s="2"/>
      <c r="W25" s="2"/>
      <c r="X25" s="2"/>
      <c r="Y25" s="2"/>
      <c r="Z25" s="2"/>
    </row>
    <row r="26" ht="12.0" customHeight="1">
      <c r="A26" s="2"/>
      <c r="B26" s="2"/>
      <c r="C26" s="2"/>
      <c r="D26" s="2" t="s">
        <v>76</v>
      </c>
      <c r="V26" s="2"/>
      <c r="W26" s="2"/>
      <c r="X26" s="2"/>
      <c r="Y26" s="2"/>
      <c r="Z26" s="2"/>
    </row>
    <row r="27" ht="12.0" customHeight="1">
      <c r="A27" s="2"/>
      <c r="B27" s="2"/>
      <c r="C27" s="2"/>
      <c r="D27" s="2" t="s">
        <v>77</v>
      </c>
      <c r="V27" s="2"/>
      <c r="W27" s="2"/>
      <c r="X27" s="2"/>
      <c r="Y27" s="2"/>
      <c r="Z27" s="2"/>
    </row>
    <row r="28" ht="12.0" customHeight="1">
      <c r="A28" s="2"/>
      <c r="B28" s="2"/>
      <c r="C28" s="2"/>
      <c r="D28" s="2" t="s">
        <v>78</v>
      </c>
      <c r="V28" s="2"/>
      <c r="W28" s="2"/>
      <c r="X28" s="2"/>
      <c r="Y28" s="2"/>
      <c r="Z28" s="2"/>
    </row>
    <row r="29" ht="12.0"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25.5" customHeight="1">
      <c r="A30" s="2"/>
      <c r="B30" s="2"/>
      <c r="C30" s="2"/>
      <c r="D30" s="50" t="s">
        <v>79</v>
      </c>
      <c r="V30" s="2"/>
      <c r="W30" s="2"/>
      <c r="X30" s="2"/>
      <c r="Y30" s="2"/>
      <c r="Z30" s="2"/>
    </row>
    <row r="31" ht="12.0"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25.5" customHeight="1">
      <c r="A32" s="2"/>
      <c r="B32" s="2"/>
      <c r="C32" s="2"/>
      <c r="D32" s="50" t="s">
        <v>80</v>
      </c>
      <c r="V32" s="2"/>
      <c r="W32" s="2"/>
      <c r="X32" s="2"/>
      <c r="Y32" s="2"/>
      <c r="Z32" s="2"/>
    </row>
    <row r="33" ht="12.0"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2.0"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2.0"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2.0"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2.0"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2.0"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2.0"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2.0"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2.0"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2.0"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2.0"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2.0"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2.0"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2.0"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2.0"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2.0"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2.0"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2.0"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2.0"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2.0"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2.0"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2.0"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2.0"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2.0"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2.0"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2.0"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2.0"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2.0"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2.0"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2.0"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2.0"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2.0"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2.0"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2.0"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2.0"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2.0"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2.0"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2.0"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2.0"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2.0"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2.0"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2.0"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2.0"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2.0"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2.0"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2.0"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2.0"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2.0"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2.0"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2.0"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2.0"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2.0"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2.0"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2.0"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2.0"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2.0"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2.0"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2.0"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2.0"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2.0"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2.0"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2.0"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2.0"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2.0"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2.0"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2.0"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2.0"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2.0"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2.0"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2.0"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2.0"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2.0"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2.0"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2.0"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2.0"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2.0"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2.0"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2.0"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2.0"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2.0"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2.0"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2.0"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2.0"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2.0"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2.0"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2.0"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2.0"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2.0"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2.0"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2.0"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2.0"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2.0"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2.0"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2.0"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2.0"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2.0"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2.0"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2.0"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2.0"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2.0"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2.0"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2.0"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2.0"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2.0"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2.0"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2.0"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2.0"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2.0"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2.0"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2.0"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2.0"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2.0"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2.0"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2.0"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2.0"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2.0"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2.0"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2.0"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2.0"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2.0"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2.0"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2.0"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2.0"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2.0"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2.0"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2.0"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2.0"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2.0"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2.0"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2.0"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2.0"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2.0"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2.0"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2.0"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2.0"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2.0"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2.0"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2.0"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2.0"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2.0"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2.0"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2.0"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2.0"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2.0"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2.0"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2.0"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2.0"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2.0"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2.0"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2.0"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2.0"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2.0"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2.0"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2.0"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2.0"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2.0"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2.0"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2.0"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2.0"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2.0"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2.0"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2.0"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2.0"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2.0"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2.0"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2.0"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2.0"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2.0"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2.0"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2.0"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2.0"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2.0"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2.0"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2.0"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2.0"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2.0"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2.0"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2.0"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2.0"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2.0"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2.0"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2.0"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2.0"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2.0"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2.0"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2.0"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2.0"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2.0"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2.0"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2.0"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2.0"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2.0"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2.0"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2.0"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2.0"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2.0"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2.0"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2.0"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2.0"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2.0"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2.0"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2.0"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2.0"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2.0"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2.0"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2.0"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2.0"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2.0"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2.0"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2.0"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2.0"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2.0"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2.0"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2.0"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2.0"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2.0"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2.0"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2.0"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2.0"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2.0"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2.0"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2.0"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2.0"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2.0"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2.0"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2.0"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2.0"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2.0"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2.0"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2.0"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2.0"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2.0"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2.0"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2.0"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2.0"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2.0"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2.0"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2.0"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2.0"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2.0"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2.0"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2.0"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2.0"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2.0"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2.0"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2.0"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2.0"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2.0"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2.0"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2.0"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2.0"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2.0"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2.0"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2.0"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2.0"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2.0"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2.0"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2.0"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2.0"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2.0"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2.0"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2.0"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2.0"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2.0"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2.0"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2.0"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2.0"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2.0"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2.0"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2.0"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2.0"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2.0"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2.0"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2.0"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2.0"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2.0"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2.0"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2.0"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2.0"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2.0"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2.0"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2.0"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2.0"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2.0"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2.0"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2.0"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2.0"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2.0"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2.0"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2.0"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2.0"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2.0"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2.0"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2.0"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2.0"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2.0"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2.0"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2.0"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2.0"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2.0"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2.0"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2.0"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2.0"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2.0"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2.0"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2.0"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2.0"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2.0"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2.0"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2.0"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2.0"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2.0"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2.0"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2.0"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2.0"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2.0"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2.0"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2.0"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2.0"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2.0"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2.0"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2.0"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2.0"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2.0"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2.0"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2.0"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2.0"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2.0"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2.0"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2.0"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2.0"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2.0"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2.0"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2.0"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2.0"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2.0"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2.0"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2.0"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2.0"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2.0"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2.0"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2.0"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2.0"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2.0"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2.0"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2.0"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2.0"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2.0"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2.0"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2.0"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2.0"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2.0"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2.0"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2.0"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2.0"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2.0"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2.0"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2.0"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2.0"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2.0"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2.0"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2.0"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2.0"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2.0"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2.0"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2.0"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2.0"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2.0"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2.0"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2.0"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2.0"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2.0"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2.0"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2.0"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2.0"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2.0"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2.0"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2.0"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2.0"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2.0"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2.0"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2.0"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2.0"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2.0"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2.0"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2.0"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2.0"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2.0"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2.0"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2.0"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2.0"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2.0"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2.0"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2.0"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2.0"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2.0"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2.0"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2.0"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2.0"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2.0"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2.0"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2.0"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2.0"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2.0"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2.0"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2.0"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2.0"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2.0"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2.0"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2.0"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2.0"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2.0"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2.0"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2.0"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2.0"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2.0"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2.0"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2.0"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2.0"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2.0"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2.0"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2.0"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2.0"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2.0"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2.0"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2.0"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2.0"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2.0"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2.0"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2.0"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2.0"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2.0"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2.0"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2.0"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2.0"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2.0"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2.0"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2.0"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2.0"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2.0"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2.0"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2.0"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2.0"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2.0"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2.0"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2.0"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2.0"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2.0"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2.0"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2.0"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2.0"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2.0"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2.0"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2.0"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2.0"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2.0"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2.0"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2.0"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2.0"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2.0"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2.0"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2.0"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2.0"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2.0"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2.0"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2.0"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2.0"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2.0"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2.0"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2.0"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2.0"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2.0"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2.0"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2.0"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2.0"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2.0"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2.0"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2.0"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2.0"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2.0"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2.0"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2.0"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2.0"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2.0"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2.0"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2.0"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2.0"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2.0"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2.0"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2.0"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2.0"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2.0"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2.0"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2.0"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2.0"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2.0"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2.0"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2.0"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2.0"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2.0"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2.0"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2.0"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2.0"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2.0"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2.0"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2.0"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2.0"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2.0"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2.0"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2.0"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2.0"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2.0"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2.0"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2.0"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2.0"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2.0"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2.0"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2.0"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2.0"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2.0"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2.0"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2.0"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2.0"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2.0"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2.0"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2.0"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2.0"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2.0"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2.0"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2.0"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2.0"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2.0"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2.0"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2.0"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2.0"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2.0"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2.0"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2.0"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2.0"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2.0"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2.0"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2.0"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2.0"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2.0"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2.0"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2.0"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2.0"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2.0"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2.0"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2.0"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2.0"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2.0"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2.0"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2.0"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2.0"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2.0"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2.0"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2.0"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2.0"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2.0"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2.0"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2.0"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2.0"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2.0"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2.0"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2.0"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2.0"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2.0"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2.0"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2.0"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2.0"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2.0"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2.0"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2.0"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2.0"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2.0"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2.0"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2.0"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2.0"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2.0"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2.0"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2.0"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2.0"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2.0"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2.0"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2.0"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2.0"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2.0"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2.0"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2.0"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2.0"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2.0"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2.0"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2.0"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2.0"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2.0"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2.0"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2.0"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2.0"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2.0"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2.0"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2.0"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2.0"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2.0"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2.0"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2.0"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2.0"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2.0"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2.0"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2.0"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2.0"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2.0"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2.0"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2.0"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2.0"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2.0"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2.0"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2.0"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2.0"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2.0"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2.0"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2.0"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2.0"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2.0"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2.0"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2.0"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2.0"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2.0"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2.0"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2.0"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2.0"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2.0"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2.0"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2.0"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2.0"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2.0"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2.0"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2.0"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2.0"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2.0"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2.0"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2.0"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2.0"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2.0"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2.0"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2.0"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2.0"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2.0"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2.0"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2.0"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2.0"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2.0"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2.0"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2.0"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2.0"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2.0"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2.0"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2.0"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2.0"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2.0"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2.0"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2.0"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2.0"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2.0"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2.0"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2.0"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2.0"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2.0"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2.0"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2.0"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2.0"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2.0"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2.0"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2.0"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2.0"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2.0"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2.0"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2.0"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2.0"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2.0"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2.0"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2.0"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2.0"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2.0"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2.0"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2.0"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2.0"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2.0"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2.0"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2.0"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2.0"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2.0"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2.0"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2.0"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2.0"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2.0"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2.0"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2.0"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2.0"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2.0"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2.0"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2.0"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2.0"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2.0"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2.0"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2.0"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2.0"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2.0"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2.0"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2.0"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2.0"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2.0"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2.0"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2.0"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2.0"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2.0"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2.0"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2.0"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2.0"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2.0"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2.0"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2.0"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2.0"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2.0"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2.0"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2.0"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2.0"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2.0"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2.0"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2.0"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2.0"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2.0"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2.0"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2.0"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2.0"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2.0"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2.0"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2.0"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2.0"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2.0"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2.0"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2.0"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2.0"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2.0"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2.0"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2.0"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2.0"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2.0"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2.0"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2.0"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2.0"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2.0"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2.0"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2.0"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2.0"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2.0"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2.0"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2.0"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2.0"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2.0"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2.0"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2.0"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2.0"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2.0"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2.0"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2.0"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2.0"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2.0"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2.0"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2.0"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2.0"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2.0"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2.0"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2.0"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2.0"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2.0"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2.0"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2.0"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2.0"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2.0"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2.0"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2.0"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2.0"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2.0"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2.0"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2.0"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2.0"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2.0"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2.0"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2.0"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2.0"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2.0"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2.0"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2.0"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2.0"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2.0"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2.0"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2.0"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2.0"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2.0"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2.0"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2.0"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2.0"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2.0"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2.0"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2.0"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2.0"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2.0"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2.0"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2.0"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2.0"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2.0"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2.0"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2.0"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2.0"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2.0"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2.0"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2.0"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2.0"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2.0"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2.0"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2.0"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2.0"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2.0"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2.0"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2.0"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2.0"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2.0"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2.0"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2.0"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2.0"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2.0"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2.0"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2.0"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2.0"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2.0"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2.0"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2.0"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2.0"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2.0"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2.0"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2.0"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2.0"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2.0"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2.0"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2.0"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2.0"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2.0"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2.0"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2.0"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2.0"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2.0"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2.0"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2.0"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2.0"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2.0"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2.0"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2.0"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2.0"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2.0"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2.0"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2.0"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2.0"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2.0"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2.0"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2.0"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2.0"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2.0"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2.0"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2.0"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2.0"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2.0"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2.0"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2.0"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2.0"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2.0"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2.0"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2.0"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2.0"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2.0"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2.0"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2.0"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2.0"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2.0"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2.0"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2.0"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2.0"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2.0"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2.0"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2.0"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2.0"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2.0"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2.0"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2.0"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2.0"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2.0"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2.0"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2.0"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2.0"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2.0"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2.0"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2.0"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2.0"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2.0"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2.0"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2.0"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2.0"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2.0"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2.0"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2.0"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2.0"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2.0"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2.0"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2.0"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2.0"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2.0"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2.0"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2.0"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2.0"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2.0"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2.0"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2.0"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2.0"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2.0"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2.0"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2.0"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2.0"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2.0"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2.0"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2.0"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2.0"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2.0"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2.0"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2.0"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2.0"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2.0"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2.0"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2.0"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2.0"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2.0"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2.0"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2.0"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2.0"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2.0"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2.0"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2.0"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2.0"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2.0"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2.0"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2.0"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2.0"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2.0"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2.0"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2.0"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2.0"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2.0"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2.0"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2.0"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2.0"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2.0"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2.0"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2.0"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2.0"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2.0"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2.0"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2.0"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2.0"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2.0"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5">
    <mergeCell ref="M5:O5"/>
    <mergeCell ref="P5:R5"/>
    <mergeCell ref="A4:A6"/>
    <mergeCell ref="B4:B6"/>
    <mergeCell ref="C4:C6"/>
    <mergeCell ref="D4:L4"/>
    <mergeCell ref="M4:U4"/>
    <mergeCell ref="V4:V6"/>
    <mergeCell ref="D5:F5"/>
    <mergeCell ref="S5:U5"/>
    <mergeCell ref="D22:U22"/>
    <mergeCell ref="D23:U23"/>
    <mergeCell ref="D25:U25"/>
    <mergeCell ref="D26:U26"/>
    <mergeCell ref="D27:U27"/>
    <mergeCell ref="D28:U28"/>
    <mergeCell ref="D30:U30"/>
    <mergeCell ref="D32:U32"/>
    <mergeCell ref="G5:I5"/>
    <mergeCell ref="J5:L5"/>
    <mergeCell ref="A14:B14"/>
    <mergeCell ref="A15:B15"/>
    <mergeCell ref="D19:U19"/>
    <mergeCell ref="D20:U20"/>
    <mergeCell ref="D21:U21"/>
  </mergeCells>
  <printOptions/>
  <pageMargins bottom="0.984251968503937" footer="0.0" header="0.0" left="0.35433070866141736" right="0.1968503937007874" top="0.9055118110236221"/>
  <pageSetup paperSize="9" scale="70" orientation="landscape" pageOrder="overThenDown"/>
  <headerFooter>
    <oddFooter>&amp;R&amp;P</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14"/>
    <col customWidth="1" min="2" max="2" width="66.71"/>
    <col customWidth="1" min="3" max="3" width="9.0"/>
    <col customWidth="1" min="4" max="6" width="18.71"/>
    <col customWidth="1" min="7" max="26" width="9.14"/>
  </cols>
  <sheetData>
    <row r="1" ht="12.0" customHeight="1">
      <c r="A1" s="1" t="s">
        <v>81</v>
      </c>
      <c r="B1" s="2"/>
      <c r="C1" s="2"/>
      <c r="D1" s="2"/>
      <c r="E1" s="2"/>
      <c r="F1" s="2"/>
      <c r="G1" s="2"/>
      <c r="H1" s="2"/>
      <c r="I1" s="2"/>
      <c r="J1" s="2"/>
      <c r="K1" s="2"/>
      <c r="L1" s="2"/>
      <c r="M1" s="2"/>
      <c r="N1" s="2"/>
      <c r="O1" s="2"/>
      <c r="P1" s="2"/>
      <c r="Q1" s="2"/>
      <c r="R1" s="2"/>
      <c r="S1" s="2"/>
      <c r="T1" s="2"/>
      <c r="U1" s="2"/>
      <c r="V1" s="2"/>
      <c r="W1" s="2"/>
      <c r="X1" s="2"/>
      <c r="Y1" s="2"/>
      <c r="Z1" s="2"/>
    </row>
    <row r="2" ht="12.0" customHeight="1">
      <c r="A2" s="2"/>
      <c r="B2" s="2"/>
      <c r="C2" s="2"/>
      <c r="D2" s="2"/>
      <c r="E2" s="2"/>
      <c r="F2" s="2"/>
      <c r="G2" s="2"/>
      <c r="H2" s="2"/>
      <c r="I2" s="2"/>
      <c r="J2" s="2"/>
      <c r="K2" s="2"/>
      <c r="L2" s="2"/>
      <c r="M2" s="2"/>
      <c r="N2" s="2"/>
      <c r="O2" s="2"/>
      <c r="P2" s="2"/>
      <c r="Q2" s="2"/>
      <c r="R2" s="2"/>
      <c r="S2" s="2"/>
      <c r="T2" s="2"/>
      <c r="U2" s="2"/>
      <c r="V2" s="2"/>
      <c r="W2" s="2"/>
      <c r="X2" s="2"/>
      <c r="Y2" s="2"/>
      <c r="Z2" s="2"/>
    </row>
    <row r="3" ht="12.0" customHeight="1">
      <c r="A3" s="2" t="s">
        <v>82</v>
      </c>
      <c r="B3" s="2"/>
      <c r="C3" s="2"/>
      <c r="D3" s="2"/>
      <c r="E3" s="2"/>
      <c r="F3" s="2"/>
      <c r="G3" s="2"/>
      <c r="H3" s="2"/>
      <c r="I3" s="2"/>
      <c r="J3" s="2"/>
      <c r="K3" s="2"/>
      <c r="L3" s="2"/>
      <c r="M3" s="2"/>
      <c r="N3" s="2"/>
      <c r="O3" s="2"/>
      <c r="P3" s="2"/>
      <c r="Q3" s="2"/>
      <c r="R3" s="2"/>
      <c r="S3" s="2"/>
      <c r="T3" s="2"/>
      <c r="U3" s="2"/>
      <c r="V3" s="2"/>
      <c r="W3" s="2"/>
      <c r="X3" s="2"/>
      <c r="Y3" s="2"/>
      <c r="Z3" s="2"/>
    </row>
    <row r="4" ht="12.0" customHeight="1">
      <c r="A4" s="5" t="s">
        <v>3</v>
      </c>
      <c r="B4" s="5" t="s">
        <v>83</v>
      </c>
      <c r="C4" s="5" t="s">
        <v>5</v>
      </c>
      <c r="D4" s="5" t="s">
        <v>84</v>
      </c>
      <c r="E4" s="5" t="s">
        <v>85</v>
      </c>
      <c r="F4" s="5" t="s">
        <v>86</v>
      </c>
      <c r="G4" s="2"/>
      <c r="H4" s="2"/>
      <c r="I4" s="2"/>
      <c r="J4" s="2"/>
      <c r="K4" s="2"/>
      <c r="L4" s="2"/>
      <c r="M4" s="2"/>
      <c r="N4" s="2"/>
      <c r="O4" s="2"/>
      <c r="P4" s="2"/>
      <c r="Q4" s="2"/>
      <c r="R4" s="2"/>
      <c r="S4" s="2"/>
      <c r="T4" s="2"/>
      <c r="U4" s="2"/>
      <c r="V4" s="2"/>
      <c r="W4" s="2"/>
      <c r="X4" s="2"/>
      <c r="Y4" s="2"/>
      <c r="Z4" s="2"/>
    </row>
    <row r="5" ht="12.0" customHeight="1">
      <c r="A5" s="103">
        <v>1.0</v>
      </c>
      <c r="B5" s="103" t="s">
        <v>87</v>
      </c>
      <c r="C5" s="104" t="s">
        <v>38</v>
      </c>
      <c r="D5" s="105">
        <f>SUM('1_lentele'!F29)</f>
        <v>8587.8</v>
      </c>
      <c r="E5" s="105">
        <f>SUM('2_lentele'!V14)</f>
        <v>38563.91</v>
      </c>
      <c r="F5" s="106"/>
      <c r="G5" s="2"/>
      <c r="H5" s="2"/>
      <c r="I5" s="2"/>
      <c r="J5" s="2"/>
      <c r="K5" s="2"/>
      <c r="L5" s="2"/>
      <c r="M5" s="2"/>
      <c r="N5" s="2"/>
      <c r="O5" s="2"/>
      <c r="P5" s="2"/>
      <c r="Q5" s="2"/>
      <c r="R5" s="2"/>
      <c r="S5" s="2"/>
      <c r="T5" s="2"/>
      <c r="U5" s="2"/>
      <c r="V5" s="2"/>
      <c r="W5" s="2"/>
      <c r="X5" s="2"/>
      <c r="Y5" s="2"/>
      <c r="Z5" s="2"/>
    </row>
    <row r="6" ht="12.0" customHeight="1">
      <c r="A6" s="107">
        <v>2.0</v>
      </c>
      <c r="B6" s="108" t="s">
        <v>88</v>
      </c>
      <c r="C6" s="38"/>
      <c r="D6" s="109">
        <f>SUM('1_lentele'!E30)</f>
        <v>100000</v>
      </c>
      <c r="E6" s="109">
        <f>SUM('2_lentele'!V15)</f>
        <v>100000</v>
      </c>
      <c r="F6" s="110"/>
      <c r="G6" s="2"/>
      <c r="H6" s="2"/>
      <c r="I6" s="2"/>
      <c r="J6" s="2"/>
      <c r="K6" s="2"/>
      <c r="L6" s="2"/>
      <c r="M6" s="2"/>
      <c r="N6" s="2"/>
      <c r="O6" s="2"/>
      <c r="P6" s="2"/>
      <c r="Q6" s="2"/>
      <c r="R6" s="2"/>
      <c r="S6" s="2"/>
      <c r="T6" s="2"/>
      <c r="U6" s="2"/>
      <c r="V6" s="2"/>
      <c r="W6" s="2"/>
      <c r="X6" s="2"/>
      <c r="Y6" s="2"/>
      <c r="Z6" s="2"/>
    </row>
    <row r="7" ht="12.0" customHeight="1">
      <c r="A7" s="111">
        <v>3.0</v>
      </c>
      <c r="B7" s="112" t="s">
        <v>89</v>
      </c>
      <c r="C7" s="113" t="s">
        <v>38</v>
      </c>
      <c r="D7" s="114">
        <f t="shared" ref="D7:E7" si="1">ROUND(D5/D6,4)</f>
        <v>0.0859</v>
      </c>
      <c r="E7" s="115">
        <f t="shared" si="1"/>
        <v>0.3856</v>
      </c>
      <c r="F7" s="116">
        <f>SUM(D7,E7)</f>
        <v>0.4715</v>
      </c>
      <c r="G7" s="2"/>
      <c r="H7" s="2"/>
      <c r="I7" s="2"/>
      <c r="J7" s="2"/>
      <c r="K7" s="2"/>
      <c r="L7" s="2"/>
      <c r="M7" s="2"/>
      <c r="N7" s="2"/>
      <c r="O7" s="2"/>
      <c r="P7" s="2"/>
      <c r="Q7" s="2"/>
      <c r="R7" s="2"/>
      <c r="S7" s="2"/>
      <c r="T7" s="2"/>
      <c r="U7" s="2"/>
      <c r="V7" s="2"/>
      <c r="W7" s="2"/>
      <c r="X7" s="2"/>
      <c r="Y7" s="2"/>
      <c r="Z7" s="2"/>
    </row>
    <row r="8" ht="15.75" customHeight="1">
      <c r="A8" s="2"/>
      <c r="B8" s="2"/>
      <c r="C8" s="2"/>
      <c r="D8" s="117"/>
      <c r="E8" s="117"/>
      <c r="F8" s="118"/>
      <c r="G8" s="2"/>
      <c r="H8" s="2"/>
      <c r="I8" s="2"/>
      <c r="J8" s="2"/>
      <c r="K8" s="2"/>
      <c r="L8" s="2"/>
      <c r="M8" s="2"/>
      <c r="N8" s="2"/>
      <c r="O8" s="2"/>
      <c r="P8" s="2"/>
      <c r="Q8" s="2"/>
      <c r="R8" s="2"/>
      <c r="S8" s="2"/>
      <c r="T8" s="2"/>
      <c r="U8" s="2"/>
      <c r="V8" s="2"/>
      <c r="W8" s="2"/>
      <c r="X8" s="2"/>
      <c r="Y8" s="2"/>
      <c r="Z8" s="2"/>
    </row>
    <row r="9" ht="15.75" customHeight="1">
      <c r="A9" s="49" t="s">
        <v>90</v>
      </c>
      <c r="B9" s="2"/>
      <c r="C9" s="2"/>
      <c r="D9" s="2"/>
      <c r="E9" s="119"/>
      <c r="F9" s="120"/>
      <c r="G9" s="1"/>
      <c r="H9" s="2"/>
      <c r="I9" s="2"/>
      <c r="J9" s="2"/>
      <c r="K9" s="2"/>
      <c r="L9" s="2"/>
      <c r="M9" s="2"/>
      <c r="N9" s="2"/>
      <c r="O9" s="2"/>
      <c r="P9" s="2"/>
      <c r="Q9" s="2"/>
      <c r="R9" s="2"/>
      <c r="S9" s="2"/>
      <c r="T9" s="2"/>
      <c r="U9" s="2"/>
      <c r="V9" s="2"/>
      <c r="W9" s="2"/>
      <c r="X9" s="2"/>
      <c r="Y9" s="2"/>
      <c r="Z9" s="2"/>
    </row>
    <row r="10" ht="12.0" customHeight="1">
      <c r="A10" s="2"/>
      <c r="B10" s="2"/>
      <c r="C10" s="2"/>
      <c r="D10" s="2"/>
      <c r="E10" s="2"/>
      <c r="F10" s="2"/>
      <c r="G10" s="2"/>
      <c r="H10" s="2"/>
      <c r="I10" s="2"/>
      <c r="J10" s="2"/>
      <c r="K10" s="2"/>
      <c r="L10" s="2"/>
      <c r="M10" s="2"/>
      <c r="N10" s="2"/>
      <c r="O10" s="2"/>
      <c r="P10" s="2"/>
      <c r="Q10" s="2"/>
      <c r="R10" s="2"/>
      <c r="S10" s="2"/>
      <c r="T10" s="2"/>
      <c r="U10" s="2"/>
      <c r="V10" s="2"/>
      <c r="W10" s="2"/>
      <c r="X10" s="2"/>
      <c r="Y10" s="2"/>
      <c r="Z10" s="2"/>
    </row>
    <row r="11" ht="38.25" customHeight="1">
      <c r="A11" s="50" t="s">
        <v>91</v>
      </c>
      <c r="G11" s="2"/>
      <c r="H11" s="2"/>
      <c r="I11" s="2"/>
      <c r="J11" s="2"/>
      <c r="K11" s="2"/>
      <c r="L11" s="2"/>
      <c r="M11" s="2"/>
      <c r="N11" s="2"/>
      <c r="O11" s="2"/>
      <c r="P11" s="2"/>
      <c r="Q11" s="2"/>
      <c r="R11" s="2"/>
      <c r="S11" s="2"/>
      <c r="T11" s="2"/>
      <c r="U11" s="2"/>
      <c r="V11" s="2"/>
      <c r="W11" s="2"/>
      <c r="X11" s="2"/>
      <c r="Y11" s="2"/>
      <c r="Z11" s="2"/>
    </row>
    <row r="12" ht="12.0" customHeight="1">
      <c r="A12" s="2"/>
      <c r="B12" s="2"/>
      <c r="C12" s="2"/>
      <c r="D12" s="2"/>
      <c r="E12" s="2"/>
      <c r="F12" s="2"/>
      <c r="G12" s="2"/>
      <c r="H12" s="2"/>
      <c r="I12" s="2"/>
      <c r="J12" s="2"/>
      <c r="K12" s="2"/>
      <c r="L12" s="2"/>
      <c r="M12" s="2"/>
      <c r="N12" s="2"/>
      <c r="O12" s="2"/>
      <c r="P12" s="2"/>
      <c r="Q12" s="2"/>
      <c r="R12" s="2"/>
      <c r="S12" s="2"/>
      <c r="T12" s="2"/>
      <c r="U12" s="2"/>
      <c r="V12" s="2"/>
      <c r="W12" s="2"/>
      <c r="X12" s="2"/>
      <c r="Y12" s="2"/>
      <c r="Z12" s="2"/>
    </row>
    <row r="13" ht="12.0" customHeight="1">
      <c r="A13" s="2"/>
      <c r="B13" s="2"/>
      <c r="C13" s="2"/>
      <c r="D13" s="2"/>
      <c r="E13" s="2"/>
      <c r="F13" s="2"/>
      <c r="G13" s="2"/>
      <c r="H13" s="2"/>
      <c r="I13" s="2"/>
      <c r="J13" s="2"/>
      <c r="K13" s="2"/>
      <c r="L13" s="2"/>
      <c r="M13" s="2"/>
      <c r="N13" s="2"/>
      <c r="O13" s="2"/>
      <c r="P13" s="2"/>
      <c r="Q13" s="2"/>
      <c r="R13" s="2"/>
      <c r="S13" s="2"/>
      <c r="T13" s="2"/>
      <c r="U13" s="2"/>
      <c r="V13" s="2"/>
      <c r="W13" s="2"/>
      <c r="X13" s="2"/>
      <c r="Y13" s="2"/>
      <c r="Z13" s="2"/>
    </row>
    <row r="14" ht="25.5" customHeight="1">
      <c r="A14" s="50" t="s">
        <v>92</v>
      </c>
      <c r="G14" s="2"/>
      <c r="H14" s="2"/>
      <c r="I14" s="2"/>
      <c r="J14" s="2"/>
      <c r="K14" s="2"/>
      <c r="L14" s="2"/>
      <c r="M14" s="2"/>
      <c r="N14" s="2"/>
      <c r="O14" s="2"/>
      <c r="P14" s="2"/>
      <c r="Q14" s="2"/>
      <c r="R14" s="2"/>
      <c r="S14" s="2"/>
      <c r="T14" s="2"/>
      <c r="U14" s="2"/>
      <c r="V14" s="2"/>
      <c r="W14" s="2"/>
      <c r="X14" s="2"/>
      <c r="Y14" s="2"/>
      <c r="Z14" s="2"/>
    </row>
    <row r="15" ht="12.0"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ht="12.0"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ht="12.0"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ht="12.0"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ht="12.0"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ht="12.0"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ht="12.0"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2.0"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2.0"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2.0"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2.0"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2.0"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2.0"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2.0"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2.0"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2.0"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2.0"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2.0"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2.0"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2.0"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2.0"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2.0"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2.0"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2.0"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2.0"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2.0"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2.0"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2.0"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2.0"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2.0"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2.0"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2.0"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2.0"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2.0"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2.0"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2.0"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2.0"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2.0"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2.0"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2.0"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2.0"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2.0"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2.0"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2.0"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2.0"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2.0"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2.0"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2.0"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2.0"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2.0"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2.0"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2.0"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2.0"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2.0"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2.0"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2.0"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2.0"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2.0"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2.0"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2.0"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2.0"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2.0"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2.0"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2.0"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2.0"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2.0"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2.0"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2.0"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2.0"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2.0"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2.0"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2.0"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2.0"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2.0"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2.0"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2.0"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2.0"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2.0"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2.0"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2.0"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2.0"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2.0"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2.0"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2.0"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2.0"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2.0"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2.0"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2.0"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2.0"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2.0"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2.0"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2.0"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2.0"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2.0"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2.0"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2.0"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2.0"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2.0"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2.0"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2.0"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2.0"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2.0"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2.0"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2.0"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2.0"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2.0"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2.0"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2.0"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2.0"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2.0"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2.0"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2.0"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2.0"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2.0"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2.0"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2.0"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2.0"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2.0"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2.0"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2.0"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2.0"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2.0"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2.0"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2.0"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2.0"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2.0"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2.0"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2.0"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2.0"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2.0"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2.0"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2.0"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2.0"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2.0"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2.0"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2.0"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2.0"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2.0"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2.0"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2.0"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2.0"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2.0"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2.0"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2.0"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2.0"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2.0"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2.0"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2.0"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2.0"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2.0"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2.0"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2.0"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2.0"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2.0"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2.0"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2.0"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2.0"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2.0"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2.0"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2.0"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2.0"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2.0"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2.0"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2.0"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2.0"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2.0"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2.0"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2.0"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2.0"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2.0"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2.0"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2.0"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2.0"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2.0"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2.0"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2.0"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2.0"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2.0"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2.0"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2.0"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2.0"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2.0"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2.0"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2.0"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2.0"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2.0"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2.0"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2.0"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2.0"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2.0"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2.0"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2.0"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2.0"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2.0"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2.0"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2.0"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2.0"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2.0"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2.0"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2.0"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2.0"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2.0"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2.0"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2.0"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2.0"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2.0"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2.0"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2.0"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2.0"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2.0"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2.0"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2.0"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2.0"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2.0"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2.0"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2.0"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2.0"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2.0"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2.0"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2.0"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2.0"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2.0"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2.0"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2.0"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2.0"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2.0"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2.0"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2.0"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2.0"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2.0"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2.0"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2.0"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2.0"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2.0"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2.0"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2.0"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2.0"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2.0"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2.0"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2.0"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2.0"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2.0"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2.0"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2.0"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2.0"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2.0"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2.0"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2.0"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2.0"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2.0"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2.0"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2.0"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2.0"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2.0"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2.0"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2.0"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2.0"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2.0"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2.0"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2.0"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2.0"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2.0"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2.0"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2.0"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2.0"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2.0"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2.0"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2.0"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2.0"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2.0"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2.0"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2.0"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2.0"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2.0"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2.0"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2.0"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2.0"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2.0"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2.0"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2.0"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2.0"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2.0"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2.0"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2.0"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2.0"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2.0"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2.0"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2.0"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2.0"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2.0"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2.0"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2.0"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2.0"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2.0"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2.0"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2.0"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2.0"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2.0"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2.0"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2.0"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2.0"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2.0"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2.0"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2.0"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2.0"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2.0"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2.0"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2.0"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2.0"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2.0"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2.0"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2.0"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2.0"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2.0"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2.0"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2.0"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2.0"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2.0"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2.0"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2.0"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2.0"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2.0"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2.0"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2.0"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2.0"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2.0"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2.0"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2.0"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2.0"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2.0"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2.0"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2.0"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2.0"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2.0"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2.0"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2.0"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2.0"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2.0"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2.0"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2.0"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2.0"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2.0"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2.0"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2.0"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2.0"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2.0"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2.0"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2.0"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2.0"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2.0"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2.0"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2.0"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2.0"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2.0"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2.0"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2.0"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2.0"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2.0"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2.0"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2.0"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2.0"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2.0"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2.0"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2.0"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2.0"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2.0"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2.0"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2.0"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2.0"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2.0"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2.0"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2.0"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2.0"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2.0"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2.0"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2.0"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2.0"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2.0"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2.0"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2.0"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2.0"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2.0"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2.0"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2.0"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2.0"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2.0"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2.0"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2.0"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2.0"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2.0"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2.0"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2.0"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2.0"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2.0"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2.0"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2.0"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2.0"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2.0"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2.0"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2.0"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2.0"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2.0"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2.0"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2.0"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2.0"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2.0"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2.0"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2.0"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2.0"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2.0"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2.0"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2.0"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2.0"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2.0"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2.0"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2.0"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2.0"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2.0"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2.0"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2.0"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2.0"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2.0"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2.0"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2.0"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2.0"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2.0"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2.0"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2.0"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2.0"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2.0"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2.0"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2.0"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2.0"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2.0"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2.0"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2.0"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2.0"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2.0"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2.0"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2.0"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2.0"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2.0"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2.0"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2.0"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2.0"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2.0"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2.0"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2.0"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2.0"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2.0"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2.0"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2.0"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2.0"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2.0"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2.0"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2.0"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2.0"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2.0"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2.0"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2.0"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2.0"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2.0"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2.0"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2.0"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2.0"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2.0"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2.0"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2.0"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2.0"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2.0"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2.0"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2.0"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2.0"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2.0"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2.0"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2.0"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2.0"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2.0"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2.0"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2.0"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2.0"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2.0"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2.0"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2.0"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2.0"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2.0"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2.0"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2.0"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2.0"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2.0"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2.0"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2.0"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2.0"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2.0"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2.0"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2.0"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2.0"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2.0"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2.0"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2.0"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2.0"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2.0"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2.0"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2.0"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2.0"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2.0"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2.0"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2.0"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2.0"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2.0"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2.0"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2.0"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2.0"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2.0"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2.0"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2.0"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2.0"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2.0"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2.0"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2.0"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2.0"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2.0"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2.0"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2.0"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2.0"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2.0"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2.0"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2.0"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2.0"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2.0"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2.0"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2.0"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2.0"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2.0"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2.0"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2.0"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2.0"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2.0"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2.0"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2.0"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2.0"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2.0"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2.0"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2.0"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2.0"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2.0"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2.0"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2.0"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2.0"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2.0"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2.0"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2.0"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2.0"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2.0"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2.0"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2.0"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2.0"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2.0"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2.0"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2.0"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2.0"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2.0"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2.0"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2.0"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2.0"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2.0"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2.0"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2.0"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2.0"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2.0"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2.0"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2.0"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2.0"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2.0"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2.0"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2.0"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2.0"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2.0"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2.0"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2.0"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2.0"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2.0"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2.0"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2.0"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2.0"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2.0"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2.0"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2.0"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2.0"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2.0"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2.0"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2.0"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2.0"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2.0"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2.0"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2.0"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2.0"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2.0"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2.0"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2.0"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2.0"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2.0"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2.0"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2.0"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2.0"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2.0"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2.0"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2.0"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2.0"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2.0"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2.0"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2.0"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2.0"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2.0"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2.0"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2.0"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2.0"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2.0"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2.0"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2.0"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2.0"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2.0"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2.0"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2.0"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2.0"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2.0"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2.0"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2.0"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2.0"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2.0"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2.0"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2.0"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2.0"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2.0"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2.0"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2.0"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2.0"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2.0"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2.0"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2.0"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2.0"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2.0"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2.0"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2.0"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2.0"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2.0"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2.0"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2.0"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2.0"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2.0"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2.0"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2.0"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2.0"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2.0"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2.0"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2.0"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2.0"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2.0"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2.0"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2.0"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2.0"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2.0"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2.0"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2.0"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2.0"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2.0"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2.0"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2.0"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2.0"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2.0"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2.0"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2.0"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2.0"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2.0"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2.0"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2.0"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2.0"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2.0"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2.0"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2.0"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2.0"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2.0"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2.0"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2.0"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2.0"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2.0"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2.0"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2.0"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2.0"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2.0"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2.0"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2.0"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2.0"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2.0"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2.0"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2.0"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2.0"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2.0"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2.0"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2.0"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2.0"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2.0"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2.0"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2.0"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2.0"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2.0"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2.0"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2.0"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2.0"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2.0"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2.0"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2.0"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2.0"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2.0"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2.0"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2.0"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2.0"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2.0"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2.0"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2.0"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2.0"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2.0"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2.0"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2.0"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2.0"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2.0"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2.0"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2.0"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2.0"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2.0"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2.0"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2.0"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2.0"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2.0"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2.0"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2.0"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2.0"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2.0"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2.0"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2.0"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2.0"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2.0"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2.0"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2.0"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2.0"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2.0"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2.0"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2.0"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2.0"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2.0"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2.0"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2.0"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2.0"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2.0"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2.0"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2.0"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2.0"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2.0"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2.0"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2.0"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2.0"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2.0"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2.0"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2.0"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2.0"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2.0"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2.0"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2.0"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2.0"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2.0"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2.0"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2.0"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2.0"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2.0"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2.0"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2.0"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2.0"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2.0"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2.0"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2.0"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2.0"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2.0"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2.0"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2.0"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2.0"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2.0"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2.0"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2.0"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2.0"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2.0"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2.0"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2.0"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2.0"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2.0"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2.0"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2.0"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2.0"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2.0"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2.0"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2.0"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2.0"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2.0"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2.0"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2.0"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2.0"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2.0"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2.0"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2.0"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2.0"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2.0"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2.0"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2.0"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2.0"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2.0"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2.0"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2.0"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2.0"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2.0"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2.0"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2.0"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2.0"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2.0"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2.0"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2.0"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2.0"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2.0"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2.0"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2.0"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2.0"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2.0"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2.0"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2.0"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2.0"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2.0"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2.0"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2.0"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2.0"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2.0"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2.0"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2.0"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2.0"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2.0"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2.0"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2.0"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2.0"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2.0"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2.0"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2.0"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2.0"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2.0"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2.0"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2.0"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2.0"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2.0"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2.0"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2.0"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2.0"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2.0"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2.0"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2.0"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2.0"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2.0"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2.0"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2.0"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2.0"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2.0"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2.0"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2.0"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2.0"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2.0"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2.0"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2.0"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2.0"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2.0"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2.0"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2.0"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2.0"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2.0"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2.0"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2.0"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2.0"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2.0"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2.0"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2.0"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2.0"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2.0"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2.0"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2.0"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2.0"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2.0"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2.0"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2.0"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2.0"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2.0"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2.0"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2.0"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2.0"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2.0"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2.0"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2.0"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2.0"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2.0"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2.0"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2.0"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2.0"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2.0"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2.0"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2.0"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2.0"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2.0"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2.0"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2.0"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2.0"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2.0"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2.0"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2.0"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2.0"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2.0"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2.0"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2.0"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2.0"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2.0"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2.0"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2.0"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2.0"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2.0"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2.0"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2.0"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2.0"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2.0"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2.0"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2.0"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2.0"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2.0"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2.0"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2.0"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2.0"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2.0"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2.0"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2.0"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2.0"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2.0"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2.0"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2.0"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2.0"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2.0"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2.0"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2.0"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2.0"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2.0"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2.0"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2.0"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2.0"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2.0"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2.0"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2.0"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2.0"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2.0"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2.0"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2.0"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2.0"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2.0"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2.0"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2.0"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2.0"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2.0"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2.0"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2.0"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2.0"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2.0"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2.0"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2.0"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2.0"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2.0"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2.0"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2.0"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2.0"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2.0"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2.0"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2.0"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2.0"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2.0"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2.0"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2.0"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2.0"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2.0"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3">
    <mergeCell ref="B6:C6"/>
    <mergeCell ref="A11:F11"/>
    <mergeCell ref="A14:F14"/>
  </mergeCells>
  <printOptions horizontalCentered="1"/>
  <pageMargins bottom="0.7480314960629921" footer="0.0" header="0.0" left="0.4724409448818898" right="0.15748031496062992" top="0.7480314960629921"/>
  <pageSetup paperSize="9" orientation="landscape"/>
  <headerFooter>
    <oddFooter>&amp;R&amp;P</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2018-10-30T10:08:38Z</dcterms:created>
  <dc:creator>Žanas SUDARIS</dc:creator>
</cp:coreProperties>
</file>