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vialietuva-my.sharepoint.com/personal/irena_kudzinskiene_vialietuva_lt/Documents/2025/6801 181 kap remontas/susipazinimui/"/>
    </mc:Choice>
  </mc:AlternateContent>
  <xr:revisionPtr revIDLastSave="0" documentId="8_{1A35A0D9-A5D3-4581-9B6A-E13DD380C033}" xr6:coauthVersionLast="47" xr6:coauthVersionMax="47" xr10:uidLastSave="{00000000-0000-0000-0000-000000000000}"/>
  <bookViews>
    <workbookView xWindow="-26070" yWindow="2730" windowWidth="21600" windowHeight="11295" activeTab="5" xr2:uid="{09357AFC-DCF1-431B-920B-019CD9BB7FCD}"/>
  </bookViews>
  <sheets>
    <sheet name="DKŽ-1" sheetId="1" r:id="rId1"/>
    <sheet name="DKŽ-2" sheetId="5" r:id="rId2"/>
    <sheet name="DKŽ-3" sheetId="6" r:id="rId3"/>
    <sheet name="DKŽ-4" sheetId="7" r:id="rId4"/>
    <sheet name="DKŽ-5" sheetId="8" r:id="rId5"/>
    <sheet name="DKŽ-6" sheetId="11" r:id="rId6"/>
    <sheet name="SANTRAUKA" sheetId="3" r:id="rId7"/>
    <sheet name="DKŽ priedas"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7" i="5" l="1"/>
  <c r="G44" i="1"/>
  <c r="G28" i="1"/>
  <c r="G16" i="1" l="1"/>
  <c r="G60" i="5"/>
  <c r="G36" i="1"/>
  <c r="G55" i="1"/>
  <c r="G45" i="1"/>
  <c r="G8" i="11"/>
  <c r="G9" i="11"/>
  <c r="G10" i="11"/>
  <c r="G11" i="11"/>
  <c r="G12" i="11"/>
  <c r="G13" i="11"/>
  <c r="G14" i="11"/>
  <c r="G15" i="11"/>
  <c r="G16" i="11"/>
  <c r="G17" i="11"/>
  <c r="G18" i="11"/>
  <c r="G19" i="11"/>
  <c r="G20" i="11"/>
  <c r="G21" i="11"/>
  <c r="G22" i="11"/>
  <c r="G23" i="11"/>
  <c r="G24" i="11"/>
  <c r="G25" i="11"/>
  <c r="G26" i="11"/>
  <c r="G27" i="11"/>
  <c r="G28" i="11"/>
  <c r="G29" i="11"/>
  <c r="G30" i="11"/>
  <c r="G7" i="11"/>
  <c r="G7" i="8"/>
  <c r="G8" i="8"/>
  <c r="G9" i="8"/>
  <c r="G10" i="8"/>
  <c r="G11" i="8"/>
  <c r="G12" i="8"/>
  <c r="G13" i="8"/>
  <c r="G14" i="8"/>
  <c r="G15" i="8"/>
  <c r="G16" i="8"/>
  <c r="G17" i="8"/>
  <c r="G7" i="7"/>
  <c r="G8" i="7"/>
  <c r="G9" i="7"/>
  <c r="G10" i="7"/>
  <c r="G11" i="7"/>
  <c r="G12" i="7"/>
  <c r="G13" i="7"/>
  <c r="G14" i="7"/>
  <c r="G15" i="7"/>
  <c r="G16" i="7"/>
  <c r="G17" i="7"/>
  <c r="G18" i="7"/>
  <c r="G19" i="7"/>
  <c r="G20" i="7"/>
  <c r="G21" i="7"/>
  <c r="G22" i="7"/>
  <c r="G23" i="7"/>
  <c r="G24" i="7"/>
  <c r="G25" i="7"/>
  <c r="G7" i="6"/>
  <c r="G8" i="6"/>
  <c r="G9" i="6"/>
  <c r="G10" i="6"/>
  <c r="G11" i="6"/>
  <c r="G12" i="6"/>
  <c r="G13" i="6"/>
  <c r="G14" i="6"/>
  <c r="G15" i="6"/>
  <c r="G16" i="6"/>
  <c r="G17" i="6"/>
  <c r="G18" i="6"/>
  <c r="G19" i="6"/>
  <c r="G20" i="6"/>
  <c r="G21" i="6"/>
  <c r="G22" i="6"/>
  <c r="G23" i="6"/>
  <c r="G24" i="6"/>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1" i="5"/>
  <c r="G62" i="5"/>
  <c r="G6" i="5"/>
  <c r="G6" i="1"/>
  <c r="G7" i="1"/>
  <c r="G8" i="1"/>
  <c r="G9" i="1"/>
  <c r="G10" i="1"/>
  <c r="G11" i="1"/>
  <c r="G12" i="1"/>
  <c r="G13" i="1"/>
  <c r="G14" i="1"/>
  <c r="G15" i="1"/>
  <c r="G17" i="1"/>
  <c r="G18" i="1"/>
  <c r="G19" i="1"/>
  <c r="G20" i="1"/>
  <c r="G21" i="1"/>
  <c r="G22" i="1"/>
  <c r="G23" i="1"/>
  <c r="G24" i="1"/>
  <c r="G25" i="1"/>
  <c r="G26" i="1"/>
  <c r="G27" i="1"/>
  <c r="G29" i="1"/>
  <c r="G30" i="1"/>
  <c r="G31" i="1"/>
  <c r="G32" i="1"/>
  <c r="G33" i="1"/>
  <c r="G34" i="1"/>
  <c r="G35" i="1"/>
  <c r="G38" i="1"/>
  <c r="G39" i="1"/>
  <c r="G40" i="1"/>
  <c r="G41" i="1"/>
  <c r="G42" i="1"/>
  <c r="G43" i="1"/>
  <c r="G46" i="1"/>
  <c r="G47" i="1"/>
  <c r="G48" i="1"/>
  <c r="G49" i="1"/>
  <c r="G50" i="1"/>
  <c r="G51" i="1"/>
  <c r="G52" i="1"/>
  <c r="G53" i="1"/>
  <c r="G54"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6" i="11"/>
  <c r="G5" i="11"/>
  <c r="I56" i="5" l="1"/>
  <c r="I61" i="5"/>
  <c r="I37" i="5"/>
  <c r="I54" i="5"/>
  <c r="I20" i="5"/>
  <c r="I32" i="5"/>
  <c r="I49" i="5"/>
  <c r="I45" i="1"/>
  <c r="I56" i="1"/>
  <c r="I107" i="1"/>
  <c r="I87" i="1"/>
  <c r="I50" i="1"/>
  <c r="I124" i="1"/>
  <c r="I120" i="1"/>
  <c r="I82" i="1"/>
  <c r="G31" i="11"/>
  <c r="C9" i="3" s="1"/>
  <c r="I15" i="11"/>
  <c r="I9" i="11"/>
  <c r="I30" i="11"/>
  <c r="I7" i="11"/>
  <c r="G6" i="8"/>
  <c r="G5" i="8"/>
  <c r="G6" i="7"/>
  <c r="G5" i="7"/>
  <c r="G5" i="5"/>
  <c r="I125" i="1"/>
  <c r="G5" i="1"/>
  <c r="G6" i="6"/>
  <c r="G5" i="6"/>
  <c r="I24" i="6" s="1"/>
  <c r="I62" i="5" l="1"/>
  <c r="I9" i="5"/>
  <c r="I103" i="1"/>
  <c r="I29" i="1"/>
  <c r="I17" i="1"/>
  <c r="G18" i="8"/>
  <c r="C8" i="3" s="1"/>
  <c r="I17" i="8"/>
  <c r="G26" i="7"/>
  <c r="C7" i="3" s="1"/>
  <c r="I25" i="7"/>
  <c r="G25" i="6"/>
  <c r="C6" i="3" s="1"/>
  <c r="G63" i="5"/>
  <c r="C5" i="3" s="1"/>
  <c r="G126" i="1"/>
  <c r="C4" i="3" s="1"/>
  <c r="C10" i="3" l="1"/>
</calcChain>
</file>

<file path=xl/sharedStrings.xml><?xml version="1.0" encoding="utf-8"?>
<sst xmlns="http://schemas.openxmlformats.org/spreadsheetml/2006/main" count="1147" uniqueCount="361">
  <si>
    <t>Skyrius</t>
  </si>
  <si>
    <t>Eilės Nr.</t>
  </si>
  <si>
    <t>Darbo pavadinimas, aprašymas</t>
  </si>
  <si>
    <t>Mato vnt.</t>
  </si>
  <si>
    <t>Kiekis</t>
  </si>
  <si>
    <t>Iš viso, Eur be PVM</t>
  </si>
  <si>
    <t>1. Paruošiamieji darbai</t>
  </si>
  <si>
    <t>vnt.</t>
  </si>
  <si>
    <t>m3</t>
  </si>
  <si>
    <t>m</t>
  </si>
  <si>
    <t>1.18</t>
  </si>
  <si>
    <t>1.19</t>
  </si>
  <si>
    <t>1.20</t>
  </si>
  <si>
    <t>t</t>
  </si>
  <si>
    <t>Iš viso skyriuje 1, 
Eur be PVM</t>
  </si>
  <si>
    <t>2. Žemės sankasa</t>
  </si>
  <si>
    <t>2.1</t>
  </si>
  <si>
    <t>2.2</t>
  </si>
  <si>
    <t>2.3</t>
  </si>
  <si>
    <t>2.4</t>
  </si>
  <si>
    <t>2.5</t>
  </si>
  <si>
    <t>2.6</t>
  </si>
  <si>
    <t>2.7</t>
  </si>
  <si>
    <t>m2</t>
  </si>
  <si>
    <t>2.8</t>
  </si>
  <si>
    <t>2.9</t>
  </si>
  <si>
    <t>2.10</t>
  </si>
  <si>
    <t>2.11</t>
  </si>
  <si>
    <t>Iš viso skyriuje 2, 
Eur be PVM</t>
  </si>
  <si>
    <t>3.1</t>
  </si>
  <si>
    <t>3.2</t>
  </si>
  <si>
    <t>3.3</t>
  </si>
  <si>
    <t>Iš viso skyriuje 3, 
Eur be PVM</t>
  </si>
  <si>
    <t>4.1</t>
  </si>
  <si>
    <t>4.2</t>
  </si>
  <si>
    <t>4.3</t>
  </si>
  <si>
    <t>4.4</t>
  </si>
  <si>
    <t>4.5</t>
  </si>
  <si>
    <t>4.6</t>
  </si>
  <si>
    <t>4.7</t>
  </si>
  <si>
    <t>4.8</t>
  </si>
  <si>
    <t>Iš viso skyriuje 4, 
Eur be PVM</t>
  </si>
  <si>
    <t>5.1</t>
  </si>
  <si>
    <t>5.2</t>
  </si>
  <si>
    <t>5.3</t>
  </si>
  <si>
    <t>5.4</t>
  </si>
  <si>
    <t>5.5</t>
  </si>
  <si>
    <t>5.6</t>
  </si>
  <si>
    <t>Iš viso skyriuje 5, 
Eur be PVM</t>
  </si>
  <si>
    <t>6.1</t>
  </si>
  <si>
    <t>6.2</t>
  </si>
  <si>
    <t>6.3</t>
  </si>
  <si>
    <t>6.4</t>
  </si>
  <si>
    <t>6.5</t>
  </si>
  <si>
    <t>6.6</t>
  </si>
  <si>
    <t>6.7</t>
  </si>
  <si>
    <t>6.8</t>
  </si>
  <si>
    <t>6.9</t>
  </si>
  <si>
    <t>6.10</t>
  </si>
  <si>
    <t>6.11</t>
  </si>
  <si>
    <t>Iš viso skyriuje 6, 
Eur be PVM</t>
  </si>
  <si>
    <t>7.1</t>
  </si>
  <si>
    <t>7.2</t>
  </si>
  <si>
    <t>7.3</t>
  </si>
  <si>
    <t>7.4</t>
  </si>
  <si>
    <t>7.5</t>
  </si>
  <si>
    <t>Iš viso skyriuje 7, 
Eur be PVM</t>
  </si>
  <si>
    <t>8.1</t>
  </si>
  <si>
    <t>8.2</t>
  </si>
  <si>
    <t>8.3</t>
  </si>
  <si>
    <t>8.4</t>
  </si>
  <si>
    <t>8.5</t>
  </si>
  <si>
    <t>8.6</t>
  </si>
  <si>
    <t>8.7</t>
  </si>
  <si>
    <t>8.8</t>
  </si>
  <si>
    <t>Iš viso skyriuje 8, 
Eur be PVM</t>
  </si>
  <si>
    <t>9.1</t>
  </si>
  <si>
    <t>9.2</t>
  </si>
  <si>
    <t>9.3</t>
  </si>
  <si>
    <t>9.4</t>
  </si>
  <si>
    <t>Iš viso skyriuje 9, 
Eur be PVM</t>
  </si>
  <si>
    <t>10.1</t>
  </si>
  <si>
    <t>Iš viso skyriuje 10, 
Eur be PVM</t>
  </si>
  <si>
    <t>IŠ VISO ŽINIARAŠTYJE 1, EUR BE PVM</t>
  </si>
  <si>
    <t>1.1</t>
  </si>
  <si>
    <t>1.2</t>
  </si>
  <si>
    <t>1.3</t>
  </si>
  <si>
    <t>1.4</t>
  </si>
  <si>
    <t>1.5</t>
  </si>
  <si>
    <t>1.6</t>
  </si>
  <si>
    <t>1.7</t>
  </si>
  <si>
    <t>1.8</t>
  </si>
  <si>
    <t>1.9</t>
  </si>
  <si>
    <t>1.10</t>
  </si>
  <si>
    <t>1.11</t>
  </si>
  <si>
    <t>1.12</t>
  </si>
  <si>
    <t>1.13</t>
  </si>
  <si>
    <t>1.14</t>
  </si>
  <si>
    <t>1.15</t>
  </si>
  <si>
    <t>1.16</t>
  </si>
  <si>
    <t>1.17</t>
  </si>
  <si>
    <t>3.4</t>
  </si>
  <si>
    <t>IŠ VISO ŽINIARAŠTYJE 3, EUR BE PVM</t>
  </si>
  <si>
    <t>DARBŲ KIEKIŲ ŽINIARAŠČIŲ SANTRAUKA</t>
  </si>
  <si>
    <t>Darbų kiekių žin. Nr.</t>
  </si>
  <si>
    <t>Žiniaraščio pavadinimas</t>
  </si>
  <si>
    <t>Vertė, EUR be PVM</t>
  </si>
  <si>
    <t>Vertės į pasiūlymo formą</t>
  </si>
  <si>
    <t>Iš viso žiniaraščiuose (Eur be PVM):</t>
  </si>
  <si>
    <t>Žiniaraščio priedas</t>
  </si>
  <si>
    <t>Valstybinės reikšmės krašto kelio Nr. 181 Seirijai–Simnas–Igliauka ruožo nuo 17,260 iki 20,320 km kapitalinis remontas</t>
  </si>
  <si>
    <t>Trasų nužymėjimas</t>
  </si>
  <si>
    <t>vnt</t>
  </si>
  <si>
    <t>Tvoros demontavimas</t>
  </si>
  <si>
    <t>ha</t>
  </si>
  <si>
    <t>Šlaitų ir plotų planiravimas mechanizuotu būdu</t>
  </si>
  <si>
    <t>Šlaitų ir plotų planiravimas rankiniu būdu</t>
  </si>
  <si>
    <t>Piltinio grunto iš iškasų įrengimas</t>
  </si>
  <si>
    <t>Iškasų dugno ir pylimų viršaus planiravimas mechanizuotu būdu, kai gruntas II grupės</t>
  </si>
  <si>
    <t>30 cm storio grunto sluoksnio sutankinimas nelaistant vandeniu</t>
  </si>
  <si>
    <t>3. Kelio dangos konstrukcija (I variantas)</t>
  </si>
  <si>
    <t>3. Kelio dangos konstrukcija (II variantas)</t>
  </si>
  <si>
    <t>8 cm storio viensluoksnės asfalto dangos apatinio sluoksnio mišinio AC 22 PN įrengimas</t>
  </si>
  <si>
    <t xml:space="preserve">10 cm granitinių trinkelių ant 20 cm betoninio pagrindo įrengimas </t>
  </si>
  <si>
    <t xml:space="preserve">Juodos dangos pagruntavimas bitumine emulsija </t>
  </si>
  <si>
    <t>4. Pėsčiųjų-dviračių tako asfalto dangos konstrukcijos įrengimas</t>
  </si>
  <si>
    <t>5. Pėsčiųjų-dviračių tako ir autobusų perono iš trinkelių dangos konstrukcijos įrengimas</t>
  </si>
  <si>
    <t>Nuovažų ir sankryžų dangos suvedimas su esama danga panaudojant žvyro mišinį</t>
  </si>
  <si>
    <t>20 cm storio viensluoksnės asfalto dangos pagrindo sluoksnio iš mišinio AC 22 PN įrengimas (trapecinis greičio mažinimo kalnelis)</t>
  </si>
  <si>
    <t>Juodos dangos pagruntavimas bitumine emulsija</t>
  </si>
  <si>
    <t>7. Bortų įrengimas</t>
  </si>
  <si>
    <t>Betoninių gatvės bortų 100.30.15 cm ant betono C12/15 pagrindo įrengimas</t>
  </si>
  <si>
    <t>Betoninių vejos bortų 100.8.20 cm ant betono C12/15 pagrindo įrengimas</t>
  </si>
  <si>
    <t>Betoninių gatvės bortų (nusklembtų) 100.22.15 cm ant betono C12/15 pagrindo įrengimas</t>
  </si>
  <si>
    <t>Sandarinimo juostos įrengimas (tarp kelio borto ir asfaltbetonio dangos)</t>
  </si>
  <si>
    <t>8. Dangų suvedimas (I variantas)</t>
  </si>
  <si>
    <t>8. Dangų suvedimas (II variantas)</t>
  </si>
  <si>
    <t>9. Vandens nuvedimas</t>
  </si>
  <si>
    <t>Apsauginis šalčiui atsparus sluoksnio įrengimas</t>
  </si>
  <si>
    <t>Skaldos pagrindo sluoksnio iš nesurišto mineralinių medžiagų mišinio fr. 11/16 įrengimas</t>
  </si>
  <si>
    <t>Suoliukų pastatymas</t>
  </si>
  <si>
    <t>Šiukšliadėžių pastatymas</t>
  </si>
  <si>
    <t>Pavilijono įrengimas</t>
  </si>
  <si>
    <t>10.2</t>
  </si>
  <si>
    <t>10.3</t>
  </si>
  <si>
    <t>10.4</t>
  </si>
  <si>
    <t>10. Horizontalusis ir vertikalusis ženklinimas</t>
  </si>
  <si>
    <t>11. Kiti darbai</t>
  </si>
  <si>
    <t>Kelio ženklų vienstiebių metalinių 76.1 mm skersmens atramų pastatymas</t>
  </si>
  <si>
    <t>Kelio ženklų skydų montavimas prie vienstiebių atramų</t>
  </si>
  <si>
    <t>Kelio ženklų dvisteibių metalinių 76.1 mm skersmens atramų pastatymas</t>
  </si>
  <si>
    <t>Kelio ženklų skydų montavimas prie dvisteibių atramų</t>
  </si>
  <si>
    <t>Horizontalus kelio ženklinimas termoplastu (1.1)</t>
  </si>
  <si>
    <t>Horizontalus kelio ženklinimas termoplastu (1.5)</t>
  </si>
  <si>
    <t>Horizontalus kelio ženklinimas termoplastu (1.6)</t>
  </si>
  <si>
    <t>Horizontalus kelio ženklinimas termoplastu (1.7)</t>
  </si>
  <si>
    <t>Horizontalus kelio ženklinimas termoplastu (1.11)</t>
  </si>
  <si>
    <t>Horizontalus kelio ženklinimas termoplastu (1.2)</t>
  </si>
  <si>
    <t>Horizontalus kelio ženklinimas termoplastu (1.22)</t>
  </si>
  <si>
    <t>Horizontalus kelio ženklinimas termoplastu (1.12)</t>
  </si>
  <si>
    <t>Horizontalus kelio ženklinimas termoplastu (1.25)</t>
  </si>
  <si>
    <t>12. Kitos paslaugos</t>
  </si>
  <si>
    <t>12.1</t>
  </si>
  <si>
    <t>11.1</t>
  </si>
  <si>
    <t>11.2</t>
  </si>
  <si>
    <t>11.3</t>
  </si>
  <si>
    <t>11.4</t>
  </si>
  <si>
    <t>Iš viso skyriuje 11, 
Eur be PVM</t>
  </si>
  <si>
    <t>Iš viso skyriuje 12, 
Eur be PVM</t>
  </si>
  <si>
    <t>DARBŲ KIEKIŲ ŽINIARAŠTIS NR. 1 – SUSISIEKIMO DALIS (RUOŽAS NUO 17,260 IKI 20,225 KM)</t>
  </si>
  <si>
    <t>Nuovažų dangos suvedimas su esama danga panaudojant žvyro mišinį</t>
  </si>
  <si>
    <t>4. Pėsčiųjų-dviračių tako konstrukcijos įrengimas</t>
  </si>
  <si>
    <t>5. Nuovažų įrengimas (I variantas)</t>
  </si>
  <si>
    <t>5. Nuovažų įrengimas (II variantas)</t>
  </si>
  <si>
    <t>6. Bortų įrengimas</t>
  </si>
  <si>
    <t>7. Vandens nuvedimas</t>
  </si>
  <si>
    <t>1. Darbai</t>
  </si>
  <si>
    <t>DARBŲ KIEKIŲ ŽINIARAŠTIS NR. 3 – MELIORACIJOS DALIS</t>
  </si>
  <si>
    <t>Drenažo rinktuvų perforuotų d=200 mm PP vamzdžių su movomis ir tarpinėmis įrengimas iki 2 m gylio (įskaitant smėlio pasluoksnį, užpylimą ir žemės darbus)</t>
  </si>
  <si>
    <t>Drenažo rinktuvų perforuotų d=250 mm PP vamzdžių su movomis ir tarpinėmis įrengimas iki 2 m gylio (įskaitant smėlio pasluoksnį, užpylimą ir žemės darbus)</t>
  </si>
  <si>
    <t>Drenažo rinktuvų perforuotų d=315 mm PP vamzdžių su movomis ir tarpinėmis įrengimas iki 2 m gylio (įskaitant smėlio pasluoksnį, užpylimą ir žemės darbus)</t>
  </si>
  <si>
    <t>Drenažo rinktuvų lygių d=400 mm PP vamzdžių su movomis ir tarpinėmis įrengimas iki 2 m gylio (įskaitant smėlio pasluoksnį, užpylimą ir žemės darbus)</t>
  </si>
  <si>
    <t>Drenažo rinktuvų lygių d=630 mm PP vamzdžių su movomis ir tarpinėmis įrengimas iki 2 m gylio (įskaitant smėlio pasluoksnį, užpylimą ir žemės darbus)</t>
  </si>
  <si>
    <t>Esamų drenažo rinktuvų/sausintuvų pajungimas į naujai statomus kontrolinius drenažo šulinius</t>
  </si>
  <si>
    <t>Esamų drenažo rinktuvų/sausintuvų pajungimas į naujai klojamus drenažo rinktuvus</t>
  </si>
  <si>
    <t>Vandens atsiurbimas darbų vykdymo metu</t>
  </si>
  <si>
    <t>Drenažo linijų ieškojimas ir patikrinimas</t>
  </si>
  <si>
    <t>Griovio dugno pavalymas prie žiočių rankiniu būdu</t>
  </si>
  <si>
    <t>Grunto kasimas požeminių komunikacijų susikirtimo vietose rankiniu būdu</t>
  </si>
  <si>
    <t>Sausintuvų galų užkamšymas d50 kamščiais</t>
  </si>
  <si>
    <t>km</t>
  </si>
  <si>
    <t>Smėlio pagrindo po vamzdynais įrengimas (10 cm)</t>
  </si>
  <si>
    <t>Pirminis apsauginis smėlio sluoksnio aplink vamzdynus įrengimas (30 cm)</t>
  </si>
  <si>
    <t>200 mm skersmens PVC vamzdžių klojimas ant paruošto smėlio pagrindo.</t>
  </si>
  <si>
    <t>250 mm skersmens PVC vamzdžių klojimas ant paruošto smėlio pagrindo</t>
  </si>
  <si>
    <t>250 mm skersmens PE vamzdžių klojimas prakišimo būdu</t>
  </si>
  <si>
    <t>200 mm PVC trišakių įrengimas</t>
  </si>
  <si>
    <t>200 mm PVC 87˚ alkūnių įrengimas</t>
  </si>
  <si>
    <t>200 mm skersmens PVC vamzdžių įrengimas nuleistuvui</t>
  </si>
  <si>
    <t>250 mm PVC trišakių įrengimas</t>
  </si>
  <si>
    <t>250 mm PVC 87˚ alkūnių įrengimas</t>
  </si>
  <si>
    <t>250 mm skersmens PVC vamzdžių įrengimas nuleistuvui</t>
  </si>
  <si>
    <t>Sumontuotų tinklų praplovimas vandeniu, hidraulinis bandymas ir TV diagnostika</t>
  </si>
  <si>
    <t>IŠ VISO ŽINIARAŠTYJE 4, EUR BE PVM</t>
  </si>
  <si>
    <r>
      <rPr>
        <b/>
        <sz val="11"/>
        <rFont val="Times New Roman"/>
        <family val="1"/>
        <charset val="186"/>
      </rPr>
      <t>Negrąžinamos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</si>
  <si>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</si>
  <si>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i/>
        <sz val="11"/>
        <rFont val="Times New Roman"/>
        <family val="1"/>
        <charset val="186"/>
      </rPr>
      <t>Pastaba:</t>
    </r>
    <r>
      <rPr>
        <i/>
        <sz val="11"/>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r>
  </si>
  <si>
    <t>Betoninių dangų demontavimas, pakrovimas ir išvežimas (žiūrėti žiniaraščio priedą dėl išvežimo)</t>
  </si>
  <si>
    <t>Vienstiebių kelio ženklų išardymas, pakrovimas ir išvežimas (žiūrėti žiniaraščio priedą dėl išvežimo)</t>
  </si>
  <si>
    <t>Betoninių pralaidų D300 demontavimas, pakrovimas ir išvežimas (žiūrėti žiniaraščio priedą dėl išvežimo)</t>
  </si>
  <si>
    <t>Betoninių pralaidų D1000 demontavimas, pakrovimas ir išvežimas (žiūrėti žiniaraščio priedą dėl išvežimo)</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</si>
  <si>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(11 vnt.)</t>
  </si>
  <si>
    <t>Išrautų kelmų pakrovimas ir išvežimas rangovo pasirinktu atstumu utilizavimui</t>
  </si>
  <si>
    <t>Krūmų šalinimas, pakrovimas ir išvežimas rangovo pasirinktu atstumu utilizavimui</t>
  </si>
  <si>
    <t xml:space="preserve">Dirvožemio kasimas ekskavatoriais, pakrovimas į savivarčius ir atvežimas </t>
  </si>
  <si>
    <t>3.5</t>
  </si>
  <si>
    <t>3.6</t>
  </si>
  <si>
    <t>3.7</t>
  </si>
  <si>
    <t>Kvalifikuotas grunto pagerinimas, h = 30 cm</t>
  </si>
  <si>
    <t>Skaldos pagrindo sluoksnio iš nesurišto mineralinių medžiagų mišinio fr. 0/45 įrengimas, h = 20 cm</t>
  </si>
  <si>
    <t>8 cm storio viensluoksnės asfalto dangos apatinio sluoksnio iš mišinio AC 22 PN įrengimas</t>
  </si>
  <si>
    <t>4 cm storio viensluoksnės asfalto dangos viršaus sluoksnio iš mišinio AC 11 VN įrengimas</t>
  </si>
  <si>
    <t>Žvyro pagrindo sluoksnio iš nesurišto mineralinių medžiagų mišinio fr. 0/45 įrengimas, h = 25 cm</t>
  </si>
  <si>
    <t xml:space="preserve">8 cm storio vienasluoksnės asfalto dangos apatinio sluoksnio iš mišinio AC 22 PN įrengimas </t>
  </si>
  <si>
    <t xml:space="preserve">4 cm storio vienasluoksnės asfalto dangos viršaus sluoksnio iš mišinio AC 11 VN įrengimas </t>
  </si>
  <si>
    <t>8 cm storio viensluoksnės asfalto dangos sluoksnio iš mišinio AC 16 PD įrengimas</t>
  </si>
  <si>
    <t xml:space="preserve">Betoninių trinkelių h = 8 cm įrengimas salelėse ant 3 cm mineralinių medžiagų mišinio posluoksnio </t>
  </si>
  <si>
    <t>Apsauginis šalčiui atsparus sluoksnio įrengimas, h = 33 cm</t>
  </si>
  <si>
    <t>Apsauginis šalčiui atsparus sluoksnio įrengimas, h = 28 cm</t>
  </si>
  <si>
    <t>Apsaugisni šalčiui atsparus sluoksnio įrengimas, h = 17 cm</t>
  </si>
  <si>
    <t>Apsauginis šalčiui atsparus sluoksnio įrengimas, h = 19 cm</t>
  </si>
  <si>
    <t>Apsaugisni šalčiui atsparus sluoksnio įrengimas, h = 41 cm</t>
  </si>
  <si>
    <t>4 cm storio viensluoksnės asfalto dangos viršaus sluoksnio iš mišinio AC 11 VN (trapecinis greičio mažinimo kalnelis)</t>
  </si>
  <si>
    <t>Apsauginis šalčiui atsparus sluoksnio įrengimas, h = 36 cm</t>
  </si>
  <si>
    <t>Apsauginis šalčiui atsparus sluoksnio įrengimas,  h = 28 cm</t>
  </si>
  <si>
    <t>Drenažo PVC d200 mm iš perforuotų vamzdžių įrengimas</t>
  </si>
  <si>
    <t>Smėlio h = 15 cm užpylimas po drenažo vamzdžiu</t>
  </si>
  <si>
    <t>Kvalifikuotas grunto pagerimas, h = 30 cm</t>
  </si>
  <si>
    <t>8 cm storio vienasluoksnės asfalto dangos apatinio sluoksnio iš mišinio AC 22 PN įrengimas</t>
  </si>
  <si>
    <t>4 cm storio vienasluoksnės asfalto dangos viršaus sluoksnio iš mišinio AC 11 VN įrengimas</t>
  </si>
  <si>
    <t>Betoninių gatvės bortų (nužemintų) 100.22.15 cm ant betono C12/15 pagrindo įrengimas</t>
  </si>
  <si>
    <t>IŠ VISO ŽINIARAŠTYJE 2, EUR BE PVM</t>
  </si>
  <si>
    <t>Paviršinio vandens nuleistuvo PN-45 įrengimas (įskaitant žemės darbus ir pagrindą po šuliniu)</t>
  </si>
  <si>
    <t>val</t>
  </si>
  <si>
    <t>200 mm skersmens PVC vamzdžių klojimas ant paruošto smėlio pagrindo</t>
  </si>
  <si>
    <t xml:space="preserve">425 mm skersmens 1,5 m gylio gofruotų PP lietaus šulinių su plastmasiniais dugnais įrengimas, dengiant plaukiojančio tipo ketiniais liukais 400 kN su grotelėmis </t>
  </si>
  <si>
    <t>Apvalūs g/b šuliniai Ø1500 mm (gylis - 4,50 m), komplekte su protarpiais, lipynėmis, betono latakais ir plaukiojančio tipo ketiniais liukais</t>
  </si>
  <si>
    <t>Apvalūs g/b šuliniai Ø1500 mm (gylis - 3,5 0m), komplekte su protarpiais, lipynėmis, betono latakais ir plaukiojančio tipo ketiniais liukais</t>
  </si>
  <si>
    <t>Apvalūs g/b šuliniai Ø1500 mm (gylis - 3,00 m), komplekte su protarpiais, lipynėmis, betono latakais ir plaukiojančio tipo ketiniais liukais</t>
  </si>
  <si>
    <t>Apvalūs g/b šuliniai Ø1500 mm (gylis - 2,50 m), komplekte su protarpiais, lipynėmis, betono latakais ir plaukiojančio tipo ketiniais liukais</t>
  </si>
  <si>
    <t>Apvalūs g/b šuliniai Ø1500 mm (gylis - 2,00 m), komplekte su protarpiais, lipynėmis, betono latakais ir plaukiojančio tipo ketiniais liukais</t>
  </si>
  <si>
    <t xml:space="preserve">Apvalūs g/b šuliniai Ø1500 mm (gylis - 1,50 m), komplekte su protarpiais, lipynėmis, betono latakais ir plaukiojančio tipo ketiniais liukais </t>
  </si>
  <si>
    <t>Žemės darbai, klojant vamzdyną iki 600 mm gruntuose atskiroje tranšėjoje vidutiniškai iki 2 m gylyje</t>
  </si>
  <si>
    <t>Požeminių kontrolinio drenažo šulinio ŠP-3 (d=1000 mm) įrengimas (įskaitant žemės darbus ir pagrindą po šuliniu)</t>
  </si>
  <si>
    <t>Požeminių kontrolinio drenažo šulinio ŠP-4 (d=1500 mm) įrengimas (įskaitant žemės darbus ir pagrindą po šuliniu)</t>
  </si>
  <si>
    <t>Požeminių kontrolinio drenažo šulinio ŠP-6 (d=2000 mm) įrengimas (įskaitant žemės darbus ir pagrindą po šuliniu)</t>
  </si>
  <si>
    <t>Metalinė gatvės apšvietimo atrama 8 m, karštai cinkuota, su įleidžiamomis durelėmis (be tarpinių), su kontaktine grupe VS-15, komplekte automatinis jungiklis 1FB6A, sandarumas IP66. Atramos aukštis 8 m. Atrama tiekiama su g/b pamatu</t>
  </si>
  <si>
    <t>Lauko šviestuvas, montuojamas ant 8 m atramos, LED 35W, 5200 lm, veikimo trukmė ne mažiau 100000 val., apsaugos laipsnis IP66, apsaugos klasė II</t>
  </si>
  <si>
    <t xml:space="preserve">Signalinė juosta </t>
  </si>
  <si>
    <t xml:space="preserve">Apsauginis vamzdis PVC d50 (kloti atviru būdu) </t>
  </si>
  <si>
    <t>Atramos įžemintuvas, R≤30 Ω</t>
  </si>
  <si>
    <t xml:space="preserve">0,4 kV galinė mova kabeliui 4x16,0 mm2 </t>
  </si>
  <si>
    <t xml:space="preserve">0,4 kV galinė mova kabeliui 5x16,0 mm2 </t>
  </si>
  <si>
    <t>kompl</t>
  </si>
  <si>
    <t>1. Kabeliai ir laidai</t>
  </si>
  <si>
    <t>2. Šviestuvai</t>
  </si>
  <si>
    <t>3. Medžiagos</t>
  </si>
  <si>
    <t xml:space="preserve">km </t>
  </si>
  <si>
    <t xml:space="preserve">Tranšėjų užpylimas mechaniniu būdu 1-2 kabeliams I-II grupės grunte </t>
  </si>
  <si>
    <t xml:space="preserve">Apsauginių vamzdžių paklojimas </t>
  </si>
  <si>
    <t xml:space="preserve">Signalinės juostos paklojimas </t>
  </si>
  <si>
    <t xml:space="preserve">Kabelio tiesimas ant g/b atramos </t>
  </si>
  <si>
    <t xml:space="preserve">m </t>
  </si>
  <si>
    <t xml:space="preserve">Kabelio izoliacijos varžos matavimas </t>
  </si>
  <si>
    <t xml:space="preserve">Įžemintuvo montavimas </t>
  </si>
  <si>
    <t xml:space="preserve">Konstrukcijų prijungimas prie įžeminimo kontūro </t>
  </si>
  <si>
    <t xml:space="preserve">Lauko šviestuvo atramų montavimas </t>
  </si>
  <si>
    <t xml:space="preserve">Šviestuvo montavimas prie atramos </t>
  </si>
  <si>
    <t xml:space="preserve">Išpildomoji nuotrauka </t>
  </si>
  <si>
    <t xml:space="preserve">Apšvietimo valdymo spintos (AVS) montavimas </t>
  </si>
  <si>
    <t>Tranšėjų kasimas mechaniniu būdu 1-2 kabeliams I-II grupės grunte iki 1 m gylio</t>
  </si>
  <si>
    <t>4. Montavimo darbai</t>
  </si>
  <si>
    <t xml:space="preserve">Tranšėjų kasimas rankiniu būdu 1-2 kabeliams I-II grupės grunte iki 1 m gylio </t>
  </si>
  <si>
    <t>Iki 1000 V įtampos iki 25 mm2 skerspjūvio kabeliui galinės movos su terminiais vamzdeliais montavimas</t>
  </si>
  <si>
    <t>4.9</t>
  </si>
  <si>
    <t>4.10</t>
  </si>
  <si>
    <t>4.11</t>
  </si>
  <si>
    <t>4.12</t>
  </si>
  <si>
    <t>4.13</t>
  </si>
  <si>
    <t>4.14</t>
  </si>
  <si>
    <t>4.15</t>
  </si>
  <si>
    <t>0,4 kV elektros kabelis aliuminio gyslomis sudviguba izoliacija 5x16,0 mm2 (Al), darbo temperatūra +90°C, gyslos su spalvota izoliacija</t>
  </si>
  <si>
    <t>0,4 kV elektros kabelis aliuminio gyslomis sudviguba izoliacija 4x16,0 mm2 (Al), darbo temperatūra +90°C, gyslos su spalvota izoliacija</t>
  </si>
  <si>
    <t>0,4 kV elektros kabelis varinėmis gyslomis sudviguba izoliacija 3x1,5 mm2 (Cu), darbo temperatūra +90°C, gyslos su spalvota izoliacija</t>
  </si>
  <si>
    <t>Kabelio tiesimas vamzdžiuose, blokuose, laidadėžėse, kai kabelio masė iki 3 kg</t>
  </si>
  <si>
    <t>IŠ VISO ŽINIARAŠTYJE 5, EUR BE PVM</t>
  </si>
  <si>
    <t>LIETAUS NUOTEKŲ TINKLAI (RUOŽAS NUO 17,26 IKI 20,225 KM)</t>
  </si>
  <si>
    <t>IŠ VISO ŽINIARAŠTYJE 6, EUR BE PVM</t>
  </si>
  <si>
    <t>6.12</t>
  </si>
  <si>
    <t>6.13</t>
  </si>
  <si>
    <t>10.5</t>
  </si>
  <si>
    <t>10.6</t>
  </si>
  <si>
    <t>10.7</t>
  </si>
  <si>
    <t>10.8</t>
  </si>
  <si>
    <t>10.9</t>
  </si>
  <si>
    <t>10.10</t>
  </si>
  <si>
    <t>10.11</t>
  </si>
  <si>
    <t>10.12</t>
  </si>
  <si>
    <t>10.13</t>
  </si>
  <si>
    <t>8. Horizontalusis ir vertikalusis ženklinimas</t>
  </si>
  <si>
    <t>9. Kiti darbai</t>
  </si>
  <si>
    <t>Žiočių d=400 mm įrengimas</t>
  </si>
  <si>
    <t>Žiočių d=630 mm įrengimas</t>
  </si>
  <si>
    <t>SUSISIEKIMO DALIS (RUOŽAS NUO 17,260 IKI 20,225 KM)</t>
  </si>
  <si>
    <t>MELIORACIJOS DALIS</t>
  </si>
  <si>
    <t>DARBŲ KIEKIŲ ŽINIARAŠTIS NR. 6 – APŠVIETIMO DALIS</t>
  </si>
  <si>
    <t>APŠVIETIMO DALIS</t>
  </si>
  <si>
    <t>Negrąžinamos medžiagos (nufrezuotas/išardytas asfaltas), įkainis 7 Eur/t (sąmatoje įvertinamas su minuso ženklu)</t>
  </si>
  <si>
    <t>II grupės grunto kasimas ekskavatoriais, pakrovimas į autosavivarčius ir transportavimas į išlykį rangovo pasirinktu atstumu</t>
  </si>
  <si>
    <t>II grupės grunto kasimas rankiniu būdu, pakrovimas į autosavivarčius ir transportavimas į išlykį rangovo pasirinktu atstumu</t>
  </si>
  <si>
    <t>Reljefinių betono trinkelių 200x100x80 mm (kauburėliai) įrengimas ant 3 cm mineralinių medžiagų mišinio posluoksnio</t>
  </si>
  <si>
    <t>Reljefinių betono trinkelių 200x100x80 mm (juostelės) įrengimas ant 3 cm mineralinių medžiagų mišinio posluoksnio</t>
  </si>
  <si>
    <t>6. Nuovažų ir trapecinio greičio mažinimo kalnelis (I variantas)</t>
  </si>
  <si>
    <t>6. Nuovažų ir trapecinio greičio mažinimo kalnelis (II variantas)</t>
  </si>
  <si>
    <t>II grupė grunto kasimas ekskavatoriais, pakrovimas į autosavivarčius ir transportavimas į išlykį rangovo pasirinktu atstumu</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</si>
  <si>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(pastaba: šioje eilutėje turėtų būti vertinama viso projekto susisiekimo dalis)</t>
  </si>
  <si>
    <t>Apsauginio surenkamo dėklo d = 110 mm įrengimas</t>
  </si>
  <si>
    <t>Gof. perforuoti (žiedinis standumas ≥ 4 kN/m2) d=80/92 mm skersmens vamzdžiai įrengiami vienakaušiais ekskavatoriais</t>
  </si>
  <si>
    <t>Gof. perforuoti (žiedinis standumas ≥ 4 kN/m2) d=145/160 mm skersmens vamzdžiai įrengiami vienakaušiais ekskavatoriais</t>
  </si>
  <si>
    <t>DARBŲ KIEKIŲ ŽINIARAŠTIS NR. 4 – LIETAUS NUOTEKŲ TINKLAI (RUOŽAS NUO 17,260 IKI 20,225 KM)</t>
  </si>
  <si>
    <t>Vandens išleistuvų antgalių tvirtinimas betoninėmis plytelėmis ant skaldos pagrindo 10 cm storio pasluoksnio ir geotekstile:
  - Betoninės plytelės 49x49x8 cm - 9 m2
  - Geotekstilė - 9 m2
  - Betonas C30/37 - 0,9 m3
  - 10 cm storio skaldos pagrindo sluoksnis iš mineralinių medžiagų mišinio 22/32 - 0,9 m3</t>
  </si>
  <si>
    <t>1.21</t>
  </si>
  <si>
    <t>DARBŲ KIEKIŲ ŽINIARAŠTIS NR. 2 – SUSISIEKIMO DALIS (RUOŽAS NUO 20,248 IKI 20,301 KM)</t>
  </si>
  <si>
    <t>DARBŲ KIEKIŲ ŽINIARAŠTIS NR. 5 – LIETAUS NUOTEKŲ TINKLAI (RUOŽAS NUO 20,248 IKI 20,301 KM)</t>
  </si>
  <si>
    <t>Vandens išleistuvų antgalių tvirtinimas betoninėmis plytelėmis ant skaldos pagrindo 10 cm storio pasluoksnio ir geotekstile:
  - Betoninės plytelės 49x49x8 cm - 3 m2
  - Geotekstilė -  3 m2
  - Betonas C30/37 - 0,3 m3
  - 10 cm storio skaldos pagrindo sluoksnis iš mineralinių medžiagų mišinio 22/32 - 0,3 m3</t>
  </si>
  <si>
    <t>Apšvietimo valdymo skydas AVS:
  1) metalinė cinkuota spinta su durelėmis, durų užraktu – 1 vnt;
  2) metalinis cinkuotas pamatas – 1vnt;
  3) Įvadinis automatas 3F C25A – 1 vnt;
  4) Kontaktorius 4P, 25A, 230V – 1 vnt;
  5) Automatinis jungiklis 1F C6A – 1 vnt;
  6) Šviesos relė – 1 vnt;
  7) Astronominis laikrodis – 1 vnt.</t>
  </si>
  <si>
    <r>
      <rPr>
        <b/>
        <sz val="11"/>
        <rFont val="Times New Roman"/>
        <family val="1"/>
        <charset val="186"/>
      </rPr>
      <t>Sandėliavimo medžiagos</t>
    </r>
    <r>
      <rPr>
        <sz val="11"/>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 </t>
    </r>
    <r>
      <rPr>
        <b/>
        <sz val="11"/>
        <rFont val="Times New Roman"/>
        <family val="1"/>
        <charset val="186"/>
      </rPr>
      <t>AB „Kelių priežiūra“ Marijampolės kelių tarnybos Marijampolės meistriją, Gamyklų g. 12, Marijampolė.</t>
    </r>
    <r>
      <rPr>
        <sz val="11"/>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</si>
  <si>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t xml:space="preserve">Vieneto kaina, Eur be PVM  </t>
    </r>
    <r>
      <rPr>
        <b/>
        <sz val="11"/>
        <color rgb="FFFF0000"/>
        <rFont val="Times New Roman"/>
        <family val="1"/>
        <charset val="186"/>
      </rPr>
      <t>(pildo Rangovas)</t>
    </r>
  </si>
  <si>
    <t>Pildomas pasirinktinai I arba II konstrukcijos variantas</t>
  </si>
  <si>
    <t>SUSISIEKIMO DALIS (RUOŽAS NUO 20,248 IKI 20,301 KM)</t>
  </si>
  <si>
    <t>LIETAUS NUOTEKŲ TINKLAI (RUOŽAS NUO 20,248 IKI 20,301 KM)</t>
  </si>
  <si>
    <t xml:space="preserve">Šlaito tvinrtnimas geotinklu </t>
  </si>
  <si>
    <t>10 cm storio viensluoksnės asfalto dangos apatinio sluoksnio iš mišinio AC 22 PN įrengimas</t>
  </si>
  <si>
    <t>3.8</t>
  </si>
  <si>
    <t>3. Kelio dangos konstrukcija (IIvariantas)</t>
  </si>
  <si>
    <t xml:space="preserve">Apsauginių atitvarų įrengimas , su komplektuojančiomis detalėmis ir galiniais elementais. </t>
  </si>
  <si>
    <t>2.12</t>
  </si>
  <si>
    <t>Šlaitų ir pakelės plotų tvirtinimas 20 cm storio dirvožemio sluoksniu mechanizuotai, užsėjant žole</t>
  </si>
  <si>
    <t>Dirvožemio kasimas ekskavatoriais, pakrovimas į savivarčius ir išvežimas iki sandėliavimo vietos</t>
  </si>
  <si>
    <r>
      <t xml:space="preserve">Asfaltbetonio dangos išardymas </t>
    </r>
    <r>
      <rPr>
        <sz val="11"/>
        <color rgb="FFFF0000"/>
        <rFont val="Times New Roman"/>
        <family val="1"/>
        <charset val="186"/>
      </rPr>
      <t>(vidutinis storis 8 cm, plotas – 15 550 m2)</t>
    </r>
  </si>
  <si>
    <r>
      <t xml:space="preserve">Medžių kirtimas ir kelmų rovimas </t>
    </r>
    <r>
      <rPr>
        <sz val="11"/>
        <color rgb="FFFF0000"/>
        <rFont val="Times New Roman"/>
        <family val="1"/>
        <charset val="186"/>
      </rPr>
      <t>(skersmuo 16-24 cm)</t>
    </r>
  </si>
  <si>
    <r>
      <t xml:space="preserve">Reljefinių betono trinkelių 200x100x80 mm (kauburėliai) įrengimas ant 3 cm </t>
    </r>
    <r>
      <rPr>
        <sz val="11"/>
        <color rgb="FFFF0000"/>
        <rFont val="Times New Roman"/>
        <family val="1"/>
        <charset val="186"/>
      </rPr>
      <t>smėlio</t>
    </r>
    <r>
      <rPr>
        <sz val="11"/>
        <rFont val="Times New Roman"/>
        <family val="1"/>
        <charset val="186"/>
      </rPr>
      <t xml:space="preserve"> posluoksnio</t>
    </r>
  </si>
  <si>
    <r>
      <t>Reljefinių betono trinkelių 200x100x80 mm (juostelės) įrengimas ant 3 cm</t>
    </r>
    <r>
      <rPr>
        <sz val="11"/>
        <color rgb="FFFF0000"/>
        <rFont val="Times New Roman"/>
        <family val="1"/>
        <charset val="186"/>
      </rPr>
      <t xml:space="preserve"> smėlio</t>
    </r>
    <r>
      <rPr>
        <sz val="11"/>
        <rFont val="Times New Roman"/>
        <family val="1"/>
        <charset val="186"/>
      </rPr>
      <t xml:space="preserve"> posluoksnio</t>
    </r>
  </si>
  <si>
    <r>
      <t xml:space="preserve">Betoninių trinkelių h = 8 cm įrengimas salelėse ant 3 cm </t>
    </r>
    <r>
      <rPr>
        <sz val="11"/>
        <color rgb="FFFF0000"/>
        <rFont val="Times New Roman"/>
        <family val="1"/>
        <charset val="186"/>
      </rPr>
      <t>smėlio</t>
    </r>
    <r>
      <rPr>
        <sz val="11"/>
        <rFont val="Times New Roman"/>
        <family val="1"/>
        <charset val="186"/>
      </rPr>
      <t xml:space="preserve"> posluoksnio </t>
    </r>
  </si>
  <si>
    <r>
      <t xml:space="preserve">Reljefinių betono trinkelių 200x100x80 mm (juostelės) įrengimas ant 3 cm </t>
    </r>
    <r>
      <rPr>
        <sz val="11"/>
        <color rgb="FFFF0000"/>
        <rFont val="Times New Roman"/>
        <family val="1"/>
        <charset val="186"/>
      </rPr>
      <t>smėlio</t>
    </r>
    <r>
      <rPr>
        <sz val="11"/>
        <rFont val="Times New Roman"/>
        <family val="1"/>
        <charset val="186"/>
      </rPr>
      <t xml:space="preserve"> posluoksnio</t>
    </r>
  </si>
  <si>
    <r>
      <t xml:space="preserve">Skaldažolės įrengimas, </t>
    </r>
    <r>
      <rPr>
        <sz val="11"/>
        <color rgb="FFFF0000"/>
        <rFont val="Times New Roman"/>
        <family val="1"/>
        <charset val="186"/>
      </rPr>
      <t>10 cm storio</t>
    </r>
  </si>
  <si>
    <t>Skaldos pagrindo sluoksnio iš nesurišto mineralinių medžiagų mišinio fr. 0/45 įrengimas, h = 15 cm</t>
  </si>
  <si>
    <t xml:space="preserve">Asfaltbetonio dangos frezavimas </t>
  </si>
  <si>
    <t>Asfaltbetonio dangos išardymas (vidutinis storis 8 cm)</t>
  </si>
  <si>
    <t>Šlaitų ir pakelės plotų tvirtinimas 10 cm storio dirvožemio sluoksniu mechanizuotai, užsėjant žole</t>
  </si>
  <si>
    <t>Šlaitų ir pakelės plotų tvirtinimas 10 cm storio dirvožemio sluoksniu rankiniu būdu, užsėjant žole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</si>
</sst>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8" x14ac:knownFonts="1">
    <font>
      <sz val="11"/>
      <color theme="1"/>
      <name val="Aptos Narrow"/>
      <family val="2"/>
      <charset val="186"/>
      <scheme val="minor"/>
    </font>
    <font>
      <sz val="11"/>
      <color theme="1"/>
      <name val="Aptos Narrow"/>
      <family val="2"/>
      <charset val="186"/>
      <scheme val="minor"/>
    </font>
    <font>
      <sz val="11"/>
      <color rgb="FF000000"/>
      <name val="Calibri"/>
      <family val="2"/>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b/>
      <sz val="11"/>
      <name val="Times New Roman"/>
      <family val="1"/>
      <charset val="186"/>
    </font>
    <font>
      <b/>
      <sz val="11"/>
      <color theme="1"/>
      <name val="Times New Roman"/>
      <family val="1"/>
      <charset val="186"/>
    </font>
    <font>
      <sz val="11"/>
      <name val="Times New Roman"/>
      <family val="1"/>
    </font>
    <font>
      <sz val="12"/>
      <color theme="1"/>
      <name val="Times New Roman"/>
      <family val="1"/>
      <charset val="186"/>
    </font>
    <font>
      <b/>
      <i/>
      <sz val="11"/>
      <name val="Times New Roman"/>
      <family val="1"/>
      <charset val="186"/>
    </font>
    <font>
      <sz val="8"/>
      <name val="Aptos Narrow"/>
      <family val="2"/>
      <charset val="186"/>
      <scheme val="minor"/>
    </font>
    <font>
      <i/>
      <sz val="11"/>
      <color rgb="FFFF0000"/>
      <name val="Times New Roman"/>
      <family val="1"/>
      <charset val="186"/>
    </font>
    <font>
      <i/>
      <sz val="11"/>
      <color rgb="FFFF0000"/>
      <name val="Times New Roman"/>
      <family val="1"/>
    </font>
    <font>
      <sz val="11"/>
      <color rgb="FFFF0000"/>
      <name val="Times New Roman"/>
      <family val="1"/>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xf numFmtId="0" fontId="2" fillId="0" borderId="0" applyNumberFormat="0" applyBorder="0" applyProtection="0"/>
    <xf numFmtId="0" fontId="2" fillId="0" borderId="0" applyNumberFormat="0" applyBorder="0" applyProtection="0"/>
    <xf numFmtId="0" fontId="2" fillId="0" borderId="0"/>
    <xf numFmtId="0" fontId="2" fillId="0" borderId="0"/>
  </cellStyleXfs>
  <cellXfs count="176">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2" fontId="5" fillId="0" borderId="0" xfId="1" applyNumberFormat="1" applyFont="1" applyAlignment="1" applyProtection="1">
      <alignment horizontal="center" vertical="center" wrapText="1"/>
    </xf>
    <xf numFmtId="0" fontId="5" fillId="0" borderId="3" xfId="2" applyFont="1" applyBorder="1" applyAlignment="1" applyProtection="1">
      <alignment horizontal="center" vertical="center" wrapText="1"/>
    </xf>
    <xf numFmtId="2" fontId="5" fillId="0" borderId="3" xfId="2" applyNumberFormat="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49" fontId="7" fillId="0" borderId="5" xfId="0" applyNumberFormat="1" applyFont="1" applyBorder="1" applyAlignment="1">
      <alignment horizontal="center" vertical="center" wrapText="1"/>
    </xf>
    <xf numFmtId="49" fontId="8" fillId="0" borderId="5"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4" fontId="9" fillId="4" borderId="5" xfId="3" applyNumberFormat="1" applyFont="1" applyFill="1" applyBorder="1" applyAlignment="1" applyProtection="1">
      <alignment horizontal="center" vertical="center" wrapText="1"/>
      <protection locked="0"/>
    </xf>
    <xf numFmtId="4" fontId="8"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8" fillId="0" borderId="7" xfId="0" applyNumberFormat="1" applyFont="1" applyBorder="1" applyAlignment="1">
      <alignment horizontal="left" vertical="center" wrapText="1"/>
    </xf>
    <xf numFmtId="49" fontId="8" fillId="0" borderId="7" xfId="0" applyNumberFormat="1" applyFont="1" applyBorder="1" applyAlignment="1">
      <alignment horizontal="center" vertical="center" wrapText="1"/>
    </xf>
    <xf numFmtId="4" fontId="9" fillId="4" borderId="7" xfId="3" applyNumberFormat="1" applyFont="1" applyFill="1" applyBorder="1" applyAlignment="1" applyProtection="1">
      <alignment horizontal="center" vertical="center" wrapText="1"/>
      <protection locked="0"/>
    </xf>
    <xf numFmtId="4" fontId="8" fillId="0" borderId="8" xfId="0" applyNumberFormat="1" applyFont="1" applyBorder="1" applyAlignment="1">
      <alignment horizontal="center" vertical="center" wrapText="1"/>
    </xf>
    <xf numFmtId="0" fontId="9"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4" fontId="9" fillId="0" borderId="10"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protection locked="0"/>
    </xf>
    <xf numFmtId="49" fontId="7" fillId="0" borderId="12" xfId="0" applyNumberFormat="1" applyFont="1" applyBorder="1" applyAlignment="1">
      <alignment horizontal="center" vertical="center" wrapText="1"/>
    </xf>
    <xf numFmtId="164" fontId="9" fillId="4" borderId="5" xfId="0" applyNumberFormat="1" applyFont="1" applyFill="1" applyBorder="1" applyAlignment="1" applyProtection="1">
      <alignment horizontal="center" vertical="center"/>
      <protection locked="0"/>
    </xf>
    <xf numFmtId="0" fontId="3" fillId="0" borderId="0" xfId="0" applyFont="1" applyAlignment="1" applyProtection="1">
      <alignment wrapText="1"/>
      <protection locked="0"/>
    </xf>
    <xf numFmtId="0" fontId="4" fillId="0" borderId="0" xfId="0" applyFont="1" applyAlignment="1" applyProtection="1">
      <alignment wrapText="1"/>
      <protection locked="0"/>
    </xf>
    <xf numFmtId="49" fontId="7" fillId="0" borderId="13" xfId="0" applyNumberFormat="1" applyFont="1" applyBorder="1" applyAlignment="1">
      <alignment horizontal="center" vertical="center" wrapText="1"/>
    </xf>
    <xf numFmtId="164" fontId="9" fillId="4" borderId="7" xfId="0" applyNumberFormat="1" applyFont="1" applyFill="1" applyBorder="1" applyAlignment="1" applyProtection="1">
      <alignment horizontal="center" vertical="center"/>
      <protection locked="0"/>
    </xf>
    <xf numFmtId="49" fontId="7" fillId="0" borderId="14"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3" xfId="0" applyNumberFormat="1" applyFont="1" applyBorder="1" applyAlignment="1">
      <alignment horizontal="center" vertical="center" wrapText="1"/>
    </xf>
    <xf numFmtId="164" fontId="9" fillId="4" borderId="3" xfId="0" applyNumberFormat="1" applyFont="1" applyFill="1" applyBorder="1" applyAlignment="1" applyProtection="1">
      <alignment horizontal="center" vertical="center"/>
      <protection locked="0"/>
    </xf>
    <xf numFmtId="49" fontId="7" fillId="0" borderId="15" xfId="0" applyNumberFormat="1" applyFont="1" applyBorder="1" applyAlignment="1">
      <alignment horizontal="center" vertical="center" wrapText="1"/>
    </xf>
    <xf numFmtId="49" fontId="8" fillId="0" borderId="15" xfId="0" applyNumberFormat="1" applyFont="1" applyBorder="1" applyAlignment="1">
      <alignment horizontal="left" vertical="center" wrapText="1"/>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left" vertical="center" wrapText="1"/>
    </xf>
    <xf numFmtId="49" fontId="8" fillId="0" borderId="16" xfId="0" applyNumberFormat="1" applyFont="1" applyBorder="1" applyAlignment="1">
      <alignment horizontal="center" vertical="center" wrapText="1"/>
    </xf>
    <xf numFmtId="164" fontId="9" fillId="4" borderId="16" xfId="0" applyNumberFormat="1" applyFont="1" applyFill="1" applyBorder="1" applyAlignment="1" applyProtection="1">
      <alignment horizontal="center" vertical="center"/>
      <protection locked="0"/>
    </xf>
    <xf numFmtId="2" fontId="8" fillId="0" borderId="3" xfId="0" applyNumberFormat="1" applyFont="1" applyBorder="1" applyAlignment="1">
      <alignment horizontal="center" vertical="center"/>
    </xf>
    <xf numFmtId="4" fontId="9" fillId="4" borderId="5" xfId="0" applyNumberFormat="1" applyFont="1" applyFill="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4" fontId="9" fillId="4" borderId="7" xfId="0" applyNumberFormat="1" applyFont="1" applyFill="1" applyBorder="1" applyAlignment="1" applyProtection="1">
      <alignment horizontal="center" vertical="center" wrapText="1"/>
      <protection locked="0"/>
    </xf>
    <xf numFmtId="49" fontId="7" fillId="0" borderId="18"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4" fontId="9"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lignment horizontal="center" vertical="center" wrapText="1"/>
    </xf>
    <xf numFmtId="0" fontId="3" fillId="0" borderId="0" xfId="0" applyFont="1" applyAlignment="1" applyProtection="1">
      <alignment vertical="center" wrapText="1"/>
      <protection locked="0"/>
    </xf>
    <xf numFmtId="4" fontId="10" fillId="0" borderId="0" xfId="0" applyNumberFormat="1" applyFont="1" applyAlignment="1" applyProtection="1">
      <alignment horizontal="center" vertical="center"/>
      <protection locked="0"/>
    </xf>
    <xf numFmtId="4" fontId="9" fillId="0" borderId="0" xfId="0" applyNumberFormat="1" applyFont="1" applyAlignment="1" applyProtection="1">
      <alignment horizontal="center" vertical="center" wrapText="1"/>
      <protection locked="0"/>
    </xf>
    <xf numFmtId="4" fontId="9" fillId="4" borderId="15" xfId="4" applyNumberFormat="1" applyFont="1" applyFill="1" applyBorder="1" applyAlignment="1" applyProtection="1">
      <alignment horizontal="center" vertical="center" wrapText="1"/>
      <protection locked="0"/>
    </xf>
    <xf numFmtId="4" fontId="9" fillId="4" borderId="7" xfId="4" applyNumberFormat="1"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4" fontId="9" fillId="4" borderId="3" xfId="4" applyNumberFormat="1" applyFont="1" applyFill="1" applyBorder="1" applyAlignment="1" applyProtection="1">
      <alignment horizontal="center" vertical="center" wrapText="1"/>
      <protection locked="0"/>
    </xf>
    <xf numFmtId="49" fontId="8" fillId="0" borderId="21" xfId="0" applyNumberFormat="1" applyFont="1" applyBorder="1" applyAlignment="1">
      <alignment horizontal="left" vertical="center" wrapText="1"/>
    </xf>
    <xf numFmtId="49" fontId="8" fillId="0" borderId="21" xfId="0" applyNumberFormat="1" applyFont="1" applyBorder="1" applyAlignment="1">
      <alignment horizontal="center" vertical="center" wrapText="1"/>
    </xf>
    <xf numFmtId="4" fontId="9" fillId="4" borderId="5" xfId="4" applyNumberFormat="1" applyFont="1" applyFill="1" applyBorder="1" applyAlignment="1" applyProtection="1">
      <alignment horizontal="center" vertical="center" wrapText="1"/>
      <protection locked="0"/>
    </xf>
    <xf numFmtId="49" fontId="8" fillId="0" borderId="22" xfId="0" applyNumberFormat="1" applyFont="1" applyBorder="1" applyAlignment="1">
      <alignment horizontal="left" vertical="center" wrapText="1"/>
    </xf>
    <xf numFmtId="49" fontId="8" fillId="0" borderId="22" xfId="0" applyNumberFormat="1" applyFont="1" applyBorder="1" applyAlignment="1">
      <alignment horizontal="center" vertical="center" wrapText="1"/>
    </xf>
    <xf numFmtId="4" fontId="9" fillId="0" borderId="23" xfId="0" applyNumberFormat="1" applyFont="1" applyBorder="1" applyAlignment="1" applyProtection="1">
      <alignment horizontal="center" vertical="center" wrapText="1"/>
      <protection locked="0"/>
    </xf>
    <xf numFmtId="49" fontId="7" fillId="0" borderId="24"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49" fontId="8" fillId="0" borderId="27" xfId="0" applyNumberFormat="1" applyFont="1" applyBorder="1" applyAlignment="1">
      <alignment horizontal="center" vertical="center" wrapText="1"/>
    </xf>
    <xf numFmtId="2" fontId="8" fillId="0" borderId="27" xfId="0" applyNumberFormat="1" applyFont="1" applyBorder="1" applyAlignment="1">
      <alignment horizontal="center" vertical="center"/>
    </xf>
    <xf numFmtId="4" fontId="9" fillId="4" borderId="27" xfId="4" applyNumberFormat="1" applyFont="1" applyFill="1" applyBorder="1" applyAlignment="1" applyProtection="1">
      <alignment horizontal="center" vertical="center" wrapText="1"/>
      <protection locked="0"/>
    </xf>
    <xf numFmtId="0" fontId="9" fillId="0" borderId="0" xfId="4" applyFont="1" applyAlignment="1">
      <alignment vertical="center" wrapText="1"/>
    </xf>
    <xf numFmtId="0" fontId="9" fillId="0" borderId="0" xfId="4" applyFont="1" applyAlignment="1">
      <alignment vertical="center"/>
    </xf>
    <xf numFmtId="2" fontId="9" fillId="0" borderId="0" xfId="4" applyNumberFormat="1" applyFont="1" applyAlignment="1">
      <alignment vertical="center"/>
    </xf>
    <xf numFmtId="0" fontId="9" fillId="0" borderId="20" xfId="3" applyFont="1" applyBorder="1" applyAlignment="1">
      <alignment horizontal="center" vertical="center" wrapText="1"/>
    </xf>
    <xf numFmtId="4" fontId="9" fillId="0" borderId="11" xfId="3" applyNumberFormat="1" applyFont="1" applyBorder="1" applyAlignment="1">
      <alignment horizontal="center" vertical="center" wrapText="1"/>
    </xf>
    <xf numFmtId="4" fontId="9" fillId="0" borderId="0" xfId="4" applyNumberFormat="1" applyFont="1" applyAlignment="1">
      <alignment horizontal="right" vertical="center" wrapText="1"/>
    </xf>
    <xf numFmtId="4" fontId="9" fillId="0" borderId="0" xfId="4" applyNumberFormat="1" applyFont="1" applyAlignment="1">
      <alignment horizontal="right" vertical="center"/>
    </xf>
    <xf numFmtId="2" fontId="9" fillId="0" borderId="0" xfId="4" applyNumberFormat="1" applyFont="1" applyAlignment="1">
      <alignment horizontal="right" vertical="center"/>
    </xf>
    <xf numFmtId="4" fontId="9" fillId="0" borderId="0" xfId="3" applyNumberFormat="1" applyFont="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4" fillId="0" borderId="0" xfId="0" applyFont="1"/>
    <xf numFmtId="2" fontId="4" fillId="0" borderId="0" xfId="0" applyNumberFormat="1" applyFont="1"/>
    <xf numFmtId="0" fontId="4" fillId="0" borderId="0" xfId="0" applyFont="1" applyAlignment="1" applyProtection="1">
      <alignment horizontal="center" vertical="center"/>
      <protection locked="0"/>
    </xf>
    <xf numFmtId="4" fontId="9" fillId="4" borderId="3" xfId="3" applyNumberFormat="1" applyFont="1" applyFill="1" applyBorder="1" applyAlignment="1" applyProtection="1">
      <alignment horizontal="center" vertical="center" wrapText="1"/>
      <protection locked="0"/>
    </xf>
    <xf numFmtId="0" fontId="9" fillId="0" borderId="30" xfId="3" applyFont="1" applyBorder="1" applyAlignment="1">
      <alignment horizontal="center" vertical="center" wrapText="1"/>
    </xf>
    <xf numFmtId="4" fontId="9" fillId="0" borderId="28" xfId="3" applyNumberFormat="1" applyFont="1" applyBorder="1" applyAlignment="1">
      <alignment horizontal="center" vertical="center" wrapText="1"/>
    </xf>
    <xf numFmtId="0" fontId="1" fillId="0" borderId="0" xfId="0" applyFont="1"/>
    <xf numFmtId="0" fontId="9"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vertical="center"/>
    </xf>
    <xf numFmtId="4" fontId="8" fillId="0" borderId="7" xfId="0" applyNumberFormat="1" applyFont="1" applyBorder="1" applyAlignment="1">
      <alignment horizontal="center" vertical="center"/>
    </xf>
    <xf numFmtId="0" fontId="8" fillId="0" borderId="7" xfId="0" applyFont="1" applyBorder="1" applyAlignment="1">
      <alignment vertical="center" wrapText="1"/>
    </xf>
    <xf numFmtId="0" fontId="8" fillId="0" borderId="22" xfId="0" applyFont="1" applyBorder="1" applyAlignment="1">
      <alignment vertical="center"/>
    </xf>
    <xf numFmtId="0" fontId="9" fillId="0" borderId="7" xfId="0" applyFont="1" applyBorder="1" applyAlignment="1">
      <alignment horizontal="right" vertical="center"/>
    </xf>
    <xf numFmtId="4" fontId="9" fillId="0" borderId="7" xfId="0" applyNumberFormat="1" applyFont="1" applyBorder="1" applyAlignment="1">
      <alignment horizontal="center" vertical="center"/>
    </xf>
    <xf numFmtId="0" fontId="8" fillId="0" borderId="0" xfId="0" applyFont="1"/>
    <xf numFmtId="0" fontId="7" fillId="0" borderId="0" xfId="0" applyFont="1" applyAlignment="1">
      <alignment horizontal="left" vertical="center" wrapText="1"/>
    </xf>
    <xf numFmtId="0" fontId="1" fillId="0" borderId="0" xfId="0" applyFont="1" applyAlignment="1">
      <alignment horizontal="left" vertical="center"/>
    </xf>
    <xf numFmtId="0" fontId="8" fillId="0" borderId="9" xfId="0" applyFont="1" applyBorder="1" applyAlignment="1">
      <alignment vertical="center" wrapText="1"/>
    </xf>
    <xf numFmtId="0" fontId="5" fillId="0" borderId="14" xfId="2" applyFont="1" applyBorder="1" applyAlignment="1" applyProtection="1">
      <alignment horizontal="center" vertical="center" wrapText="1"/>
    </xf>
    <xf numFmtId="4" fontId="8" fillId="0" borderId="32" xfId="0" applyNumberFormat="1" applyFont="1" applyBorder="1" applyAlignment="1">
      <alignment horizontal="center" vertical="center" wrapText="1"/>
    </xf>
    <xf numFmtId="4" fontId="9" fillId="0" borderId="33" xfId="0" applyNumberFormat="1" applyFont="1" applyBorder="1" applyAlignment="1" applyProtection="1">
      <alignment horizontal="center" vertical="center" wrapText="1"/>
      <protection locked="0"/>
    </xf>
    <xf numFmtId="0" fontId="5" fillId="0" borderId="19" xfId="1" applyFont="1" applyBorder="1" applyAlignment="1" applyProtection="1">
      <alignment horizontal="center" vertical="center" wrapText="1"/>
    </xf>
    <xf numFmtId="0" fontId="8" fillId="0" borderId="5" xfId="0" applyFont="1" applyBorder="1" applyAlignment="1">
      <alignment horizontal="center" vertical="center"/>
    </xf>
    <xf numFmtId="0" fontId="8" fillId="5" borderId="7" xfId="3" applyFont="1" applyFill="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7" xfId="0" applyFont="1" applyBorder="1" applyAlignment="1">
      <alignment horizontal="center" vertical="center"/>
    </xf>
    <xf numFmtId="0" fontId="11" fillId="0" borderId="7" xfId="0" applyFont="1" applyBorder="1" applyAlignment="1">
      <alignment horizontal="center" vertical="center" wrapText="1"/>
    </xf>
    <xf numFmtId="49" fontId="7" fillId="0" borderId="10" xfId="4" applyNumberFormat="1" applyFont="1" applyBorder="1" applyAlignment="1">
      <alignment horizontal="center" vertical="center" wrapText="1"/>
    </xf>
    <xf numFmtId="49" fontId="8" fillId="0" borderId="23" xfId="4" applyNumberFormat="1" applyFont="1" applyBorder="1" applyAlignment="1">
      <alignment horizontal="center" vertical="center" wrapText="1"/>
    </xf>
    <xf numFmtId="0" fontId="8" fillId="0" borderId="29" xfId="4" applyFont="1" applyBorder="1" applyAlignment="1">
      <alignment horizontal="left" vertical="center" wrapText="1"/>
    </xf>
    <xf numFmtId="0" fontId="8" fillId="0" borderId="29" xfId="0" applyFont="1" applyBorder="1" applyAlignment="1">
      <alignment horizontal="center" vertical="center"/>
    </xf>
    <xf numFmtId="0" fontId="8" fillId="0" borderId="29" xfId="0" applyFont="1" applyBorder="1" applyAlignment="1">
      <alignment horizontal="center" vertical="center" wrapText="1"/>
    </xf>
    <xf numFmtId="0" fontId="11" fillId="0" borderId="9" xfId="0" applyFont="1" applyBorder="1" applyAlignment="1">
      <alignment vertical="center" wrapText="1"/>
    </xf>
    <xf numFmtId="49" fontId="11" fillId="0" borderId="7" xfId="0" applyNumberFormat="1" applyFont="1" applyBorder="1" applyAlignment="1">
      <alignment horizontal="left" vertical="center" wrapText="1"/>
    </xf>
    <xf numFmtId="0" fontId="8" fillId="0" borderId="7" xfId="0" applyFont="1" applyBorder="1" applyAlignment="1">
      <alignment horizontal="center" vertical="center" wrapText="1"/>
    </xf>
    <xf numFmtId="0" fontId="5" fillId="0" borderId="16" xfId="2" applyFont="1" applyBorder="1" applyAlignment="1" applyProtection="1">
      <alignment horizontal="center" vertical="center" wrapText="1"/>
    </xf>
    <xf numFmtId="2" fontId="5" fillId="0" borderId="16" xfId="2" applyNumberFormat="1" applyFont="1" applyBorder="1" applyAlignment="1" applyProtection="1">
      <alignment horizontal="center" vertical="center" wrapText="1"/>
    </xf>
    <xf numFmtId="0" fontId="5" fillId="0" borderId="16" xfId="1" applyFont="1" applyBorder="1" applyAlignment="1" applyProtection="1">
      <alignment horizontal="center" vertical="center" wrapText="1"/>
    </xf>
    <xf numFmtId="4" fontId="8" fillId="0" borderId="4"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 fontId="9" fillId="4" borderId="3" xfId="0" applyNumberFormat="1" applyFont="1" applyFill="1" applyBorder="1" applyAlignment="1" applyProtection="1">
      <alignment horizontal="center" vertical="center" wrapText="1"/>
      <protection locked="0"/>
    </xf>
    <xf numFmtId="4" fontId="9" fillId="4" borderId="29" xfId="4" applyNumberFormat="1" applyFont="1" applyFill="1" applyBorder="1" applyAlignment="1" applyProtection="1">
      <alignment horizontal="center" vertical="center" wrapText="1"/>
      <protection locked="0"/>
    </xf>
    <xf numFmtId="49" fontId="7" fillId="0" borderId="34"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9" fillId="4" borderId="22" xfId="4" applyNumberFormat="1" applyFont="1" applyFill="1" applyBorder="1" applyAlignment="1" applyProtection="1">
      <alignment horizontal="center" vertical="center" wrapText="1"/>
      <protection locked="0"/>
    </xf>
    <xf numFmtId="4" fontId="8" fillId="0" borderId="19" xfId="0" applyNumberFormat="1" applyFont="1" applyBorder="1" applyAlignment="1">
      <alignment horizontal="center" vertical="center" wrapText="1"/>
    </xf>
    <xf numFmtId="0" fontId="12" fillId="0" borderId="27" xfId="0" applyFont="1" applyBorder="1" applyAlignment="1">
      <alignment vertical="center"/>
    </xf>
    <xf numFmtId="4" fontId="8" fillId="0" borderId="35" xfId="0" applyNumberFormat="1" applyFont="1" applyBorder="1" applyAlignment="1">
      <alignment horizontal="center" vertical="center" wrapText="1"/>
    </xf>
    <xf numFmtId="49" fontId="8" fillId="0" borderId="27" xfId="0" applyNumberFormat="1" applyFont="1" applyBorder="1" applyAlignment="1">
      <alignment horizontal="left" vertical="center" wrapText="1"/>
    </xf>
    <xf numFmtId="4" fontId="9" fillId="4" borderId="16" xfId="3" applyNumberFormat="1" applyFont="1" applyFill="1" applyBorder="1" applyAlignment="1" applyProtection="1">
      <alignment horizontal="center" vertical="center" wrapText="1"/>
      <protection locked="0"/>
    </xf>
    <xf numFmtId="2" fontId="8" fillId="0" borderId="16" xfId="0" applyNumberFormat="1" applyFont="1" applyBorder="1" applyAlignment="1">
      <alignment horizontal="center" vertical="center"/>
    </xf>
    <xf numFmtId="0" fontId="8" fillId="0" borderId="5" xfId="0" applyFont="1" applyBorder="1" applyAlignment="1">
      <alignment horizontal="center" vertical="center" wrapText="1"/>
    </xf>
    <xf numFmtId="49" fontId="11" fillId="0" borderId="7" xfId="0" applyNumberFormat="1" applyFont="1" applyBorder="1" applyAlignment="1">
      <alignment horizontal="left" vertical="center"/>
    </xf>
    <xf numFmtId="0" fontId="4" fillId="0" borderId="3" xfId="0" applyFont="1" applyBorder="1" applyAlignment="1">
      <alignment vertical="center" wrapText="1"/>
    </xf>
    <xf numFmtId="0" fontId="12" fillId="0" borderId="3" xfId="0" applyFont="1" applyBorder="1" applyAlignment="1">
      <alignment vertical="center" wrapText="1"/>
    </xf>
    <xf numFmtId="0" fontId="12" fillId="0" borderId="16" xfId="0" applyFont="1" applyBorder="1" applyAlignment="1">
      <alignment vertical="center" wrapText="1"/>
    </xf>
    <xf numFmtId="0" fontId="13" fillId="0" borderId="0" xfId="0" applyFont="1" applyAlignment="1">
      <alignment horizontal="center"/>
    </xf>
    <xf numFmtId="49" fontId="15" fillId="0" borderId="13"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3" fillId="0" borderId="16"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0" fontId="3" fillId="0" borderId="22" xfId="0" applyFont="1" applyBorder="1" applyAlignment="1">
      <alignment horizontal="center" vertical="center"/>
    </xf>
    <xf numFmtId="0" fontId="3" fillId="0" borderId="3" xfId="0" applyFont="1" applyBorder="1" applyAlignment="1">
      <alignment horizontal="center" vertical="center"/>
    </xf>
    <xf numFmtId="49" fontId="15" fillId="0" borderId="25"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3" fillId="0" borderId="16" xfId="0" applyFont="1" applyBorder="1" applyAlignment="1">
      <alignment horizontal="center" vertical="center"/>
    </xf>
    <xf numFmtId="0" fontId="3" fillId="0" borderId="9" xfId="0" applyFont="1" applyBorder="1" applyAlignment="1">
      <alignment vertical="center" wrapText="1"/>
    </xf>
    <xf numFmtId="0" fontId="3" fillId="0" borderId="7" xfId="0" applyFont="1" applyBorder="1" applyAlignment="1">
      <alignment horizontal="center" vertical="center"/>
    </xf>
    <xf numFmtId="0" fontId="3" fillId="5" borderId="7" xfId="3" applyFont="1" applyFill="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6" xfId="0" applyNumberFormat="1" applyFont="1" applyBorder="1" applyAlignment="1">
      <alignment horizontal="center" vertical="center" wrapText="1"/>
    </xf>
    <xf numFmtId="0" fontId="17" fillId="0" borderId="39" xfId="0" applyFont="1" applyBorder="1" applyAlignment="1">
      <alignment vertical="center" wrapText="1"/>
    </xf>
    <xf numFmtId="0" fontId="17" fillId="0" borderId="7" xfId="0" applyFont="1" applyBorder="1" applyAlignment="1">
      <alignment horizontal="center" vertical="center"/>
    </xf>
    <xf numFmtId="0" fontId="17" fillId="0" borderId="16" xfId="0" applyFont="1" applyBorder="1" applyAlignment="1">
      <alignment horizontal="center" vertical="center"/>
    </xf>
    <xf numFmtId="49" fontId="3" fillId="0" borderId="7" xfId="0" applyNumberFormat="1" applyFont="1" applyBorder="1" applyAlignment="1">
      <alignment horizontal="left" vertical="center" wrapText="1"/>
    </xf>
    <xf numFmtId="49" fontId="3" fillId="0" borderId="7" xfId="0" applyNumberFormat="1" applyFont="1" applyBorder="1" applyAlignment="1">
      <alignment horizontal="center" vertical="center" wrapText="1"/>
    </xf>
    <xf numFmtId="4" fontId="8" fillId="0" borderId="28" xfId="0" applyNumberFormat="1" applyFont="1" applyBorder="1" applyAlignment="1">
      <alignment horizontal="center" vertical="center" wrapText="1"/>
    </xf>
    <xf numFmtId="4" fontId="6" fillId="4" borderId="7" xfId="4" applyNumberFormat="1" applyFont="1" applyFill="1" applyBorder="1" applyAlignment="1" applyProtection="1">
      <alignment horizontal="center" vertical="center" wrapText="1"/>
      <protection locked="0"/>
    </xf>
    <xf numFmtId="4" fontId="3" fillId="0" borderId="8" xfId="0" applyNumberFormat="1" applyFont="1" applyBorder="1" applyAlignment="1">
      <alignment horizontal="center" vertical="center" wrapText="1"/>
    </xf>
    <xf numFmtId="0" fontId="9"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5" fillId="3" borderId="31" xfId="1" applyFont="1" applyFill="1" applyBorder="1" applyAlignment="1" applyProtection="1">
      <alignment horizontal="center" vertical="center"/>
    </xf>
    <xf numFmtId="0" fontId="9" fillId="2" borderId="7"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xf>
    <xf numFmtId="0" fontId="7" fillId="0" borderId="0" xfId="0" applyFont="1" applyAlignment="1">
      <alignment horizontal="left" vertical="center" wrapText="1"/>
    </xf>
    <xf numFmtId="0" fontId="8" fillId="0" borderId="0" xfId="0" applyFont="1" applyAlignment="1">
      <alignment horizontal="justify" vertical="center" wrapText="1"/>
    </xf>
    <xf numFmtId="0" fontId="8" fillId="0" borderId="0" xfId="0" applyFont="1" applyAlignment="1">
      <alignment horizontal="justify" vertical="center"/>
    </xf>
  </cellXfs>
  <cellStyles count="5">
    <cellStyle name="Įprastas" xfId="0" builtinId="0"/>
    <cellStyle name="Normal 2 2" xfId="1" xr:uid="{EF025AF4-0E19-4FAF-BF78-C3862C78B71B}"/>
    <cellStyle name="Normal 3" xfId="4" xr:uid="{EF45465C-4731-4B3F-AF70-C6A1539EFF09}"/>
    <cellStyle name="TableStyleLight1" xfId="3" xr:uid="{554F689E-7597-4979-B73E-B94C60D589BE}"/>
    <cellStyle name="TableStyleLight1 2" xfId="2" xr:uid="{AD371C51-7DE4-4B50-ADA7-57CD7E5B4C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56D1-F8E7-4D43-B23A-76B39D8DFC96}">
  <sheetPr codeName="Sheet1"/>
  <dimension ref="A1:K127"/>
  <sheetViews>
    <sheetView topLeftCell="A111" zoomScale="85" zoomScaleNormal="85" workbookViewId="0">
      <selection activeCell="F126" sqref="F126"/>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1" width="9.140625" style="2"/>
  </cols>
  <sheetData>
    <row r="1" spans="1:8" ht="39.950000000000003" customHeight="1" x14ac:dyDescent="0.25">
      <c r="A1" s="164" t="s">
        <v>110</v>
      </c>
      <c r="B1" s="164"/>
      <c r="C1" s="164"/>
      <c r="D1" s="164"/>
      <c r="E1" s="164"/>
      <c r="F1" s="164"/>
      <c r="G1" s="164"/>
    </row>
    <row r="2" spans="1:8" ht="20.100000000000001" customHeight="1" thickBot="1" x14ac:dyDescent="0.3">
      <c r="A2" s="3"/>
      <c r="B2" s="3"/>
      <c r="C2" s="3"/>
      <c r="D2" s="3"/>
      <c r="E2" s="4"/>
      <c r="F2" s="3"/>
      <c r="G2" s="3"/>
    </row>
    <row r="3" spans="1:8" ht="30" customHeight="1" x14ac:dyDescent="0.25">
      <c r="A3" s="165" t="s">
        <v>169</v>
      </c>
      <c r="B3" s="165"/>
      <c r="C3" s="165"/>
      <c r="D3" s="165"/>
      <c r="E3" s="165"/>
      <c r="F3" s="165"/>
      <c r="G3" s="166"/>
    </row>
    <row r="4" spans="1:8" ht="43.5" thickBot="1" x14ac:dyDescent="0.3">
      <c r="A4" s="119" t="s">
        <v>0</v>
      </c>
      <c r="B4" s="119" t="s">
        <v>1</v>
      </c>
      <c r="C4" s="119" t="s">
        <v>2</v>
      </c>
      <c r="D4" s="119" t="s">
        <v>3</v>
      </c>
      <c r="E4" s="120" t="s">
        <v>4</v>
      </c>
      <c r="F4" s="121" t="s">
        <v>337</v>
      </c>
      <c r="G4" s="101" t="s">
        <v>5</v>
      </c>
    </row>
    <row r="5" spans="1:8" x14ac:dyDescent="0.25">
      <c r="A5" s="23" t="s">
        <v>6</v>
      </c>
      <c r="B5" s="9" t="s">
        <v>84</v>
      </c>
      <c r="C5" s="10" t="s">
        <v>111</v>
      </c>
      <c r="D5" s="11" t="s">
        <v>9</v>
      </c>
      <c r="E5" s="102">
        <v>2966</v>
      </c>
      <c r="F5" s="12">
        <v>0.32</v>
      </c>
      <c r="G5" s="13">
        <f>ROUND(E5*F5,2)</f>
        <v>949.12</v>
      </c>
    </row>
    <row r="6" spans="1:8" x14ac:dyDescent="0.25">
      <c r="A6" s="27" t="s">
        <v>6</v>
      </c>
      <c r="B6" s="14" t="s">
        <v>85</v>
      </c>
      <c r="C6" s="15" t="s">
        <v>208</v>
      </c>
      <c r="D6" s="16" t="s">
        <v>112</v>
      </c>
      <c r="E6" s="87">
        <v>27</v>
      </c>
      <c r="F6" s="17">
        <v>20.47</v>
      </c>
      <c r="G6" s="18">
        <f t="shared" ref="G6:G68" si="0">ROUND(E6*F6,2)</f>
        <v>552.69000000000005</v>
      </c>
    </row>
    <row r="7" spans="1:8" x14ac:dyDescent="0.25">
      <c r="A7" s="27" t="s">
        <v>6</v>
      </c>
      <c r="B7" s="14" t="s">
        <v>86</v>
      </c>
      <c r="C7" s="97" t="s">
        <v>349</v>
      </c>
      <c r="D7" s="87" t="s">
        <v>8</v>
      </c>
      <c r="E7" s="87">
        <v>1244</v>
      </c>
      <c r="F7" s="17">
        <v>27.88</v>
      </c>
      <c r="G7" s="18">
        <f t="shared" si="0"/>
        <v>34682.720000000001</v>
      </c>
    </row>
    <row r="8" spans="1:8" ht="30" x14ac:dyDescent="0.25">
      <c r="A8" s="27" t="s">
        <v>6</v>
      </c>
      <c r="B8" s="14" t="s">
        <v>87</v>
      </c>
      <c r="C8" s="116" t="s">
        <v>317</v>
      </c>
      <c r="D8" s="16" t="s">
        <v>13</v>
      </c>
      <c r="E8" s="87">
        <v>3111</v>
      </c>
      <c r="F8" s="17">
        <v>-7</v>
      </c>
      <c r="G8" s="18">
        <f t="shared" si="0"/>
        <v>-21777</v>
      </c>
    </row>
    <row r="9" spans="1:8" x14ac:dyDescent="0.25">
      <c r="A9" s="27" t="s">
        <v>6</v>
      </c>
      <c r="B9" s="14" t="s">
        <v>88</v>
      </c>
      <c r="C9" s="117" t="s">
        <v>207</v>
      </c>
      <c r="D9" s="16" t="s">
        <v>23</v>
      </c>
      <c r="E9" s="87">
        <v>51</v>
      </c>
      <c r="F9" s="17">
        <v>16.100000000000001</v>
      </c>
      <c r="G9" s="18">
        <f t="shared" si="0"/>
        <v>821.1</v>
      </c>
    </row>
    <row r="10" spans="1:8" x14ac:dyDescent="0.25">
      <c r="A10" s="27" t="s">
        <v>6</v>
      </c>
      <c r="B10" s="14" t="s">
        <v>89</v>
      </c>
      <c r="C10" s="117" t="s">
        <v>209</v>
      </c>
      <c r="D10" s="16" t="s">
        <v>9</v>
      </c>
      <c r="E10" s="87">
        <v>39</v>
      </c>
      <c r="F10" s="17">
        <v>26.33</v>
      </c>
      <c r="G10" s="18">
        <f t="shared" si="0"/>
        <v>1026.8699999999999</v>
      </c>
    </row>
    <row r="11" spans="1:8" x14ac:dyDescent="0.25">
      <c r="A11" s="27" t="s">
        <v>6</v>
      </c>
      <c r="B11" s="14" t="s">
        <v>90</v>
      </c>
      <c r="C11" s="136" t="s">
        <v>210</v>
      </c>
      <c r="D11" s="16" t="s">
        <v>9</v>
      </c>
      <c r="E11" s="87">
        <v>9.5</v>
      </c>
      <c r="F11" s="17">
        <v>212.08</v>
      </c>
      <c r="G11" s="18">
        <f t="shared" si="0"/>
        <v>2014.76</v>
      </c>
    </row>
    <row r="12" spans="1:8" x14ac:dyDescent="0.25">
      <c r="A12" s="27" t="s">
        <v>6</v>
      </c>
      <c r="B12" s="14" t="s">
        <v>91</v>
      </c>
      <c r="C12" s="117" t="s">
        <v>113</v>
      </c>
      <c r="D12" s="16" t="s">
        <v>9</v>
      </c>
      <c r="E12" s="87">
        <v>158</v>
      </c>
      <c r="F12" s="17">
        <v>7.85</v>
      </c>
      <c r="G12" s="18">
        <f t="shared" si="0"/>
        <v>1240.3</v>
      </c>
      <c r="H12" s="19"/>
    </row>
    <row r="13" spans="1:8" x14ac:dyDescent="0.25">
      <c r="A13" s="27" t="s">
        <v>6</v>
      </c>
      <c r="B13" s="14" t="s">
        <v>92</v>
      </c>
      <c r="C13" s="117" t="s">
        <v>350</v>
      </c>
      <c r="D13" s="16" t="s">
        <v>112</v>
      </c>
      <c r="E13" s="87">
        <v>11</v>
      </c>
      <c r="F13" s="17">
        <v>41</v>
      </c>
      <c r="G13" s="18">
        <f t="shared" si="0"/>
        <v>451</v>
      </c>
      <c r="H13" s="2"/>
    </row>
    <row r="14" spans="1:8" x14ac:dyDescent="0.25">
      <c r="A14" s="27" t="s">
        <v>6</v>
      </c>
      <c r="B14" s="14" t="s">
        <v>93</v>
      </c>
      <c r="C14" s="117" t="s">
        <v>212</v>
      </c>
      <c r="D14" s="16" t="s">
        <v>112</v>
      </c>
      <c r="E14" s="87">
        <v>11</v>
      </c>
      <c r="F14" s="17">
        <v>35</v>
      </c>
      <c r="G14" s="18">
        <f t="shared" si="0"/>
        <v>385</v>
      </c>
      <c r="H14" s="2"/>
    </row>
    <row r="15" spans="1:8" ht="60" x14ac:dyDescent="0.25">
      <c r="A15" s="27" t="s">
        <v>6</v>
      </c>
      <c r="B15" s="14" t="s">
        <v>94</v>
      </c>
      <c r="C15" s="116" t="s">
        <v>211</v>
      </c>
      <c r="D15" s="110" t="s">
        <v>263</v>
      </c>
      <c r="E15" s="87">
        <v>1</v>
      </c>
      <c r="F15" s="17">
        <v>0</v>
      </c>
      <c r="G15" s="18">
        <f t="shared" si="0"/>
        <v>0</v>
      </c>
      <c r="H15" s="2"/>
    </row>
    <row r="16" spans="1:8" ht="15.75" thickBot="1" x14ac:dyDescent="0.3">
      <c r="A16" s="154" t="s">
        <v>6</v>
      </c>
      <c r="B16" s="155" t="s">
        <v>95</v>
      </c>
      <c r="C16" s="156" t="s">
        <v>348</v>
      </c>
      <c r="D16" s="157" t="s">
        <v>8</v>
      </c>
      <c r="E16" s="158">
        <v>4284</v>
      </c>
      <c r="F16" s="133">
        <v>6.09</v>
      </c>
      <c r="G16" s="129">
        <f t="shared" si="0"/>
        <v>26089.56</v>
      </c>
      <c r="H16" s="2"/>
    </row>
    <row r="17" spans="1:11" ht="43.5" thickBot="1" x14ac:dyDescent="0.3">
      <c r="A17" s="29" t="s">
        <v>6</v>
      </c>
      <c r="B17" s="30" t="s">
        <v>96</v>
      </c>
      <c r="C17" s="31" t="s">
        <v>213</v>
      </c>
      <c r="D17" s="32" t="s">
        <v>114</v>
      </c>
      <c r="E17" s="106">
        <v>0.3</v>
      </c>
      <c r="F17" s="82">
        <v>2500</v>
      </c>
      <c r="G17" s="122">
        <f t="shared" si="0"/>
        <v>750</v>
      </c>
      <c r="H17" s="60" t="s">
        <v>14</v>
      </c>
      <c r="I17" s="22">
        <f>SUM(G5:G17)</f>
        <v>47186.119999999995</v>
      </c>
      <c r="K17" s="20"/>
    </row>
    <row r="18" spans="1:11" ht="30" x14ac:dyDescent="0.25">
      <c r="A18" s="23" t="s">
        <v>15</v>
      </c>
      <c r="B18" s="9" t="s">
        <v>16</v>
      </c>
      <c r="C18" s="10" t="s">
        <v>318</v>
      </c>
      <c r="D18" s="11" t="s">
        <v>8</v>
      </c>
      <c r="E18" s="102">
        <v>17485</v>
      </c>
      <c r="F18" s="24">
        <v>8.06</v>
      </c>
      <c r="G18" s="13">
        <f t="shared" si="0"/>
        <v>140929.1</v>
      </c>
      <c r="H18" s="25"/>
      <c r="I18" s="26"/>
      <c r="J18" s="26"/>
      <c r="K18" s="26"/>
    </row>
    <row r="19" spans="1:11" ht="30" x14ac:dyDescent="0.25">
      <c r="A19" s="27" t="s">
        <v>15</v>
      </c>
      <c r="B19" s="14" t="s">
        <v>17</v>
      </c>
      <c r="C19" s="15" t="s">
        <v>319</v>
      </c>
      <c r="D19" s="16" t="s">
        <v>8</v>
      </c>
      <c r="E19" s="87">
        <v>1943</v>
      </c>
      <c r="F19" s="28">
        <v>9.61</v>
      </c>
      <c r="G19" s="18">
        <f t="shared" si="0"/>
        <v>18672.23</v>
      </c>
      <c r="H19" s="25"/>
      <c r="I19" s="26"/>
      <c r="J19" s="26"/>
      <c r="K19" s="26"/>
    </row>
    <row r="20" spans="1:11" x14ac:dyDescent="0.25">
      <c r="A20" s="27" t="s">
        <v>15</v>
      </c>
      <c r="B20" s="14" t="s">
        <v>18</v>
      </c>
      <c r="C20" s="15" t="s">
        <v>115</v>
      </c>
      <c r="D20" s="16" t="s">
        <v>23</v>
      </c>
      <c r="E20" s="87">
        <v>16817</v>
      </c>
      <c r="F20" s="28">
        <v>0.3</v>
      </c>
      <c r="G20" s="18">
        <f t="shared" si="0"/>
        <v>5045.1000000000004</v>
      </c>
      <c r="H20" s="25"/>
      <c r="I20" s="26"/>
      <c r="J20" s="26"/>
      <c r="K20" s="26"/>
    </row>
    <row r="21" spans="1:11" x14ac:dyDescent="0.25">
      <c r="A21" s="27" t="s">
        <v>15</v>
      </c>
      <c r="B21" s="14" t="s">
        <v>19</v>
      </c>
      <c r="C21" s="15" t="s">
        <v>116</v>
      </c>
      <c r="D21" s="16" t="s">
        <v>23</v>
      </c>
      <c r="E21" s="87">
        <v>1869</v>
      </c>
      <c r="F21" s="28">
        <v>0.77</v>
      </c>
      <c r="G21" s="18">
        <f t="shared" si="0"/>
        <v>1439.13</v>
      </c>
      <c r="H21" s="25"/>
      <c r="I21" s="26"/>
      <c r="J21" s="26"/>
      <c r="K21" s="26"/>
    </row>
    <row r="22" spans="1:11" x14ac:dyDescent="0.25">
      <c r="A22" s="27" t="s">
        <v>15</v>
      </c>
      <c r="B22" s="14" t="s">
        <v>20</v>
      </c>
      <c r="C22" s="15" t="s">
        <v>117</v>
      </c>
      <c r="D22" s="16" t="s">
        <v>8</v>
      </c>
      <c r="E22" s="87">
        <v>342</v>
      </c>
      <c r="F22" s="28">
        <v>7.1</v>
      </c>
      <c r="G22" s="18">
        <f t="shared" si="0"/>
        <v>2428.1999999999998</v>
      </c>
      <c r="H22" s="25"/>
      <c r="I22" s="26"/>
      <c r="J22" s="26"/>
      <c r="K22" s="26"/>
    </row>
    <row r="23" spans="1:11" x14ac:dyDescent="0.25">
      <c r="A23" s="27" t="s">
        <v>15</v>
      </c>
      <c r="B23" s="14" t="s">
        <v>21</v>
      </c>
      <c r="C23" s="15" t="s">
        <v>118</v>
      </c>
      <c r="D23" s="16" t="s">
        <v>23</v>
      </c>
      <c r="E23" s="87">
        <v>36185</v>
      </c>
      <c r="F23" s="28">
        <v>0.3</v>
      </c>
      <c r="G23" s="18">
        <f t="shared" si="0"/>
        <v>10855.5</v>
      </c>
      <c r="H23" s="25"/>
      <c r="I23" s="26"/>
      <c r="J23" s="26"/>
      <c r="K23" s="26"/>
    </row>
    <row r="24" spans="1:11" x14ac:dyDescent="0.25">
      <c r="A24" s="27" t="s">
        <v>15</v>
      </c>
      <c r="B24" s="14" t="s">
        <v>22</v>
      </c>
      <c r="C24" s="15" t="s">
        <v>119</v>
      </c>
      <c r="D24" s="16" t="s">
        <v>8</v>
      </c>
      <c r="E24" s="87">
        <v>10856</v>
      </c>
      <c r="F24" s="28">
        <v>1.01</v>
      </c>
      <c r="G24" s="18">
        <f t="shared" si="0"/>
        <v>10964.56</v>
      </c>
      <c r="H24" s="25"/>
      <c r="I24" s="26"/>
      <c r="J24" s="26"/>
      <c r="K24" s="26"/>
    </row>
    <row r="25" spans="1:11" x14ac:dyDescent="0.25">
      <c r="A25" s="27" t="s">
        <v>15</v>
      </c>
      <c r="B25" s="14" t="s">
        <v>24</v>
      </c>
      <c r="C25" s="15" t="s">
        <v>214</v>
      </c>
      <c r="D25" s="16" t="s">
        <v>8</v>
      </c>
      <c r="E25" s="152">
        <v>2775</v>
      </c>
      <c r="F25" s="28">
        <v>4.6900000000000004</v>
      </c>
      <c r="G25" s="18">
        <f t="shared" si="0"/>
        <v>13014.75</v>
      </c>
      <c r="H25" s="25"/>
      <c r="I25" s="26"/>
      <c r="J25" s="26"/>
      <c r="K25" s="26"/>
    </row>
    <row r="26" spans="1:11" x14ac:dyDescent="0.25">
      <c r="A26" s="27" t="s">
        <v>15</v>
      </c>
      <c r="B26" s="14" t="s">
        <v>25</v>
      </c>
      <c r="C26" s="159" t="s">
        <v>359</v>
      </c>
      <c r="D26" s="16" t="s">
        <v>23</v>
      </c>
      <c r="E26" s="87">
        <v>16817</v>
      </c>
      <c r="F26" s="28">
        <v>1.91</v>
      </c>
      <c r="G26" s="18">
        <f t="shared" si="0"/>
        <v>32120.47</v>
      </c>
      <c r="H26" s="25"/>
      <c r="I26" s="26"/>
      <c r="J26" s="26"/>
      <c r="K26" s="26"/>
    </row>
    <row r="27" spans="1:11" x14ac:dyDescent="0.25">
      <c r="A27" s="27" t="s">
        <v>15</v>
      </c>
      <c r="B27" s="14" t="s">
        <v>26</v>
      </c>
      <c r="C27" s="159" t="s">
        <v>360</v>
      </c>
      <c r="D27" s="16" t="s">
        <v>23</v>
      </c>
      <c r="E27" s="87">
        <v>1869</v>
      </c>
      <c r="F27" s="28">
        <v>2.34</v>
      </c>
      <c r="G27" s="18">
        <f t="shared" si="0"/>
        <v>4373.46</v>
      </c>
      <c r="H27" s="25"/>
      <c r="I27" s="26"/>
      <c r="J27" s="26"/>
      <c r="K27" s="26"/>
    </row>
    <row r="28" spans="1:11" ht="15.75" thickBot="1" x14ac:dyDescent="0.3">
      <c r="A28" s="141" t="s">
        <v>15</v>
      </c>
      <c r="B28" s="142" t="s">
        <v>27</v>
      </c>
      <c r="C28" s="159" t="s">
        <v>347</v>
      </c>
      <c r="D28" s="160" t="s">
        <v>23</v>
      </c>
      <c r="E28" s="152">
        <v>3832</v>
      </c>
      <c r="F28" s="39">
        <v>1.91</v>
      </c>
      <c r="G28" s="18">
        <f t="shared" si="0"/>
        <v>7319.12</v>
      </c>
      <c r="H28" s="25"/>
      <c r="I28" s="26"/>
      <c r="J28" s="26"/>
      <c r="K28" s="26"/>
    </row>
    <row r="29" spans="1:11" ht="43.5" thickBot="1" x14ac:dyDescent="0.3">
      <c r="A29" s="29" t="s">
        <v>15</v>
      </c>
      <c r="B29" s="30" t="s">
        <v>346</v>
      </c>
      <c r="C29" s="31" t="s">
        <v>355</v>
      </c>
      <c r="D29" s="32" t="s">
        <v>23</v>
      </c>
      <c r="E29" s="106">
        <v>3560</v>
      </c>
      <c r="F29" s="33">
        <v>7.12</v>
      </c>
      <c r="G29" s="122">
        <f t="shared" si="0"/>
        <v>25347.200000000001</v>
      </c>
      <c r="H29" s="60" t="s">
        <v>28</v>
      </c>
      <c r="I29" s="22">
        <f>SUM(G18:G29)</f>
        <v>272508.82</v>
      </c>
      <c r="J29" s="26"/>
      <c r="K29" s="26"/>
    </row>
    <row r="30" spans="1:11" ht="30" customHeight="1" x14ac:dyDescent="0.25">
      <c r="A30" s="23" t="s">
        <v>120</v>
      </c>
      <c r="B30" s="9" t="s">
        <v>29</v>
      </c>
      <c r="C30" s="10" t="s">
        <v>218</v>
      </c>
      <c r="D30" s="11" t="s">
        <v>23</v>
      </c>
      <c r="E30" s="102">
        <v>25275</v>
      </c>
      <c r="F30" s="24">
        <v>10.49</v>
      </c>
      <c r="G30" s="13">
        <f t="shared" si="0"/>
        <v>265134.75</v>
      </c>
      <c r="H30" s="167" t="s">
        <v>338</v>
      </c>
      <c r="I30" s="26"/>
      <c r="J30" s="26"/>
      <c r="K30" s="26"/>
    </row>
    <row r="31" spans="1:11" ht="30" x14ac:dyDescent="0.25">
      <c r="A31" s="62" t="s">
        <v>120</v>
      </c>
      <c r="B31" s="14" t="s">
        <v>30</v>
      </c>
      <c r="C31" s="37" t="s">
        <v>227</v>
      </c>
      <c r="D31" s="38" t="s">
        <v>8</v>
      </c>
      <c r="E31" s="105">
        <v>15320</v>
      </c>
      <c r="F31" s="39">
        <v>26.33</v>
      </c>
      <c r="G31" s="18">
        <f t="shared" si="0"/>
        <v>403375.6</v>
      </c>
      <c r="H31" s="168"/>
      <c r="I31" s="26"/>
      <c r="J31" s="26"/>
      <c r="K31" s="26"/>
    </row>
    <row r="32" spans="1:11" ht="30" x14ac:dyDescent="0.25">
      <c r="A32" s="62" t="s">
        <v>120</v>
      </c>
      <c r="B32" s="14" t="s">
        <v>31</v>
      </c>
      <c r="C32" s="37" t="s">
        <v>219</v>
      </c>
      <c r="D32" s="38" t="s">
        <v>23</v>
      </c>
      <c r="E32" s="105">
        <v>22403</v>
      </c>
      <c r="F32" s="39">
        <v>14.61</v>
      </c>
      <c r="G32" s="18">
        <f t="shared" si="0"/>
        <v>327307.83</v>
      </c>
      <c r="H32" s="168"/>
      <c r="I32" s="26"/>
      <c r="J32" s="26"/>
      <c r="K32" s="26"/>
    </row>
    <row r="33" spans="1:11" ht="30" x14ac:dyDescent="0.25">
      <c r="A33" s="62" t="s">
        <v>120</v>
      </c>
      <c r="B33" s="14" t="s">
        <v>101</v>
      </c>
      <c r="C33" s="37" t="s">
        <v>220</v>
      </c>
      <c r="D33" s="38" t="s">
        <v>23</v>
      </c>
      <c r="E33" s="105">
        <v>16586</v>
      </c>
      <c r="F33" s="39">
        <v>11.19</v>
      </c>
      <c r="G33" s="18">
        <f t="shared" si="0"/>
        <v>185597.34</v>
      </c>
      <c r="H33" s="168"/>
      <c r="I33" s="26"/>
      <c r="J33" s="26"/>
      <c r="K33" s="26"/>
    </row>
    <row r="34" spans="1:11" ht="30" x14ac:dyDescent="0.25">
      <c r="A34" s="62" t="s">
        <v>120</v>
      </c>
      <c r="B34" s="14" t="s">
        <v>215</v>
      </c>
      <c r="C34" s="37" t="s">
        <v>221</v>
      </c>
      <c r="D34" s="38" t="s">
        <v>23</v>
      </c>
      <c r="E34" s="150">
        <v>17986</v>
      </c>
      <c r="F34" s="39">
        <v>7.19</v>
      </c>
      <c r="G34" s="18">
        <f t="shared" si="0"/>
        <v>129319.34</v>
      </c>
      <c r="H34" s="168"/>
      <c r="I34" s="26"/>
      <c r="J34" s="26"/>
      <c r="K34" s="26"/>
    </row>
    <row r="35" spans="1:11" ht="30" x14ac:dyDescent="0.25">
      <c r="A35" s="62" t="s">
        <v>120</v>
      </c>
      <c r="B35" s="14" t="s">
        <v>216</v>
      </c>
      <c r="C35" s="37" t="s">
        <v>123</v>
      </c>
      <c r="D35" s="38" t="s">
        <v>23</v>
      </c>
      <c r="E35" s="105">
        <v>15</v>
      </c>
      <c r="F35" s="39">
        <v>148.66</v>
      </c>
      <c r="G35" s="18">
        <f t="shared" si="0"/>
        <v>2229.9</v>
      </c>
      <c r="H35" s="168"/>
      <c r="I35" s="26"/>
      <c r="J35" s="26"/>
      <c r="K35" s="26"/>
    </row>
    <row r="36" spans="1:11" ht="30" x14ac:dyDescent="0.25">
      <c r="A36" s="147" t="s">
        <v>120</v>
      </c>
      <c r="B36" s="148" t="s">
        <v>217</v>
      </c>
      <c r="C36" s="143" t="s">
        <v>342</v>
      </c>
      <c r="D36" s="149" t="s">
        <v>23</v>
      </c>
      <c r="E36" s="150">
        <v>1400</v>
      </c>
      <c r="F36" s="39">
        <v>17.440000000000001</v>
      </c>
      <c r="G36" s="129">
        <f t="shared" si="0"/>
        <v>24416</v>
      </c>
      <c r="H36" s="168"/>
      <c r="I36" s="26"/>
      <c r="J36" s="26"/>
      <c r="K36" s="26"/>
    </row>
    <row r="37" spans="1:11" ht="30.75" thickBot="1" x14ac:dyDescent="0.3">
      <c r="A37" s="63" t="s">
        <v>120</v>
      </c>
      <c r="B37" s="30" t="s">
        <v>343</v>
      </c>
      <c r="C37" s="31" t="s">
        <v>124</v>
      </c>
      <c r="D37" s="32" t="s">
        <v>23</v>
      </c>
      <c r="E37" s="146">
        <v>17986</v>
      </c>
      <c r="F37" s="33">
        <v>0.44</v>
      </c>
      <c r="G37" s="122">
        <f>ROUND(E37*F37,2)</f>
        <v>7913.84</v>
      </c>
      <c r="H37" s="168"/>
      <c r="I37" s="49"/>
      <c r="J37" s="26"/>
      <c r="K37" s="26"/>
    </row>
    <row r="38" spans="1:11" ht="30" x14ac:dyDescent="0.25">
      <c r="A38" s="23" t="s">
        <v>121</v>
      </c>
      <c r="B38" s="9" t="s">
        <v>29</v>
      </c>
      <c r="C38" s="10" t="s">
        <v>218</v>
      </c>
      <c r="D38" s="11" t="s">
        <v>23</v>
      </c>
      <c r="E38" s="102">
        <v>25275</v>
      </c>
      <c r="F38" s="24"/>
      <c r="G38" s="13">
        <f t="shared" si="0"/>
        <v>0</v>
      </c>
      <c r="H38" s="168"/>
      <c r="I38" s="26"/>
      <c r="J38" s="26"/>
      <c r="K38" s="26"/>
    </row>
    <row r="39" spans="1:11" ht="30" x14ac:dyDescent="0.25">
      <c r="A39" s="62" t="s">
        <v>121</v>
      </c>
      <c r="B39" s="14" t="s">
        <v>30</v>
      </c>
      <c r="C39" s="37" t="s">
        <v>228</v>
      </c>
      <c r="D39" s="38" t="s">
        <v>8</v>
      </c>
      <c r="E39" s="105">
        <v>13022</v>
      </c>
      <c r="F39" s="39"/>
      <c r="G39" s="18">
        <f t="shared" si="0"/>
        <v>0</v>
      </c>
      <c r="H39" s="168"/>
      <c r="I39" s="26"/>
      <c r="J39" s="26"/>
      <c r="K39" s="26"/>
    </row>
    <row r="40" spans="1:11" ht="30" x14ac:dyDescent="0.25">
      <c r="A40" s="62" t="s">
        <v>121</v>
      </c>
      <c r="B40" s="14" t="s">
        <v>31</v>
      </c>
      <c r="C40" s="37" t="s">
        <v>222</v>
      </c>
      <c r="D40" s="38" t="s">
        <v>23</v>
      </c>
      <c r="E40" s="105">
        <v>22403</v>
      </c>
      <c r="F40" s="39"/>
      <c r="G40" s="18">
        <f t="shared" si="0"/>
        <v>0</v>
      </c>
      <c r="H40" s="168"/>
      <c r="I40" s="26"/>
      <c r="J40" s="26"/>
      <c r="K40" s="26"/>
    </row>
    <row r="41" spans="1:11" ht="30" x14ac:dyDescent="0.25">
      <c r="A41" s="62" t="s">
        <v>121</v>
      </c>
      <c r="B41" s="14" t="s">
        <v>101</v>
      </c>
      <c r="C41" s="37" t="s">
        <v>223</v>
      </c>
      <c r="D41" s="38" t="s">
        <v>23</v>
      </c>
      <c r="E41" s="105">
        <v>16586</v>
      </c>
      <c r="F41" s="39"/>
      <c r="G41" s="18">
        <f t="shared" si="0"/>
        <v>0</v>
      </c>
      <c r="H41" s="168"/>
      <c r="I41" s="26"/>
      <c r="J41" s="26"/>
      <c r="K41" s="26"/>
    </row>
    <row r="42" spans="1:11" ht="30" x14ac:dyDescent="0.25">
      <c r="A42" s="62" t="s">
        <v>121</v>
      </c>
      <c r="B42" s="14" t="s">
        <v>215</v>
      </c>
      <c r="C42" s="37" t="s">
        <v>224</v>
      </c>
      <c r="D42" s="38" t="s">
        <v>23</v>
      </c>
      <c r="E42" s="150">
        <v>17986</v>
      </c>
      <c r="F42" s="39"/>
      <c r="G42" s="18">
        <f t="shared" si="0"/>
        <v>0</v>
      </c>
      <c r="H42" s="168"/>
      <c r="I42" s="26"/>
      <c r="J42" s="26"/>
      <c r="K42" s="26"/>
    </row>
    <row r="43" spans="1:11" ht="30" x14ac:dyDescent="0.25">
      <c r="A43" s="62" t="s">
        <v>121</v>
      </c>
      <c r="B43" s="14" t="s">
        <v>216</v>
      </c>
      <c r="C43" s="37" t="s">
        <v>123</v>
      </c>
      <c r="D43" s="38" t="s">
        <v>23</v>
      </c>
      <c r="E43" s="105">
        <v>15</v>
      </c>
      <c r="F43" s="39"/>
      <c r="G43" s="18">
        <f t="shared" si="0"/>
        <v>0</v>
      </c>
      <c r="H43" s="168"/>
      <c r="I43" s="26"/>
      <c r="J43" s="26"/>
      <c r="K43" s="26"/>
    </row>
    <row r="44" spans="1:11" ht="30.75" thickBot="1" x14ac:dyDescent="0.3">
      <c r="A44" s="147" t="s">
        <v>344</v>
      </c>
      <c r="B44" s="148" t="s">
        <v>217</v>
      </c>
      <c r="C44" s="143" t="s">
        <v>342</v>
      </c>
      <c r="D44" s="149" t="s">
        <v>23</v>
      </c>
      <c r="E44" s="150">
        <v>1400</v>
      </c>
      <c r="F44" s="39"/>
      <c r="G44" s="18">
        <f t="shared" si="0"/>
        <v>0</v>
      </c>
      <c r="H44" s="169"/>
      <c r="I44" s="26"/>
      <c r="J44" s="26"/>
      <c r="K44" s="26"/>
    </row>
    <row r="45" spans="1:11" ht="43.5" thickBot="1" x14ac:dyDescent="0.3">
      <c r="A45" s="63" t="s">
        <v>121</v>
      </c>
      <c r="B45" s="30" t="s">
        <v>343</v>
      </c>
      <c r="C45" s="31" t="s">
        <v>124</v>
      </c>
      <c r="D45" s="32" t="s">
        <v>23</v>
      </c>
      <c r="E45" s="146">
        <v>17986</v>
      </c>
      <c r="F45" s="33"/>
      <c r="G45" s="122">
        <f t="shared" si="0"/>
        <v>0</v>
      </c>
      <c r="H45" s="60" t="s">
        <v>32</v>
      </c>
      <c r="I45" s="22">
        <f>SUM(G30:G45)</f>
        <v>1345294.6</v>
      </c>
      <c r="J45" s="26"/>
      <c r="K45" s="26"/>
    </row>
    <row r="46" spans="1:11" ht="30" x14ac:dyDescent="0.25">
      <c r="A46" s="23" t="s">
        <v>125</v>
      </c>
      <c r="B46" s="9" t="s">
        <v>33</v>
      </c>
      <c r="C46" s="10" t="s">
        <v>229</v>
      </c>
      <c r="D46" s="11" t="s">
        <v>8</v>
      </c>
      <c r="E46" s="102">
        <v>1172</v>
      </c>
      <c r="F46" s="41">
        <v>26.43</v>
      </c>
      <c r="G46" s="13">
        <f t="shared" si="0"/>
        <v>30975.96</v>
      </c>
      <c r="H46" s="48"/>
      <c r="I46" s="26"/>
      <c r="J46" s="26"/>
      <c r="K46" s="26"/>
    </row>
    <row r="47" spans="1:11" ht="30" x14ac:dyDescent="0.25">
      <c r="A47" s="27" t="s">
        <v>125</v>
      </c>
      <c r="B47" s="14" t="s">
        <v>34</v>
      </c>
      <c r="C47" s="15" t="s">
        <v>219</v>
      </c>
      <c r="D47" s="16" t="s">
        <v>23</v>
      </c>
      <c r="E47" s="87">
        <v>6762</v>
      </c>
      <c r="F47" s="43">
        <v>14.61</v>
      </c>
      <c r="G47" s="18">
        <f t="shared" si="0"/>
        <v>98792.82</v>
      </c>
      <c r="H47" s="48"/>
      <c r="I47" s="26"/>
      <c r="J47" s="26"/>
      <c r="K47" s="26"/>
    </row>
    <row r="48" spans="1:11" ht="30" x14ac:dyDescent="0.25">
      <c r="A48" s="27" t="s">
        <v>125</v>
      </c>
      <c r="B48" s="14" t="s">
        <v>35</v>
      </c>
      <c r="C48" s="15" t="s">
        <v>225</v>
      </c>
      <c r="D48" s="16" t="s">
        <v>23</v>
      </c>
      <c r="E48" s="87">
        <v>6741</v>
      </c>
      <c r="F48" s="43">
        <v>13.37</v>
      </c>
      <c r="G48" s="18">
        <f t="shared" si="0"/>
        <v>90127.17</v>
      </c>
      <c r="H48" s="48"/>
      <c r="I48" s="26"/>
      <c r="J48" s="26"/>
      <c r="K48" s="26"/>
    </row>
    <row r="49" spans="1:11" ht="30.75" thickBot="1" x14ac:dyDescent="0.3">
      <c r="A49" s="27" t="s">
        <v>125</v>
      </c>
      <c r="B49" s="14" t="s">
        <v>36</v>
      </c>
      <c r="C49" s="15" t="s">
        <v>351</v>
      </c>
      <c r="D49" s="16" t="s">
        <v>23</v>
      </c>
      <c r="E49" s="87">
        <v>12</v>
      </c>
      <c r="F49" s="43">
        <v>38.03</v>
      </c>
      <c r="G49" s="18">
        <f t="shared" si="0"/>
        <v>456.36</v>
      </c>
      <c r="H49" s="48"/>
      <c r="I49" s="26"/>
      <c r="J49" s="26"/>
      <c r="K49" s="26"/>
    </row>
    <row r="50" spans="1:11" ht="43.5" thickBot="1" x14ac:dyDescent="0.3">
      <c r="A50" s="29" t="s">
        <v>125</v>
      </c>
      <c r="B50" s="30" t="s">
        <v>37</v>
      </c>
      <c r="C50" s="31" t="s">
        <v>352</v>
      </c>
      <c r="D50" s="32" t="s">
        <v>23</v>
      </c>
      <c r="E50" s="106">
        <v>9</v>
      </c>
      <c r="F50" s="124">
        <v>38.03</v>
      </c>
      <c r="G50" s="122">
        <f t="shared" si="0"/>
        <v>342.27</v>
      </c>
      <c r="H50" s="100" t="s">
        <v>41</v>
      </c>
      <c r="I50" s="22">
        <f>SUM(G46:G50)</f>
        <v>220694.58</v>
      </c>
      <c r="J50" s="26"/>
      <c r="K50" s="26"/>
    </row>
    <row r="51" spans="1:11" ht="45" x14ac:dyDescent="0.25">
      <c r="A51" s="23" t="s">
        <v>126</v>
      </c>
      <c r="B51" s="47" t="s">
        <v>42</v>
      </c>
      <c r="C51" s="10" t="s">
        <v>230</v>
      </c>
      <c r="D51" s="11" t="s">
        <v>8</v>
      </c>
      <c r="E51" s="102">
        <v>113</v>
      </c>
      <c r="F51" s="41">
        <v>26.33</v>
      </c>
      <c r="G51" s="13">
        <f t="shared" si="0"/>
        <v>2975.29</v>
      </c>
      <c r="H51" s="48"/>
      <c r="I51" s="49"/>
      <c r="J51" s="26"/>
      <c r="K51" s="26"/>
    </row>
    <row r="52" spans="1:11" ht="45" x14ac:dyDescent="0.25">
      <c r="A52" s="27" t="s">
        <v>126</v>
      </c>
      <c r="B52" s="45" t="s">
        <v>43</v>
      </c>
      <c r="C52" s="159" t="s">
        <v>356</v>
      </c>
      <c r="D52" s="16" t="s">
        <v>23</v>
      </c>
      <c r="E52" s="87">
        <v>475</v>
      </c>
      <c r="F52" s="43">
        <v>11.71</v>
      </c>
      <c r="G52" s="18">
        <f t="shared" si="0"/>
        <v>5562.25</v>
      </c>
      <c r="H52" s="48"/>
      <c r="I52" s="49"/>
      <c r="J52" s="26"/>
      <c r="K52" s="26"/>
    </row>
    <row r="53" spans="1:11" ht="45" x14ac:dyDescent="0.25">
      <c r="A53" s="27" t="s">
        <v>126</v>
      </c>
      <c r="B53" s="45" t="s">
        <v>44</v>
      </c>
      <c r="C53" s="15" t="s">
        <v>353</v>
      </c>
      <c r="D53" s="16" t="s">
        <v>23</v>
      </c>
      <c r="E53" s="87">
        <v>444</v>
      </c>
      <c r="F53" s="43">
        <v>31.29</v>
      </c>
      <c r="G53" s="18">
        <f t="shared" si="0"/>
        <v>13892.76</v>
      </c>
      <c r="H53" s="50"/>
      <c r="I53" s="49"/>
      <c r="J53" s="26"/>
      <c r="K53" s="26"/>
    </row>
    <row r="54" spans="1:11" ht="45" x14ac:dyDescent="0.25">
      <c r="A54" s="27" t="s">
        <v>126</v>
      </c>
      <c r="B54" s="45" t="s">
        <v>45</v>
      </c>
      <c r="C54" s="15" t="s">
        <v>351</v>
      </c>
      <c r="D54" s="36" t="s">
        <v>23</v>
      </c>
      <c r="E54" s="104">
        <v>29</v>
      </c>
      <c r="F54" s="51">
        <v>38.03</v>
      </c>
      <c r="G54" s="18">
        <f t="shared" si="0"/>
        <v>1102.8699999999999</v>
      </c>
      <c r="H54" s="48"/>
      <c r="I54" s="26"/>
      <c r="J54" s="26"/>
      <c r="K54" s="26"/>
    </row>
    <row r="55" spans="1:11" ht="45.75" thickBot="1" x14ac:dyDescent="0.3">
      <c r="A55" s="141" t="s">
        <v>126</v>
      </c>
      <c r="B55" s="142" t="s">
        <v>46</v>
      </c>
      <c r="C55" s="143" t="s">
        <v>341</v>
      </c>
      <c r="D55" s="144" t="s">
        <v>23</v>
      </c>
      <c r="E55" s="145">
        <v>20</v>
      </c>
      <c r="F55" s="128">
        <v>7.06</v>
      </c>
      <c r="G55" s="129">
        <f t="shared" si="0"/>
        <v>141.19999999999999</v>
      </c>
      <c r="H55" s="48"/>
      <c r="I55" s="26"/>
      <c r="J55" s="26"/>
      <c r="K55" s="26"/>
    </row>
    <row r="56" spans="1:11" ht="45.75" thickBot="1" x14ac:dyDescent="0.3">
      <c r="A56" s="29" t="s">
        <v>126</v>
      </c>
      <c r="B56" s="30" t="s">
        <v>47</v>
      </c>
      <c r="C56" s="31" t="s">
        <v>354</v>
      </c>
      <c r="D56" s="32" t="s">
        <v>23</v>
      </c>
      <c r="E56" s="106">
        <v>2.5</v>
      </c>
      <c r="F56" s="54">
        <v>38.03</v>
      </c>
      <c r="G56" s="122">
        <f t="shared" si="0"/>
        <v>95.08</v>
      </c>
      <c r="H56" s="100" t="s">
        <v>48</v>
      </c>
      <c r="I56" s="22">
        <f>SUM(G51:G56)</f>
        <v>23769.450000000004</v>
      </c>
      <c r="J56" s="26"/>
      <c r="K56" s="26"/>
    </row>
    <row r="57" spans="1:11" ht="30" x14ac:dyDescent="0.25">
      <c r="A57" s="23" t="s">
        <v>322</v>
      </c>
      <c r="B57" s="9" t="s">
        <v>49</v>
      </c>
      <c r="C57" s="55" t="s">
        <v>127</v>
      </c>
      <c r="D57" s="56" t="s">
        <v>23</v>
      </c>
      <c r="E57" s="107">
        <v>480</v>
      </c>
      <c r="F57" s="57">
        <v>12.2</v>
      </c>
      <c r="G57" s="13">
        <f t="shared" si="0"/>
        <v>5856</v>
      </c>
      <c r="H57" s="167" t="s">
        <v>338</v>
      </c>
      <c r="I57" s="26"/>
      <c r="J57" s="26"/>
      <c r="K57" s="26"/>
    </row>
    <row r="58" spans="1:11" ht="30" x14ac:dyDescent="0.25">
      <c r="A58" s="27" t="s">
        <v>322</v>
      </c>
      <c r="B58" s="14" t="s">
        <v>50</v>
      </c>
      <c r="C58" s="37" t="s">
        <v>237</v>
      </c>
      <c r="D58" s="38" t="s">
        <v>23</v>
      </c>
      <c r="E58" s="105">
        <v>3869</v>
      </c>
      <c r="F58" s="52">
        <v>10.49</v>
      </c>
      <c r="G58" s="18">
        <f t="shared" si="0"/>
        <v>40585.81</v>
      </c>
      <c r="H58" s="168"/>
      <c r="I58" s="26"/>
      <c r="J58" s="26"/>
      <c r="K58" s="26"/>
    </row>
    <row r="59" spans="1:11" ht="30" x14ac:dyDescent="0.25">
      <c r="A59" s="27" t="s">
        <v>322</v>
      </c>
      <c r="B59" s="14" t="s">
        <v>51</v>
      </c>
      <c r="C59" s="37" t="s">
        <v>227</v>
      </c>
      <c r="D59" s="38" t="s">
        <v>8</v>
      </c>
      <c r="E59" s="105">
        <v>1530</v>
      </c>
      <c r="F59" s="52">
        <v>26.33</v>
      </c>
      <c r="G59" s="18">
        <f t="shared" si="0"/>
        <v>40284.9</v>
      </c>
      <c r="H59" s="168"/>
      <c r="I59" s="26"/>
      <c r="J59" s="26"/>
      <c r="K59" s="26"/>
    </row>
    <row r="60" spans="1:11" ht="30" x14ac:dyDescent="0.25">
      <c r="A60" s="27" t="s">
        <v>322</v>
      </c>
      <c r="B60" s="14" t="s">
        <v>52</v>
      </c>
      <c r="C60" s="15" t="s">
        <v>219</v>
      </c>
      <c r="D60" s="16" t="s">
        <v>23</v>
      </c>
      <c r="E60" s="87">
        <v>3324</v>
      </c>
      <c r="F60" s="52">
        <v>14.61</v>
      </c>
      <c r="G60" s="18">
        <f t="shared" si="0"/>
        <v>48563.64</v>
      </c>
      <c r="H60" s="168"/>
      <c r="I60" s="26"/>
      <c r="J60" s="26"/>
      <c r="K60" s="26"/>
    </row>
    <row r="61" spans="1:11" ht="30" x14ac:dyDescent="0.25">
      <c r="A61" s="27" t="s">
        <v>322</v>
      </c>
      <c r="B61" s="14" t="s">
        <v>53</v>
      </c>
      <c r="C61" s="58" t="s">
        <v>220</v>
      </c>
      <c r="D61" s="59" t="s">
        <v>23</v>
      </c>
      <c r="E61" s="108">
        <v>2327</v>
      </c>
      <c r="F61" s="51">
        <v>11.19</v>
      </c>
      <c r="G61" s="18">
        <f t="shared" si="0"/>
        <v>26039.13</v>
      </c>
      <c r="H61" s="168"/>
      <c r="I61" s="26"/>
      <c r="J61" s="26"/>
      <c r="K61" s="26"/>
    </row>
    <row r="62" spans="1:11" ht="30" x14ac:dyDescent="0.25">
      <c r="A62" s="27" t="s">
        <v>322</v>
      </c>
      <c r="B62" s="14" t="s">
        <v>54</v>
      </c>
      <c r="C62" s="37" t="s">
        <v>221</v>
      </c>
      <c r="D62" s="38" t="s">
        <v>23</v>
      </c>
      <c r="E62" s="105">
        <v>2271</v>
      </c>
      <c r="F62" s="52">
        <v>7.19</v>
      </c>
      <c r="G62" s="18">
        <f t="shared" si="0"/>
        <v>16328.49</v>
      </c>
      <c r="H62" s="168"/>
      <c r="I62" s="26"/>
      <c r="J62" s="26"/>
      <c r="K62" s="26"/>
    </row>
    <row r="63" spans="1:11" ht="30" x14ac:dyDescent="0.25">
      <c r="A63" s="27" t="s">
        <v>322</v>
      </c>
      <c r="B63" s="14" t="s">
        <v>55</v>
      </c>
      <c r="C63" s="37" t="s">
        <v>231</v>
      </c>
      <c r="D63" s="38" t="s">
        <v>8</v>
      </c>
      <c r="E63" s="105">
        <v>2442</v>
      </c>
      <c r="F63" s="52">
        <v>26.33</v>
      </c>
      <c r="G63" s="18">
        <f t="shared" si="0"/>
        <v>64297.86</v>
      </c>
      <c r="H63" s="168"/>
      <c r="I63" s="26"/>
      <c r="J63" s="26"/>
      <c r="K63" s="26"/>
    </row>
    <row r="64" spans="1:11" ht="30" x14ac:dyDescent="0.25">
      <c r="A64" s="27" t="s">
        <v>322</v>
      </c>
      <c r="B64" s="14" t="s">
        <v>56</v>
      </c>
      <c r="C64" s="37" t="s">
        <v>219</v>
      </c>
      <c r="D64" s="38" t="s">
        <v>23</v>
      </c>
      <c r="E64" s="105">
        <v>5179</v>
      </c>
      <c r="F64" s="52">
        <v>14.61</v>
      </c>
      <c r="G64" s="18">
        <f t="shared" si="0"/>
        <v>75665.19</v>
      </c>
      <c r="H64" s="168"/>
      <c r="I64" s="26"/>
      <c r="J64" s="26"/>
      <c r="K64" s="26"/>
    </row>
    <row r="65" spans="1:11" ht="30" x14ac:dyDescent="0.25">
      <c r="A65" s="27" t="s">
        <v>322</v>
      </c>
      <c r="B65" s="14" t="s">
        <v>57</v>
      </c>
      <c r="C65" s="37" t="s">
        <v>220</v>
      </c>
      <c r="D65" s="38" t="s">
        <v>23</v>
      </c>
      <c r="E65" s="105">
        <v>3808</v>
      </c>
      <c r="F65" s="52">
        <v>11.19</v>
      </c>
      <c r="G65" s="18">
        <f t="shared" si="0"/>
        <v>42611.519999999997</v>
      </c>
      <c r="H65" s="168"/>
      <c r="I65" s="26"/>
      <c r="J65" s="26"/>
      <c r="K65" s="26"/>
    </row>
    <row r="66" spans="1:11" ht="30" x14ac:dyDescent="0.25">
      <c r="A66" s="27" t="s">
        <v>322</v>
      </c>
      <c r="B66" s="14" t="s">
        <v>58</v>
      </c>
      <c r="C66" s="15" t="s">
        <v>221</v>
      </c>
      <c r="D66" s="16" t="s">
        <v>23</v>
      </c>
      <c r="E66" s="87">
        <v>3733</v>
      </c>
      <c r="F66" s="52">
        <v>7.19</v>
      </c>
      <c r="G66" s="18">
        <f t="shared" si="0"/>
        <v>26840.27</v>
      </c>
      <c r="H66" s="168"/>
      <c r="I66" s="26"/>
      <c r="J66" s="26"/>
      <c r="K66" s="26"/>
    </row>
    <row r="67" spans="1:11" ht="30" x14ac:dyDescent="0.25">
      <c r="A67" s="27" t="s">
        <v>322</v>
      </c>
      <c r="B67" s="14" t="s">
        <v>59</v>
      </c>
      <c r="C67" s="58" t="s">
        <v>128</v>
      </c>
      <c r="D67" s="59" t="s">
        <v>13</v>
      </c>
      <c r="E67" s="108">
        <v>75</v>
      </c>
      <c r="F67" s="51">
        <v>84.9</v>
      </c>
      <c r="G67" s="18">
        <f t="shared" si="0"/>
        <v>6367.5</v>
      </c>
      <c r="H67" s="168"/>
      <c r="I67" s="26"/>
      <c r="J67" s="26"/>
      <c r="K67" s="26"/>
    </row>
    <row r="68" spans="1:11" ht="30" x14ac:dyDescent="0.25">
      <c r="A68" s="27" t="s">
        <v>322</v>
      </c>
      <c r="B68" s="14" t="s">
        <v>298</v>
      </c>
      <c r="C68" s="37" t="s">
        <v>232</v>
      </c>
      <c r="D68" s="38" t="s">
        <v>23</v>
      </c>
      <c r="E68" s="105">
        <v>750</v>
      </c>
      <c r="F68" s="52">
        <v>7.76</v>
      </c>
      <c r="G68" s="18">
        <f t="shared" si="0"/>
        <v>5820</v>
      </c>
      <c r="H68" s="168"/>
      <c r="I68" s="26"/>
      <c r="J68" s="26"/>
      <c r="K68" s="26"/>
    </row>
    <row r="69" spans="1:11" ht="30.75" thickBot="1" x14ac:dyDescent="0.3">
      <c r="A69" s="29" t="s">
        <v>322</v>
      </c>
      <c r="B69" s="30" t="s">
        <v>299</v>
      </c>
      <c r="C69" s="31" t="s">
        <v>129</v>
      </c>
      <c r="D69" s="32" t="s">
        <v>23</v>
      </c>
      <c r="E69" s="106">
        <v>6135</v>
      </c>
      <c r="F69" s="54">
        <v>0.44</v>
      </c>
      <c r="G69" s="122">
        <f t="shared" ref="G69:G124" si="1">ROUND(E69*F69,2)</f>
        <v>2699.4</v>
      </c>
      <c r="H69" s="168"/>
      <c r="I69" s="49"/>
      <c r="J69" s="26"/>
      <c r="K69" s="26"/>
    </row>
    <row r="70" spans="1:11" ht="30" x14ac:dyDescent="0.25">
      <c r="A70" s="23" t="s">
        <v>323</v>
      </c>
      <c r="B70" s="9" t="s">
        <v>49</v>
      </c>
      <c r="C70" s="55" t="s">
        <v>127</v>
      </c>
      <c r="D70" s="56" t="s">
        <v>23</v>
      </c>
      <c r="E70" s="107">
        <v>480</v>
      </c>
      <c r="F70" s="57"/>
      <c r="G70" s="13">
        <f t="shared" si="1"/>
        <v>0</v>
      </c>
      <c r="H70" s="168"/>
      <c r="I70" s="26"/>
      <c r="J70" s="26"/>
      <c r="K70" s="26"/>
    </row>
    <row r="71" spans="1:11" ht="30" x14ac:dyDescent="0.25">
      <c r="A71" s="27" t="s">
        <v>323</v>
      </c>
      <c r="B71" s="14" t="s">
        <v>50</v>
      </c>
      <c r="C71" s="37" t="s">
        <v>237</v>
      </c>
      <c r="D71" s="38" t="s">
        <v>23</v>
      </c>
      <c r="E71" s="105">
        <v>3869</v>
      </c>
      <c r="F71" s="52"/>
      <c r="G71" s="18">
        <f t="shared" si="1"/>
        <v>0</v>
      </c>
      <c r="H71" s="168"/>
      <c r="I71" s="26"/>
      <c r="J71" s="26"/>
      <c r="K71" s="26"/>
    </row>
    <row r="72" spans="1:11" ht="30" x14ac:dyDescent="0.25">
      <c r="A72" s="27" t="s">
        <v>323</v>
      </c>
      <c r="B72" s="14" t="s">
        <v>51</v>
      </c>
      <c r="C72" s="37" t="s">
        <v>228</v>
      </c>
      <c r="D72" s="38" t="s">
        <v>8</v>
      </c>
      <c r="E72" s="105">
        <v>1300</v>
      </c>
      <c r="F72" s="52"/>
      <c r="G72" s="18">
        <f t="shared" si="1"/>
        <v>0</v>
      </c>
      <c r="H72" s="168"/>
      <c r="I72" s="26"/>
      <c r="J72" s="26"/>
      <c r="K72" s="26"/>
    </row>
    <row r="73" spans="1:11" ht="30" x14ac:dyDescent="0.25">
      <c r="A73" s="27" t="s">
        <v>323</v>
      </c>
      <c r="B73" s="14" t="s">
        <v>52</v>
      </c>
      <c r="C73" s="15" t="s">
        <v>222</v>
      </c>
      <c r="D73" s="16" t="s">
        <v>23</v>
      </c>
      <c r="E73" s="87">
        <v>3324</v>
      </c>
      <c r="F73" s="52"/>
      <c r="G73" s="18">
        <f t="shared" si="1"/>
        <v>0</v>
      </c>
      <c r="H73" s="168"/>
      <c r="I73" s="26"/>
      <c r="J73" s="26"/>
      <c r="K73" s="26"/>
    </row>
    <row r="74" spans="1:11" ht="30" x14ac:dyDescent="0.25">
      <c r="A74" s="27" t="s">
        <v>323</v>
      </c>
      <c r="B74" s="14" t="s">
        <v>53</v>
      </c>
      <c r="C74" s="58" t="s">
        <v>220</v>
      </c>
      <c r="D74" s="59" t="s">
        <v>23</v>
      </c>
      <c r="E74" s="108">
        <v>2327</v>
      </c>
      <c r="F74" s="51"/>
      <c r="G74" s="18">
        <f t="shared" si="1"/>
        <v>0</v>
      </c>
      <c r="H74" s="168"/>
      <c r="I74" s="26"/>
      <c r="J74" s="26"/>
      <c r="K74" s="26"/>
    </row>
    <row r="75" spans="1:11" ht="30" x14ac:dyDescent="0.25">
      <c r="A75" s="27" t="s">
        <v>323</v>
      </c>
      <c r="B75" s="14" t="s">
        <v>54</v>
      </c>
      <c r="C75" s="37" t="s">
        <v>221</v>
      </c>
      <c r="D75" s="38" t="s">
        <v>23</v>
      </c>
      <c r="E75" s="105">
        <v>2271</v>
      </c>
      <c r="F75" s="52"/>
      <c r="G75" s="18">
        <f t="shared" si="1"/>
        <v>0</v>
      </c>
      <c r="H75" s="168"/>
      <c r="I75" s="26"/>
      <c r="J75" s="26"/>
      <c r="K75" s="26"/>
    </row>
    <row r="76" spans="1:11" ht="30" x14ac:dyDescent="0.25">
      <c r="A76" s="27" t="s">
        <v>323</v>
      </c>
      <c r="B76" s="14" t="s">
        <v>55</v>
      </c>
      <c r="C76" s="37" t="s">
        <v>233</v>
      </c>
      <c r="D76" s="38" t="s">
        <v>8</v>
      </c>
      <c r="E76" s="105">
        <v>2075</v>
      </c>
      <c r="F76" s="52"/>
      <c r="G76" s="18">
        <f t="shared" si="1"/>
        <v>0</v>
      </c>
      <c r="H76" s="168"/>
      <c r="I76" s="26"/>
      <c r="J76" s="26"/>
      <c r="K76" s="26"/>
    </row>
    <row r="77" spans="1:11" ht="30" x14ac:dyDescent="0.25">
      <c r="A77" s="27" t="s">
        <v>323</v>
      </c>
      <c r="B77" s="14" t="s">
        <v>56</v>
      </c>
      <c r="C77" s="37" t="s">
        <v>222</v>
      </c>
      <c r="D77" s="38" t="s">
        <v>23</v>
      </c>
      <c r="E77" s="105">
        <v>5179</v>
      </c>
      <c r="F77" s="52"/>
      <c r="G77" s="18">
        <f t="shared" si="1"/>
        <v>0</v>
      </c>
      <c r="H77" s="168"/>
      <c r="I77" s="26"/>
      <c r="J77" s="26"/>
      <c r="K77" s="26"/>
    </row>
    <row r="78" spans="1:11" ht="30" x14ac:dyDescent="0.25">
      <c r="A78" s="27" t="s">
        <v>323</v>
      </c>
      <c r="B78" s="14" t="s">
        <v>57</v>
      </c>
      <c r="C78" s="37" t="s">
        <v>122</v>
      </c>
      <c r="D78" s="38" t="s">
        <v>23</v>
      </c>
      <c r="E78" s="105">
        <v>3808</v>
      </c>
      <c r="F78" s="52"/>
      <c r="G78" s="18">
        <f t="shared" si="1"/>
        <v>0</v>
      </c>
      <c r="H78" s="168"/>
      <c r="I78" s="26"/>
      <c r="J78" s="26"/>
      <c r="K78" s="26"/>
    </row>
    <row r="79" spans="1:11" ht="30" x14ac:dyDescent="0.25">
      <c r="A79" s="27" t="s">
        <v>323</v>
      </c>
      <c r="B79" s="14" t="s">
        <v>58</v>
      </c>
      <c r="C79" s="15" t="s">
        <v>221</v>
      </c>
      <c r="D79" s="16" t="s">
        <v>23</v>
      </c>
      <c r="E79" s="87">
        <v>3733</v>
      </c>
      <c r="F79" s="52"/>
      <c r="G79" s="18">
        <f t="shared" si="1"/>
        <v>0</v>
      </c>
      <c r="H79" s="168"/>
      <c r="I79" s="26"/>
      <c r="J79" s="26"/>
      <c r="K79" s="26"/>
    </row>
    <row r="80" spans="1:11" ht="30" x14ac:dyDescent="0.25">
      <c r="A80" s="27" t="s">
        <v>323</v>
      </c>
      <c r="B80" s="14" t="s">
        <v>59</v>
      </c>
      <c r="C80" s="58" t="s">
        <v>128</v>
      </c>
      <c r="D80" s="59" t="s">
        <v>13</v>
      </c>
      <c r="E80" s="108">
        <v>75</v>
      </c>
      <c r="F80" s="51"/>
      <c r="G80" s="18">
        <f t="shared" si="1"/>
        <v>0</v>
      </c>
      <c r="H80" s="168"/>
      <c r="I80" s="26"/>
      <c r="J80" s="26"/>
      <c r="K80" s="26"/>
    </row>
    <row r="81" spans="1:11" ht="30.75" thickBot="1" x14ac:dyDescent="0.3">
      <c r="A81" s="27" t="s">
        <v>323</v>
      </c>
      <c r="B81" s="14" t="s">
        <v>298</v>
      </c>
      <c r="C81" s="37" t="s">
        <v>232</v>
      </c>
      <c r="D81" s="38" t="s">
        <v>23</v>
      </c>
      <c r="E81" s="105">
        <v>750</v>
      </c>
      <c r="F81" s="52"/>
      <c r="G81" s="18">
        <f t="shared" si="1"/>
        <v>0</v>
      </c>
      <c r="H81" s="169"/>
      <c r="I81" s="26"/>
      <c r="J81" s="26"/>
      <c r="K81" s="26"/>
    </row>
    <row r="82" spans="1:11" ht="43.5" thickBot="1" x14ac:dyDescent="0.3">
      <c r="A82" s="29" t="s">
        <v>323</v>
      </c>
      <c r="B82" s="30" t="s">
        <v>299</v>
      </c>
      <c r="C82" s="31" t="s">
        <v>129</v>
      </c>
      <c r="D82" s="32" t="s">
        <v>23</v>
      </c>
      <c r="E82" s="106">
        <v>6135</v>
      </c>
      <c r="F82" s="54"/>
      <c r="G82" s="122">
        <f t="shared" si="1"/>
        <v>0</v>
      </c>
      <c r="H82" s="60" t="s">
        <v>60</v>
      </c>
      <c r="I82" s="22">
        <f>SUM(G57:G82)</f>
        <v>401959.71</v>
      </c>
      <c r="J82" s="26"/>
      <c r="K82" s="26"/>
    </row>
    <row r="83" spans="1:11" x14ac:dyDescent="0.25">
      <c r="A83" s="61" t="s">
        <v>130</v>
      </c>
      <c r="B83" s="9" t="s">
        <v>61</v>
      </c>
      <c r="C83" s="55" t="s">
        <v>131</v>
      </c>
      <c r="D83" s="56" t="s">
        <v>9</v>
      </c>
      <c r="E83" s="107">
        <v>2953</v>
      </c>
      <c r="F83" s="57">
        <v>29.1</v>
      </c>
      <c r="G83" s="13">
        <f t="shared" si="1"/>
        <v>85932.3</v>
      </c>
      <c r="H83" s="53"/>
      <c r="I83" s="26"/>
      <c r="J83" s="26"/>
      <c r="K83" s="26"/>
    </row>
    <row r="84" spans="1:11" x14ac:dyDescent="0.25">
      <c r="A84" s="44" t="s">
        <v>130</v>
      </c>
      <c r="B84" s="14" t="s">
        <v>62</v>
      </c>
      <c r="C84" s="37" t="s">
        <v>240</v>
      </c>
      <c r="D84" s="38" t="s">
        <v>9</v>
      </c>
      <c r="E84" s="105">
        <v>55</v>
      </c>
      <c r="F84" s="52">
        <v>28.53</v>
      </c>
      <c r="G84" s="18">
        <f t="shared" si="1"/>
        <v>1569.15</v>
      </c>
      <c r="H84" s="53"/>
      <c r="I84" s="26"/>
      <c r="J84" s="26"/>
      <c r="K84" s="26"/>
    </row>
    <row r="85" spans="1:11" x14ac:dyDescent="0.25">
      <c r="A85" s="44" t="s">
        <v>130</v>
      </c>
      <c r="B85" s="14" t="s">
        <v>63</v>
      </c>
      <c r="C85" s="37" t="s">
        <v>132</v>
      </c>
      <c r="D85" s="38" t="s">
        <v>9</v>
      </c>
      <c r="E85" s="105">
        <v>5852</v>
      </c>
      <c r="F85" s="52">
        <v>14.440000000000001</v>
      </c>
      <c r="G85" s="18">
        <f t="shared" si="1"/>
        <v>84502.88</v>
      </c>
      <c r="H85" s="53"/>
      <c r="I85" s="26"/>
      <c r="J85" s="26"/>
      <c r="K85" s="26"/>
    </row>
    <row r="86" spans="1:11" ht="15.75" thickBot="1" x14ac:dyDescent="0.3">
      <c r="A86" s="44" t="s">
        <v>130</v>
      </c>
      <c r="B86" s="14" t="s">
        <v>64</v>
      </c>
      <c r="C86" s="37" t="s">
        <v>133</v>
      </c>
      <c r="D86" s="38" t="s">
        <v>9</v>
      </c>
      <c r="E86" s="105">
        <v>3078</v>
      </c>
      <c r="F86" s="52">
        <v>28.53</v>
      </c>
      <c r="G86" s="18">
        <f t="shared" si="1"/>
        <v>87815.34</v>
      </c>
      <c r="H86" s="53"/>
      <c r="I86" s="26"/>
      <c r="J86" s="26"/>
      <c r="K86" s="26"/>
    </row>
    <row r="87" spans="1:11" ht="43.5" thickBot="1" x14ac:dyDescent="0.3">
      <c r="A87" s="29" t="s">
        <v>130</v>
      </c>
      <c r="B87" s="30" t="s">
        <v>65</v>
      </c>
      <c r="C87" s="31" t="s">
        <v>134</v>
      </c>
      <c r="D87" s="32" t="s">
        <v>9</v>
      </c>
      <c r="E87" s="146">
        <v>6113</v>
      </c>
      <c r="F87" s="54">
        <v>1.92</v>
      </c>
      <c r="G87" s="122">
        <f t="shared" si="1"/>
        <v>11736.96</v>
      </c>
      <c r="H87" s="60" t="s">
        <v>66</v>
      </c>
      <c r="I87" s="22">
        <f>SUM(G83:G87)</f>
        <v>271556.63</v>
      </c>
      <c r="J87" s="26"/>
      <c r="K87" s="26"/>
    </row>
    <row r="88" spans="1:11" ht="30" x14ac:dyDescent="0.25">
      <c r="A88" s="23" t="s">
        <v>135</v>
      </c>
      <c r="B88" s="9" t="s">
        <v>67</v>
      </c>
      <c r="C88" s="10" t="s">
        <v>324</v>
      </c>
      <c r="D88" s="11" t="s">
        <v>8</v>
      </c>
      <c r="E88" s="102">
        <v>82</v>
      </c>
      <c r="F88" s="57">
        <v>6.49</v>
      </c>
      <c r="G88" s="13">
        <f t="shared" si="1"/>
        <v>532.17999999999995</v>
      </c>
      <c r="H88" s="167" t="s">
        <v>338</v>
      </c>
      <c r="I88" s="26"/>
      <c r="J88" s="26"/>
      <c r="K88" s="26"/>
    </row>
    <row r="89" spans="1:11" ht="30" x14ac:dyDescent="0.25">
      <c r="A89" s="62" t="s">
        <v>135</v>
      </c>
      <c r="B89" s="14" t="s">
        <v>68</v>
      </c>
      <c r="C89" s="15" t="s">
        <v>319</v>
      </c>
      <c r="D89" s="16" t="s">
        <v>8</v>
      </c>
      <c r="E89" s="87">
        <v>9</v>
      </c>
      <c r="F89" s="52">
        <v>7.35</v>
      </c>
      <c r="G89" s="18">
        <f t="shared" si="1"/>
        <v>66.150000000000006</v>
      </c>
      <c r="H89" s="168"/>
      <c r="I89" s="26"/>
      <c r="J89" s="26"/>
      <c r="K89" s="26"/>
    </row>
    <row r="90" spans="1:11" x14ac:dyDescent="0.25">
      <c r="A90" s="62" t="s">
        <v>135</v>
      </c>
      <c r="B90" s="14" t="s">
        <v>69</v>
      </c>
      <c r="C90" s="15" t="s">
        <v>237</v>
      </c>
      <c r="D90" s="16" t="s">
        <v>23</v>
      </c>
      <c r="E90" s="87">
        <v>105</v>
      </c>
      <c r="F90" s="52">
        <v>6.49</v>
      </c>
      <c r="G90" s="18">
        <f t="shared" si="1"/>
        <v>681.45</v>
      </c>
      <c r="H90" s="168"/>
      <c r="I90" s="26"/>
      <c r="J90" s="26"/>
      <c r="K90" s="26"/>
    </row>
    <row r="91" spans="1:11" x14ac:dyDescent="0.25">
      <c r="A91" s="62" t="s">
        <v>135</v>
      </c>
      <c r="B91" s="14" t="s">
        <v>70</v>
      </c>
      <c r="C91" s="15" t="s">
        <v>227</v>
      </c>
      <c r="D91" s="16" t="s">
        <v>8</v>
      </c>
      <c r="E91" s="87">
        <v>44</v>
      </c>
      <c r="F91" s="52">
        <v>26.33</v>
      </c>
      <c r="G91" s="18">
        <f t="shared" si="1"/>
        <v>1158.52</v>
      </c>
      <c r="H91" s="168"/>
      <c r="I91" s="26"/>
      <c r="J91" s="26"/>
      <c r="K91" s="26"/>
    </row>
    <row r="92" spans="1:11" x14ac:dyDescent="0.25">
      <c r="A92" s="62" t="s">
        <v>135</v>
      </c>
      <c r="B92" s="14" t="s">
        <v>71</v>
      </c>
      <c r="C92" s="15" t="s">
        <v>219</v>
      </c>
      <c r="D92" s="16" t="s">
        <v>23</v>
      </c>
      <c r="E92" s="87">
        <v>103</v>
      </c>
      <c r="F92" s="52">
        <v>14.61</v>
      </c>
      <c r="G92" s="18">
        <f t="shared" si="1"/>
        <v>1504.83</v>
      </c>
      <c r="H92" s="168"/>
      <c r="I92" s="26"/>
      <c r="J92" s="26"/>
      <c r="K92" s="26"/>
    </row>
    <row r="93" spans="1:11" x14ac:dyDescent="0.25">
      <c r="A93" s="62" t="s">
        <v>135</v>
      </c>
      <c r="B93" s="14" t="s">
        <v>72</v>
      </c>
      <c r="C93" s="15" t="s">
        <v>220</v>
      </c>
      <c r="D93" s="16" t="s">
        <v>23</v>
      </c>
      <c r="E93" s="87">
        <v>103</v>
      </c>
      <c r="F93" s="52">
        <v>11.19</v>
      </c>
      <c r="G93" s="18">
        <f t="shared" si="1"/>
        <v>1152.57</v>
      </c>
      <c r="H93" s="168"/>
      <c r="I93" s="26"/>
      <c r="J93" s="26"/>
      <c r="K93" s="26"/>
    </row>
    <row r="94" spans="1:11" x14ac:dyDescent="0.25">
      <c r="A94" s="62" t="s">
        <v>135</v>
      </c>
      <c r="B94" s="14" t="s">
        <v>73</v>
      </c>
      <c r="C94" s="15" t="s">
        <v>221</v>
      </c>
      <c r="D94" s="16" t="s">
        <v>23</v>
      </c>
      <c r="E94" s="87">
        <v>103</v>
      </c>
      <c r="F94" s="52">
        <v>7.76</v>
      </c>
      <c r="G94" s="18">
        <f t="shared" si="1"/>
        <v>799.28</v>
      </c>
      <c r="H94" s="168"/>
      <c r="I94" s="26"/>
      <c r="J94" s="26"/>
      <c r="K94" s="26"/>
    </row>
    <row r="95" spans="1:11" ht="15.75" thickBot="1" x14ac:dyDescent="0.3">
      <c r="A95" s="63" t="s">
        <v>135</v>
      </c>
      <c r="B95" s="30" t="s">
        <v>74</v>
      </c>
      <c r="C95" s="31" t="s">
        <v>129</v>
      </c>
      <c r="D95" s="32" t="s">
        <v>23</v>
      </c>
      <c r="E95" s="106">
        <v>103</v>
      </c>
      <c r="F95" s="54">
        <v>0.44</v>
      </c>
      <c r="G95" s="122">
        <f t="shared" si="1"/>
        <v>45.32</v>
      </c>
      <c r="H95" s="168"/>
      <c r="I95" s="49"/>
      <c r="J95" s="26"/>
      <c r="K95" s="26"/>
    </row>
    <row r="96" spans="1:11" ht="30" x14ac:dyDescent="0.25">
      <c r="A96" s="23" t="s">
        <v>136</v>
      </c>
      <c r="B96" s="9" t="s">
        <v>67</v>
      </c>
      <c r="C96" s="10" t="s">
        <v>318</v>
      </c>
      <c r="D96" s="11" t="s">
        <v>8</v>
      </c>
      <c r="E96" s="102">
        <v>82</v>
      </c>
      <c r="F96" s="57"/>
      <c r="G96" s="13">
        <f t="shared" si="1"/>
        <v>0</v>
      </c>
      <c r="H96" s="168"/>
      <c r="I96" s="26"/>
      <c r="J96" s="26"/>
      <c r="K96" s="26"/>
    </row>
    <row r="97" spans="1:11" ht="30" x14ac:dyDescent="0.25">
      <c r="A97" s="62" t="s">
        <v>136</v>
      </c>
      <c r="B97" s="14" t="s">
        <v>68</v>
      </c>
      <c r="C97" s="15" t="s">
        <v>319</v>
      </c>
      <c r="D97" s="16" t="s">
        <v>8</v>
      </c>
      <c r="E97" s="87">
        <v>9</v>
      </c>
      <c r="F97" s="52"/>
      <c r="G97" s="18">
        <f t="shared" si="1"/>
        <v>0</v>
      </c>
      <c r="H97" s="168"/>
      <c r="I97" s="26"/>
      <c r="J97" s="26"/>
      <c r="K97" s="26"/>
    </row>
    <row r="98" spans="1:11" x14ac:dyDescent="0.25">
      <c r="A98" s="62" t="s">
        <v>136</v>
      </c>
      <c r="B98" s="14" t="s">
        <v>69</v>
      </c>
      <c r="C98" s="15" t="s">
        <v>218</v>
      </c>
      <c r="D98" s="16" t="s">
        <v>23</v>
      </c>
      <c r="E98" s="87">
        <v>105</v>
      </c>
      <c r="F98" s="52"/>
      <c r="G98" s="18">
        <f t="shared" si="1"/>
        <v>0</v>
      </c>
      <c r="H98" s="168"/>
      <c r="I98" s="26"/>
      <c r="J98" s="26"/>
      <c r="K98" s="26"/>
    </row>
    <row r="99" spans="1:11" x14ac:dyDescent="0.25">
      <c r="A99" s="62" t="s">
        <v>136</v>
      </c>
      <c r="B99" s="14" t="s">
        <v>70</v>
      </c>
      <c r="C99" s="15" t="s">
        <v>234</v>
      </c>
      <c r="D99" s="16" t="s">
        <v>8</v>
      </c>
      <c r="E99" s="87">
        <v>38</v>
      </c>
      <c r="F99" s="52"/>
      <c r="G99" s="18">
        <f t="shared" si="1"/>
        <v>0</v>
      </c>
      <c r="H99" s="168"/>
      <c r="I99" s="26"/>
      <c r="J99" s="26"/>
      <c r="K99" s="26"/>
    </row>
    <row r="100" spans="1:11" x14ac:dyDescent="0.25">
      <c r="A100" s="62" t="s">
        <v>136</v>
      </c>
      <c r="B100" s="14" t="s">
        <v>71</v>
      </c>
      <c r="C100" s="15" t="s">
        <v>222</v>
      </c>
      <c r="D100" s="16" t="s">
        <v>23</v>
      </c>
      <c r="E100" s="87">
        <v>103</v>
      </c>
      <c r="F100" s="52"/>
      <c r="G100" s="18">
        <f t="shared" si="1"/>
        <v>0</v>
      </c>
      <c r="H100" s="168"/>
      <c r="I100" s="26"/>
      <c r="J100" s="26"/>
      <c r="K100" s="26"/>
    </row>
    <row r="101" spans="1:11" x14ac:dyDescent="0.25">
      <c r="A101" s="62" t="s">
        <v>136</v>
      </c>
      <c r="B101" s="14" t="s">
        <v>72</v>
      </c>
      <c r="C101" s="15" t="s">
        <v>220</v>
      </c>
      <c r="D101" s="16" t="s">
        <v>23</v>
      </c>
      <c r="E101" s="87">
        <v>103</v>
      </c>
      <c r="F101" s="52"/>
      <c r="G101" s="18">
        <f t="shared" si="1"/>
        <v>0</v>
      </c>
      <c r="H101" s="168"/>
      <c r="I101" s="26"/>
      <c r="J101" s="26"/>
      <c r="K101" s="26"/>
    </row>
    <row r="102" spans="1:11" ht="15.75" thickBot="1" x14ac:dyDescent="0.3">
      <c r="A102" s="62" t="s">
        <v>136</v>
      </c>
      <c r="B102" s="14" t="s">
        <v>73</v>
      </c>
      <c r="C102" s="15" t="s">
        <v>221</v>
      </c>
      <c r="D102" s="16" t="s">
        <v>23</v>
      </c>
      <c r="E102" s="87">
        <v>103</v>
      </c>
      <c r="F102" s="52"/>
      <c r="G102" s="18">
        <f t="shared" si="1"/>
        <v>0</v>
      </c>
      <c r="H102" s="169"/>
      <c r="I102" s="26"/>
      <c r="J102" s="26"/>
      <c r="K102" s="26"/>
    </row>
    <row r="103" spans="1:11" ht="43.5" thickBot="1" x14ac:dyDescent="0.3">
      <c r="A103" s="63" t="s">
        <v>136</v>
      </c>
      <c r="B103" s="30" t="s">
        <v>74</v>
      </c>
      <c r="C103" s="31" t="s">
        <v>129</v>
      </c>
      <c r="D103" s="32" t="s">
        <v>23</v>
      </c>
      <c r="E103" s="106">
        <v>103</v>
      </c>
      <c r="F103" s="54"/>
      <c r="G103" s="122">
        <f t="shared" si="1"/>
        <v>0</v>
      </c>
      <c r="H103" s="60" t="s">
        <v>75</v>
      </c>
      <c r="I103" s="22">
        <f>SUM(G88:G103)</f>
        <v>5940.2999999999993</v>
      </c>
      <c r="J103" s="26"/>
      <c r="K103" s="26"/>
    </row>
    <row r="104" spans="1:11" x14ac:dyDescent="0.25">
      <c r="A104" s="23" t="s">
        <v>137</v>
      </c>
      <c r="B104" s="9" t="s">
        <v>76</v>
      </c>
      <c r="C104" s="10" t="s">
        <v>235</v>
      </c>
      <c r="D104" s="11" t="s">
        <v>9</v>
      </c>
      <c r="E104" s="102">
        <v>5930</v>
      </c>
      <c r="F104" s="57">
        <v>16.059999999999999</v>
      </c>
      <c r="G104" s="13">
        <f t="shared" si="1"/>
        <v>95235.8</v>
      </c>
      <c r="H104" s="25"/>
      <c r="I104" s="26"/>
      <c r="J104" s="26"/>
      <c r="K104" s="26"/>
    </row>
    <row r="105" spans="1:11" x14ac:dyDescent="0.25">
      <c r="A105" s="62" t="s">
        <v>137</v>
      </c>
      <c r="B105" s="34" t="s">
        <v>77</v>
      </c>
      <c r="C105" s="35" t="s">
        <v>138</v>
      </c>
      <c r="D105" s="36" t="s">
        <v>8</v>
      </c>
      <c r="E105" s="104">
        <v>386</v>
      </c>
      <c r="F105" s="51">
        <v>25.28</v>
      </c>
      <c r="G105" s="18">
        <f t="shared" si="1"/>
        <v>9758.08</v>
      </c>
      <c r="H105" s="25"/>
      <c r="I105" s="26"/>
      <c r="J105" s="26"/>
      <c r="K105" s="26"/>
    </row>
    <row r="106" spans="1:11" ht="15.75" thickBot="1" x14ac:dyDescent="0.3">
      <c r="A106" s="62" t="s">
        <v>137</v>
      </c>
      <c r="B106" s="34" t="s">
        <v>78</v>
      </c>
      <c r="C106" s="35" t="s">
        <v>139</v>
      </c>
      <c r="D106" s="36" t="s">
        <v>8</v>
      </c>
      <c r="E106" s="104">
        <v>1157</v>
      </c>
      <c r="F106" s="51">
        <v>68.400000000000006</v>
      </c>
      <c r="G106" s="18">
        <f t="shared" si="1"/>
        <v>79138.8</v>
      </c>
      <c r="H106" s="25"/>
      <c r="I106" s="26"/>
      <c r="J106" s="26"/>
      <c r="K106" s="26"/>
    </row>
    <row r="107" spans="1:11" ht="43.5" thickBot="1" x14ac:dyDescent="0.3">
      <c r="A107" s="63" t="s">
        <v>137</v>
      </c>
      <c r="B107" s="64" t="s">
        <v>79</v>
      </c>
      <c r="C107" s="137" t="s">
        <v>236</v>
      </c>
      <c r="D107" s="65" t="s">
        <v>8</v>
      </c>
      <c r="E107" s="109">
        <v>125</v>
      </c>
      <c r="F107" s="67">
        <v>33.020000000000003</v>
      </c>
      <c r="G107" s="122">
        <f t="shared" si="1"/>
        <v>4127.5</v>
      </c>
      <c r="H107" s="60" t="s">
        <v>80</v>
      </c>
      <c r="I107" s="22">
        <f>SUM(G104:G107)</f>
        <v>188260.18</v>
      </c>
      <c r="J107" s="26"/>
      <c r="K107" s="26"/>
    </row>
    <row r="108" spans="1:11" ht="30" x14ac:dyDescent="0.25">
      <c r="A108" s="23" t="s">
        <v>146</v>
      </c>
      <c r="B108" s="9" t="s">
        <v>81</v>
      </c>
      <c r="C108" s="10" t="s">
        <v>148</v>
      </c>
      <c r="D108" s="11" t="s">
        <v>112</v>
      </c>
      <c r="E108" s="102">
        <v>38</v>
      </c>
      <c r="F108" s="57">
        <v>108</v>
      </c>
      <c r="G108" s="13">
        <f t="shared" si="1"/>
        <v>4104</v>
      </c>
      <c r="H108" s="25"/>
      <c r="I108" s="26"/>
      <c r="J108" s="26"/>
      <c r="K108" s="26"/>
    </row>
    <row r="109" spans="1:11" ht="30" x14ac:dyDescent="0.25">
      <c r="A109" s="62" t="s">
        <v>146</v>
      </c>
      <c r="B109" s="34" t="s">
        <v>143</v>
      </c>
      <c r="C109" s="35" t="s">
        <v>149</v>
      </c>
      <c r="D109" s="36" t="s">
        <v>112</v>
      </c>
      <c r="E109" s="104">
        <v>75</v>
      </c>
      <c r="F109" s="51">
        <v>63.5</v>
      </c>
      <c r="G109" s="18">
        <f t="shared" si="1"/>
        <v>4762.5</v>
      </c>
      <c r="H109" s="25"/>
      <c r="I109" s="26"/>
      <c r="J109" s="26"/>
      <c r="K109" s="26"/>
    </row>
    <row r="110" spans="1:11" ht="30" x14ac:dyDescent="0.25">
      <c r="A110" s="62" t="s">
        <v>146</v>
      </c>
      <c r="B110" s="34" t="s">
        <v>144</v>
      </c>
      <c r="C110" s="35" t="s">
        <v>150</v>
      </c>
      <c r="D110" s="36" t="s">
        <v>7</v>
      </c>
      <c r="E110" s="104">
        <v>14</v>
      </c>
      <c r="F110" s="51">
        <v>216</v>
      </c>
      <c r="G110" s="18">
        <f t="shared" si="1"/>
        <v>3024</v>
      </c>
      <c r="H110" s="25"/>
      <c r="I110" s="26"/>
      <c r="J110" s="26"/>
      <c r="K110" s="26"/>
    </row>
    <row r="111" spans="1:11" ht="30" x14ac:dyDescent="0.25">
      <c r="A111" s="62" t="s">
        <v>146</v>
      </c>
      <c r="B111" s="34" t="s">
        <v>145</v>
      </c>
      <c r="C111" s="35" t="s">
        <v>151</v>
      </c>
      <c r="D111" s="36" t="s">
        <v>112</v>
      </c>
      <c r="E111" s="104">
        <v>14</v>
      </c>
      <c r="F111" s="51">
        <v>103</v>
      </c>
      <c r="G111" s="18">
        <f t="shared" si="1"/>
        <v>1442</v>
      </c>
      <c r="H111" s="25"/>
      <c r="I111" s="26"/>
      <c r="J111" s="26"/>
      <c r="K111" s="26"/>
    </row>
    <row r="112" spans="1:11" ht="30" x14ac:dyDescent="0.25">
      <c r="A112" s="62" t="s">
        <v>146</v>
      </c>
      <c r="B112" s="34" t="s">
        <v>300</v>
      </c>
      <c r="C112" s="35" t="s">
        <v>152</v>
      </c>
      <c r="D112" s="36" t="s">
        <v>9</v>
      </c>
      <c r="E112" s="104">
        <v>400</v>
      </c>
      <c r="F112" s="51">
        <v>2.34</v>
      </c>
      <c r="G112" s="18">
        <f t="shared" si="1"/>
        <v>936</v>
      </c>
      <c r="H112" s="25"/>
      <c r="I112" s="26"/>
      <c r="J112" s="26"/>
      <c r="K112" s="26"/>
    </row>
    <row r="113" spans="1:11" ht="30" x14ac:dyDescent="0.25">
      <c r="A113" s="62" t="s">
        <v>146</v>
      </c>
      <c r="B113" s="34" t="s">
        <v>301</v>
      </c>
      <c r="C113" s="35" t="s">
        <v>153</v>
      </c>
      <c r="D113" s="36" t="s">
        <v>9</v>
      </c>
      <c r="E113" s="104">
        <v>1822</v>
      </c>
      <c r="F113" s="51">
        <v>0.59</v>
      </c>
      <c r="G113" s="18">
        <f t="shared" si="1"/>
        <v>1074.98</v>
      </c>
      <c r="H113" s="25"/>
      <c r="I113" s="26"/>
      <c r="J113" s="26"/>
      <c r="K113" s="26"/>
    </row>
    <row r="114" spans="1:11" ht="30" x14ac:dyDescent="0.25">
      <c r="A114" s="62" t="s">
        <v>146</v>
      </c>
      <c r="B114" s="34" t="s">
        <v>302</v>
      </c>
      <c r="C114" s="35" t="s">
        <v>154</v>
      </c>
      <c r="D114" s="36" t="s">
        <v>9</v>
      </c>
      <c r="E114" s="104">
        <v>160</v>
      </c>
      <c r="F114" s="51">
        <v>1.77</v>
      </c>
      <c r="G114" s="18">
        <f t="shared" si="1"/>
        <v>283.2</v>
      </c>
      <c r="H114" s="25"/>
      <c r="I114" s="26"/>
      <c r="J114" s="26"/>
      <c r="K114" s="26"/>
    </row>
    <row r="115" spans="1:11" ht="30" x14ac:dyDescent="0.25">
      <c r="A115" s="62" t="s">
        <v>146</v>
      </c>
      <c r="B115" s="34" t="s">
        <v>303</v>
      </c>
      <c r="C115" s="35" t="s">
        <v>155</v>
      </c>
      <c r="D115" s="36" t="s">
        <v>9</v>
      </c>
      <c r="E115" s="104">
        <v>1367</v>
      </c>
      <c r="F115" s="51">
        <v>1.17</v>
      </c>
      <c r="G115" s="18">
        <f t="shared" si="1"/>
        <v>1599.39</v>
      </c>
      <c r="H115" s="25"/>
      <c r="I115" s="26"/>
      <c r="J115" s="26"/>
      <c r="K115" s="26"/>
    </row>
    <row r="116" spans="1:11" ht="30" x14ac:dyDescent="0.25">
      <c r="A116" s="62" t="s">
        <v>146</v>
      </c>
      <c r="B116" s="34" t="s">
        <v>304</v>
      </c>
      <c r="C116" s="35" t="s">
        <v>156</v>
      </c>
      <c r="D116" s="36" t="s">
        <v>9</v>
      </c>
      <c r="E116" s="104">
        <v>3.25</v>
      </c>
      <c r="F116" s="51">
        <v>9.75</v>
      </c>
      <c r="G116" s="18">
        <f t="shared" si="1"/>
        <v>31.69</v>
      </c>
      <c r="H116" s="25"/>
      <c r="I116" s="26"/>
      <c r="J116" s="26"/>
      <c r="K116" s="26"/>
    </row>
    <row r="117" spans="1:11" ht="30" x14ac:dyDescent="0.25">
      <c r="A117" s="62" t="s">
        <v>146</v>
      </c>
      <c r="B117" s="34" t="s">
        <v>305</v>
      </c>
      <c r="C117" s="35" t="s">
        <v>157</v>
      </c>
      <c r="D117" s="36" t="s">
        <v>9</v>
      </c>
      <c r="E117" s="104">
        <v>40</v>
      </c>
      <c r="F117" s="51">
        <v>4.88</v>
      </c>
      <c r="G117" s="18">
        <f t="shared" si="1"/>
        <v>195.2</v>
      </c>
      <c r="H117" s="25"/>
      <c r="I117" s="26"/>
      <c r="J117" s="26"/>
      <c r="K117" s="26"/>
    </row>
    <row r="118" spans="1:11" ht="30" x14ac:dyDescent="0.25">
      <c r="A118" s="62" t="s">
        <v>146</v>
      </c>
      <c r="B118" s="34" t="s">
        <v>306</v>
      </c>
      <c r="C118" s="35" t="s">
        <v>158</v>
      </c>
      <c r="D118" s="36" t="s">
        <v>9</v>
      </c>
      <c r="E118" s="104">
        <v>82</v>
      </c>
      <c r="F118" s="51">
        <v>2.44</v>
      </c>
      <c r="G118" s="18">
        <f t="shared" si="1"/>
        <v>200.08</v>
      </c>
      <c r="H118" s="25"/>
      <c r="I118" s="26"/>
      <c r="J118" s="26"/>
      <c r="K118" s="26"/>
    </row>
    <row r="119" spans="1:11" ht="30.75" thickBot="1" x14ac:dyDescent="0.3">
      <c r="A119" s="62" t="s">
        <v>146</v>
      </c>
      <c r="B119" s="34" t="s">
        <v>307</v>
      </c>
      <c r="C119" s="35" t="s">
        <v>159</v>
      </c>
      <c r="D119" s="36" t="s">
        <v>23</v>
      </c>
      <c r="E119" s="104">
        <v>41</v>
      </c>
      <c r="F119" s="51">
        <v>19.5</v>
      </c>
      <c r="G119" s="18">
        <f t="shared" si="1"/>
        <v>799.5</v>
      </c>
      <c r="H119" s="25"/>
      <c r="I119" s="26"/>
      <c r="J119" s="26"/>
      <c r="K119" s="26"/>
    </row>
    <row r="120" spans="1:11" ht="43.5" thickBot="1" x14ac:dyDescent="0.3">
      <c r="A120" s="63" t="s">
        <v>146</v>
      </c>
      <c r="B120" s="64" t="s">
        <v>308</v>
      </c>
      <c r="C120" s="138" t="s">
        <v>160</v>
      </c>
      <c r="D120" s="65" t="s">
        <v>23</v>
      </c>
      <c r="E120" s="109">
        <v>52.5</v>
      </c>
      <c r="F120" s="67">
        <v>19.5</v>
      </c>
      <c r="G120" s="122">
        <f t="shared" si="1"/>
        <v>1023.75</v>
      </c>
      <c r="H120" s="60" t="s">
        <v>82</v>
      </c>
      <c r="I120" s="22">
        <f>SUM(G108:G120)</f>
        <v>19476.29</v>
      </c>
      <c r="J120" s="26"/>
      <c r="K120" s="26"/>
    </row>
    <row r="121" spans="1:11" x14ac:dyDescent="0.25">
      <c r="A121" s="23" t="s">
        <v>147</v>
      </c>
      <c r="B121" s="9" t="s">
        <v>163</v>
      </c>
      <c r="C121" s="10" t="s">
        <v>326</v>
      </c>
      <c r="D121" s="11" t="s">
        <v>9</v>
      </c>
      <c r="E121" s="102">
        <v>2659</v>
      </c>
      <c r="F121" s="57">
        <v>21.35</v>
      </c>
      <c r="G121" s="13">
        <f t="shared" si="1"/>
        <v>56769.65</v>
      </c>
      <c r="H121" s="25"/>
      <c r="I121" s="26"/>
      <c r="J121" s="26"/>
      <c r="K121" s="26"/>
    </row>
    <row r="122" spans="1:11" x14ac:dyDescent="0.25">
      <c r="A122" s="62" t="s">
        <v>147</v>
      </c>
      <c r="B122" s="34" t="s">
        <v>164</v>
      </c>
      <c r="C122" s="35" t="s">
        <v>140</v>
      </c>
      <c r="D122" s="36" t="s">
        <v>112</v>
      </c>
      <c r="E122" s="104">
        <v>2</v>
      </c>
      <c r="F122" s="51">
        <v>401.41</v>
      </c>
      <c r="G122" s="18">
        <f t="shared" si="1"/>
        <v>802.82</v>
      </c>
      <c r="H122" s="25"/>
      <c r="I122" s="26"/>
      <c r="J122" s="26"/>
      <c r="K122" s="26"/>
    </row>
    <row r="123" spans="1:11" ht="15.75" thickBot="1" x14ac:dyDescent="0.3">
      <c r="A123" s="62" t="s">
        <v>147</v>
      </c>
      <c r="B123" s="34" t="s">
        <v>165</v>
      </c>
      <c r="C123" s="35" t="s">
        <v>141</v>
      </c>
      <c r="D123" s="36" t="s">
        <v>112</v>
      </c>
      <c r="E123" s="104">
        <v>2</v>
      </c>
      <c r="F123" s="51">
        <v>254.18</v>
      </c>
      <c r="G123" s="18">
        <f t="shared" si="1"/>
        <v>508.36</v>
      </c>
      <c r="H123" s="25"/>
      <c r="I123" s="26"/>
      <c r="J123" s="26"/>
      <c r="K123" s="26"/>
    </row>
    <row r="124" spans="1:11" ht="43.5" thickBot="1" x14ac:dyDescent="0.3">
      <c r="A124" s="63" t="s">
        <v>147</v>
      </c>
      <c r="B124" s="64" t="s">
        <v>166</v>
      </c>
      <c r="C124" s="138" t="s">
        <v>142</v>
      </c>
      <c r="D124" s="65" t="s">
        <v>112</v>
      </c>
      <c r="E124" s="109">
        <v>2</v>
      </c>
      <c r="F124" s="67">
        <v>5544.12</v>
      </c>
      <c r="G124" s="122">
        <f t="shared" si="1"/>
        <v>11088.24</v>
      </c>
      <c r="H124" s="60" t="s">
        <v>167</v>
      </c>
      <c r="I124" s="22">
        <f>SUM(G121:G124)</f>
        <v>69169.070000000007</v>
      </c>
      <c r="J124" s="26"/>
      <c r="K124" s="26"/>
    </row>
    <row r="125" spans="1:11" ht="60.75" thickBot="1" x14ac:dyDescent="0.3">
      <c r="A125" s="111" t="s">
        <v>161</v>
      </c>
      <c r="B125" s="112" t="s">
        <v>162</v>
      </c>
      <c r="C125" s="113" t="s">
        <v>325</v>
      </c>
      <c r="D125" s="114" t="s">
        <v>263</v>
      </c>
      <c r="E125" s="115">
        <v>1</v>
      </c>
      <c r="F125" s="125">
        <v>8652.26</v>
      </c>
      <c r="G125" s="127">
        <f t="shared" ref="G125" si="2">ROUND(E125*F125,2)</f>
        <v>8652.26</v>
      </c>
      <c r="H125" s="60" t="s">
        <v>168</v>
      </c>
      <c r="I125" s="22">
        <f>SUM(G125)</f>
        <v>8652.26</v>
      </c>
      <c r="J125" s="26"/>
      <c r="K125" s="26"/>
    </row>
    <row r="126" spans="1:11" ht="43.5" thickBot="1" x14ac:dyDescent="0.3">
      <c r="A126" s="68"/>
      <c r="B126" s="68"/>
      <c r="C126" s="68"/>
      <c r="D126" s="69"/>
      <c r="E126" s="70"/>
      <c r="F126" s="83" t="s">
        <v>83</v>
      </c>
      <c r="G126" s="84">
        <f>SUM(G5:G125)</f>
        <v>2874468.0099999993</v>
      </c>
      <c r="H126" s="19"/>
      <c r="I126" s="49"/>
    </row>
    <row r="127" spans="1:11" x14ac:dyDescent="0.25">
      <c r="A127" s="73"/>
      <c r="B127" s="73"/>
      <c r="C127" s="74"/>
      <c r="D127" s="74"/>
      <c r="E127" s="75"/>
      <c r="F127" s="74"/>
      <c r="G127" s="76"/>
    </row>
  </sheetData>
  <sheetProtection algorithmName="SHA-512" hashValue="VITc+dzEHLXeNMrx5S0H0CNkU/RIdBNNE5fbVrc4mgcjkN34WPFlY1lxhXArS5qey1Dt5E46ZT/xpLa/wEDM2w==" saltValue="cjryoE2oAeteOmkwqHhqLg==" spinCount="100000" sheet="1" objects="1" scenarios="1"/>
  <mergeCells count="5">
    <mergeCell ref="A1:G1"/>
    <mergeCell ref="A3:G3"/>
    <mergeCell ref="H57:H81"/>
    <mergeCell ref="H88:H102"/>
    <mergeCell ref="H30:H44"/>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2CA9-B151-4E18-ACC3-D60F37C0EC81}">
  <sheetPr codeName="Sheet2"/>
  <dimension ref="A1:J64"/>
  <sheetViews>
    <sheetView topLeftCell="A35" zoomScale="70" zoomScaleNormal="70" workbookViewId="0">
      <selection activeCell="F63" sqref="F63"/>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0" width="9.140625" style="2"/>
  </cols>
  <sheetData>
    <row r="1" spans="1:10" ht="39.950000000000003" customHeight="1" x14ac:dyDescent="0.25">
      <c r="A1" s="164" t="s">
        <v>110</v>
      </c>
      <c r="B1" s="164"/>
      <c r="C1" s="164"/>
      <c r="D1" s="164"/>
      <c r="E1" s="164"/>
      <c r="F1" s="164"/>
      <c r="G1" s="164"/>
    </row>
    <row r="2" spans="1:10" ht="20.100000000000001" customHeight="1" thickBot="1" x14ac:dyDescent="0.3">
      <c r="A2" s="3"/>
      <c r="B2" s="3"/>
      <c r="C2" s="3"/>
      <c r="D2" s="3"/>
      <c r="E2" s="4"/>
      <c r="F2" s="3"/>
      <c r="G2" s="3"/>
    </row>
    <row r="3" spans="1:10" ht="30" customHeight="1" x14ac:dyDescent="0.25">
      <c r="A3" s="165" t="s">
        <v>332</v>
      </c>
      <c r="B3" s="165"/>
      <c r="C3" s="165"/>
      <c r="D3" s="165"/>
      <c r="E3" s="165"/>
      <c r="F3" s="165"/>
      <c r="G3" s="166"/>
    </row>
    <row r="4" spans="1:10" ht="43.5" thickBot="1" x14ac:dyDescent="0.3">
      <c r="A4" s="5" t="s">
        <v>0</v>
      </c>
      <c r="B4" s="5" t="s">
        <v>1</v>
      </c>
      <c r="C4" s="5" t="s">
        <v>2</v>
      </c>
      <c r="D4" s="5" t="s">
        <v>3</v>
      </c>
      <c r="E4" s="6" t="s">
        <v>4</v>
      </c>
      <c r="F4" s="7" t="s">
        <v>337</v>
      </c>
      <c r="G4" s="8" t="s">
        <v>5</v>
      </c>
    </row>
    <row r="5" spans="1:10" x14ac:dyDescent="0.25">
      <c r="A5" s="9" t="s">
        <v>6</v>
      </c>
      <c r="B5" s="9" t="s">
        <v>84</v>
      </c>
      <c r="C5" s="10" t="s">
        <v>111</v>
      </c>
      <c r="D5" s="11" t="s">
        <v>9</v>
      </c>
      <c r="E5" s="102">
        <v>53</v>
      </c>
      <c r="F5" s="12">
        <v>0.32</v>
      </c>
      <c r="G5" s="13">
        <f>ROUND(E5*F5,2)</f>
        <v>16.96</v>
      </c>
    </row>
    <row r="6" spans="1:10" x14ac:dyDescent="0.25">
      <c r="A6" s="14" t="s">
        <v>6</v>
      </c>
      <c r="B6" s="14" t="s">
        <v>85</v>
      </c>
      <c r="C6" s="15" t="s">
        <v>208</v>
      </c>
      <c r="D6" s="16" t="s">
        <v>112</v>
      </c>
      <c r="E6" s="87">
        <v>3</v>
      </c>
      <c r="F6" s="17">
        <v>20.47</v>
      </c>
      <c r="G6" s="18">
        <f>ROUND(E6*F6,2)</f>
        <v>61.41</v>
      </c>
    </row>
    <row r="7" spans="1:10" x14ac:dyDescent="0.25">
      <c r="A7" s="148" t="s">
        <v>6</v>
      </c>
      <c r="B7" s="148" t="s">
        <v>86</v>
      </c>
      <c r="C7" s="151" t="s">
        <v>357</v>
      </c>
      <c r="D7" s="152" t="s">
        <v>23</v>
      </c>
      <c r="E7" s="153">
        <v>110</v>
      </c>
      <c r="F7" s="17">
        <v>2.23</v>
      </c>
      <c r="G7" s="18">
        <f>ROUND(E7*F7,2)</f>
        <v>245.3</v>
      </c>
    </row>
    <row r="8" spans="1:10" ht="15.75" thickBot="1" x14ac:dyDescent="0.3">
      <c r="A8" s="14" t="s">
        <v>6</v>
      </c>
      <c r="B8" s="14" t="s">
        <v>87</v>
      </c>
      <c r="C8" s="151" t="s">
        <v>358</v>
      </c>
      <c r="D8" s="87" t="s">
        <v>8</v>
      </c>
      <c r="E8" s="103">
        <v>19</v>
      </c>
      <c r="F8" s="17">
        <v>27.88</v>
      </c>
      <c r="G8" s="18">
        <f t="shared" ref="G8:G61" si="0">ROUND(E8*F8,2)</f>
        <v>529.72</v>
      </c>
    </row>
    <row r="9" spans="1:10" ht="43.5" thickBot="1" x14ac:dyDescent="0.3">
      <c r="A9" s="45" t="s">
        <v>6</v>
      </c>
      <c r="B9" s="45" t="s">
        <v>88</v>
      </c>
      <c r="C9" s="37" t="s">
        <v>317</v>
      </c>
      <c r="D9" s="38" t="s">
        <v>13</v>
      </c>
      <c r="E9" s="150">
        <v>46.4</v>
      </c>
      <c r="F9" s="133">
        <v>-7</v>
      </c>
      <c r="G9" s="129">
        <f t="shared" si="0"/>
        <v>-324.8</v>
      </c>
      <c r="H9" s="21" t="s">
        <v>14</v>
      </c>
      <c r="I9" s="22">
        <f>SUM(G5:G9)</f>
        <v>528.59000000000015</v>
      </c>
      <c r="J9" s="20"/>
    </row>
    <row r="10" spans="1:10" ht="30" x14ac:dyDescent="0.25">
      <c r="A10" s="23" t="s">
        <v>15</v>
      </c>
      <c r="B10" s="9" t="s">
        <v>16</v>
      </c>
      <c r="C10" s="10" t="s">
        <v>318</v>
      </c>
      <c r="D10" s="11" t="s">
        <v>8</v>
      </c>
      <c r="E10" s="102">
        <v>228</v>
      </c>
      <c r="F10" s="24">
        <v>8.06</v>
      </c>
      <c r="G10" s="13">
        <f t="shared" si="0"/>
        <v>1837.68</v>
      </c>
      <c r="H10" s="25"/>
      <c r="I10" s="26"/>
      <c r="J10" s="26"/>
    </row>
    <row r="11" spans="1:10" ht="30" x14ac:dyDescent="0.25">
      <c r="A11" s="27" t="s">
        <v>15</v>
      </c>
      <c r="B11" s="14" t="s">
        <v>17</v>
      </c>
      <c r="C11" s="15" t="s">
        <v>319</v>
      </c>
      <c r="D11" s="16" t="s">
        <v>8</v>
      </c>
      <c r="E11" s="87">
        <v>25</v>
      </c>
      <c r="F11" s="28">
        <v>7.35</v>
      </c>
      <c r="G11" s="18">
        <f t="shared" si="0"/>
        <v>183.75</v>
      </c>
      <c r="H11" s="25"/>
      <c r="I11" s="26"/>
      <c r="J11" s="26"/>
    </row>
    <row r="12" spans="1:10" x14ac:dyDescent="0.25">
      <c r="A12" s="27" t="s">
        <v>15</v>
      </c>
      <c r="B12" s="14" t="s">
        <v>18</v>
      </c>
      <c r="C12" s="15" t="s">
        <v>115</v>
      </c>
      <c r="D12" s="16" t="s">
        <v>23</v>
      </c>
      <c r="E12" s="87">
        <v>701</v>
      </c>
      <c r="F12" s="28">
        <v>0.3</v>
      </c>
      <c r="G12" s="18">
        <f t="shared" si="0"/>
        <v>210.3</v>
      </c>
      <c r="H12" s="25"/>
      <c r="I12" s="26"/>
      <c r="J12" s="26"/>
    </row>
    <row r="13" spans="1:10" x14ac:dyDescent="0.25">
      <c r="A13" s="27" t="s">
        <v>15</v>
      </c>
      <c r="B13" s="14" t="s">
        <v>19</v>
      </c>
      <c r="C13" s="15" t="s">
        <v>116</v>
      </c>
      <c r="D13" s="16" t="s">
        <v>23</v>
      </c>
      <c r="E13" s="87">
        <v>71</v>
      </c>
      <c r="F13" s="28">
        <v>0.77</v>
      </c>
      <c r="G13" s="18">
        <f t="shared" si="0"/>
        <v>54.67</v>
      </c>
      <c r="H13" s="25"/>
      <c r="I13" s="26"/>
      <c r="J13" s="26"/>
    </row>
    <row r="14" spans="1:10" x14ac:dyDescent="0.25">
      <c r="A14" s="27" t="s">
        <v>15</v>
      </c>
      <c r="B14" s="14" t="s">
        <v>20</v>
      </c>
      <c r="C14" s="15" t="s">
        <v>117</v>
      </c>
      <c r="D14" s="16" t="s">
        <v>8</v>
      </c>
      <c r="E14" s="87">
        <v>8</v>
      </c>
      <c r="F14" s="28">
        <v>7.1</v>
      </c>
      <c r="G14" s="18">
        <f t="shared" si="0"/>
        <v>56.8</v>
      </c>
      <c r="H14" s="25"/>
      <c r="I14" s="26"/>
      <c r="J14" s="26"/>
    </row>
    <row r="15" spans="1:10" x14ac:dyDescent="0.25">
      <c r="A15" s="27" t="s">
        <v>15</v>
      </c>
      <c r="B15" s="14" t="s">
        <v>21</v>
      </c>
      <c r="C15" s="15" t="s">
        <v>118</v>
      </c>
      <c r="D15" s="16" t="s">
        <v>23</v>
      </c>
      <c r="E15" s="87">
        <v>484</v>
      </c>
      <c r="F15" s="28">
        <v>0.3</v>
      </c>
      <c r="G15" s="18">
        <f t="shared" si="0"/>
        <v>145.19999999999999</v>
      </c>
      <c r="H15" s="25"/>
      <c r="I15" s="26"/>
      <c r="J15" s="26"/>
    </row>
    <row r="16" spans="1:10" x14ac:dyDescent="0.25">
      <c r="A16" s="27" t="s">
        <v>15</v>
      </c>
      <c r="B16" s="14" t="s">
        <v>22</v>
      </c>
      <c r="C16" s="15" t="s">
        <v>119</v>
      </c>
      <c r="D16" s="16" t="s">
        <v>8</v>
      </c>
      <c r="E16" s="87">
        <v>146</v>
      </c>
      <c r="F16" s="28">
        <v>1.01</v>
      </c>
      <c r="G16" s="18">
        <f t="shared" si="0"/>
        <v>147.46</v>
      </c>
      <c r="H16" s="25"/>
      <c r="I16" s="26"/>
      <c r="J16" s="26"/>
    </row>
    <row r="17" spans="1:10" x14ac:dyDescent="0.25">
      <c r="A17" s="27" t="s">
        <v>15</v>
      </c>
      <c r="B17" s="14" t="s">
        <v>24</v>
      </c>
      <c r="C17" s="15" t="s">
        <v>214</v>
      </c>
      <c r="D17" s="16" t="s">
        <v>8</v>
      </c>
      <c r="E17" s="152">
        <v>80</v>
      </c>
      <c r="F17" s="28">
        <v>4.6900000000000004</v>
      </c>
      <c r="G17" s="18">
        <f t="shared" si="0"/>
        <v>375.2</v>
      </c>
      <c r="H17" s="25"/>
      <c r="I17" s="26"/>
      <c r="J17" s="26"/>
    </row>
    <row r="18" spans="1:10" x14ac:dyDescent="0.25">
      <c r="A18" s="27" t="s">
        <v>15</v>
      </c>
      <c r="B18" s="14" t="s">
        <v>25</v>
      </c>
      <c r="C18" s="159" t="s">
        <v>359</v>
      </c>
      <c r="D18" s="16" t="s">
        <v>23</v>
      </c>
      <c r="E18" s="87">
        <v>701</v>
      </c>
      <c r="F18" s="28">
        <v>1.91</v>
      </c>
      <c r="G18" s="18">
        <f t="shared" si="0"/>
        <v>1338.91</v>
      </c>
      <c r="H18" s="25"/>
      <c r="I18" s="26"/>
      <c r="J18" s="26"/>
    </row>
    <row r="19" spans="1:10" ht="15.75" thickBot="1" x14ac:dyDescent="0.3">
      <c r="A19" s="27" t="s">
        <v>15</v>
      </c>
      <c r="B19" s="14" t="s">
        <v>26</v>
      </c>
      <c r="C19" s="159" t="s">
        <v>360</v>
      </c>
      <c r="D19" s="16" t="s">
        <v>23</v>
      </c>
      <c r="E19" s="87">
        <v>71</v>
      </c>
      <c r="F19" s="28">
        <v>2.34</v>
      </c>
      <c r="G19" s="18">
        <f t="shared" si="0"/>
        <v>166.14</v>
      </c>
      <c r="H19" s="25"/>
      <c r="I19" s="26"/>
      <c r="J19" s="26"/>
    </row>
    <row r="20" spans="1:10" ht="43.5" thickBot="1" x14ac:dyDescent="0.3">
      <c r="A20" s="29" t="s">
        <v>15</v>
      </c>
      <c r="B20" s="30" t="s">
        <v>27</v>
      </c>
      <c r="C20" s="31" t="s">
        <v>355</v>
      </c>
      <c r="D20" s="32" t="s">
        <v>23</v>
      </c>
      <c r="E20" s="106">
        <v>50</v>
      </c>
      <c r="F20" s="33">
        <v>7.12</v>
      </c>
      <c r="G20" s="122">
        <f t="shared" si="0"/>
        <v>356</v>
      </c>
      <c r="H20" s="21" t="s">
        <v>28</v>
      </c>
      <c r="I20" s="22">
        <f>SUM(G10:G20)</f>
        <v>4872.1100000000006</v>
      </c>
      <c r="J20" s="26"/>
    </row>
    <row r="21" spans="1:10" ht="30" x14ac:dyDescent="0.25">
      <c r="A21" s="23" t="s">
        <v>120</v>
      </c>
      <c r="B21" s="9" t="s">
        <v>29</v>
      </c>
      <c r="C21" s="10" t="s">
        <v>237</v>
      </c>
      <c r="D21" s="11" t="s">
        <v>23</v>
      </c>
      <c r="E21" s="102">
        <v>369</v>
      </c>
      <c r="F21" s="24">
        <v>10.49</v>
      </c>
      <c r="G21" s="13">
        <f t="shared" si="0"/>
        <v>3870.81</v>
      </c>
      <c r="H21" s="167" t="s">
        <v>338</v>
      </c>
      <c r="I21" s="26"/>
      <c r="J21" s="26"/>
    </row>
    <row r="22" spans="1:10" ht="30" x14ac:dyDescent="0.25">
      <c r="A22" s="62" t="s">
        <v>120</v>
      </c>
      <c r="B22" s="14" t="s">
        <v>30</v>
      </c>
      <c r="C22" s="37" t="s">
        <v>227</v>
      </c>
      <c r="D22" s="38" t="s">
        <v>8</v>
      </c>
      <c r="E22" s="105">
        <v>161</v>
      </c>
      <c r="F22" s="39">
        <v>26.33</v>
      </c>
      <c r="G22" s="18">
        <f t="shared" si="0"/>
        <v>4239.13</v>
      </c>
      <c r="H22" s="168"/>
      <c r="I22" s="26"/>
      <c r="J22" s="26"/>
    </row>
    <row r="23" spans="1:10" ht="30" x14ac:dyDescent="0.25">
      <c r="A23" s="62" t="s">
        <v>120</v>
      </c>
      <c r="B23" s="14" t="s">
        <v>31</v>
      </c>
      <c r="C23" s="37" t="s">
        <v>219</v>
      </c>
      <c r="D23" s="38" t="s">
        <v>23</v>
      </c>
      <c r="E23" s="105">
        <v>360</v>
      </c>
      <c r="F23" s="39">
        <v>14.61</v>
      </c>
      <c r="G23" s="18">
        <f t="shared" si="0"/>
        <v>5259.6</v>
      </c>
      <c r="H23" s="168"/>
      <c r="I23" s="26"/>
      <c r="J23" s="26"/>
    </row>
    <row r="24" spans="1:10" ht="30" x14ac:dyDescent="0.25">
      <c r="A24" s="62" t="s">
        <v>120</v>
      </c>
      <c r="B24" s="14" t="s">
        <v>101</v>
      </c>
      <c r="C24" s="37" t="s">
        <v>220</v>
      </c>
      <c r="D24" s="38" t="s">
        <v>23</v>
      </c>
      <c r="E24" s="105">
        <v>360</v>
      </c>
      <c r="F24" s="39">
        <v>11.19</v>
      </c>
      <c r="G24" s="18">
        <f t="shared" si="0"/>
        <v>4028.4</v>
      </c>
      <c r="H24" s="168"/>
      <c r="I24" s="26"/>
      <c r="J24" s="26"/>
    </row>
    <row r="25" spans="1:10" ht="30" x14ac:dyDescent="0.25">
      <c r="A25" s="62" t="s">
        <v>120</v>
      </c>
      <c r="B25" s="14" t="s">
        <v>215</v>
      </c>
      <c r="C25" s="37" t="s">
        <v>221</v>
      </c>
      <c r="D25" s="38" t="s">
        <v>23</v>
      </c>
      <c r="E25" s="150">
        <v>470</v>
      </c>
      <c r="F25" s="39">
        <v>7.19</v>
      </c>
      <c r="G25" s="18">
        <f t="shared" si="0"/>
        <v>3379.3</v>
      </c>
      <c r="H25" s="168"/>
      <c r="I25" s="26"/>
      <c r="J25" s="26"/>
    </row>
    <row r="26" spans="1:10" ht="30.75" thickBot="1" x14ac:dyDescent="0.3">
      <c r="A26" s="63" t="s">
        <v>120</v>
      </c>
      <c r="B26" s="30" t="s">
        <v>216</v>
      </c>
      <c r="C26" s="31" t="s">
        <v>129</v>
      </c>
      <c r="D26" s="32" t="s">
        <v>23</v>
      </c>
      <c r="E26" s="146">
        <v>470</v>
      </c>
      <c r="F26" s="33">
        <v>0.44</v>
      </c>
      <c r="G26" s="122">
        <f t="shared" si="0"/>
        <v>206.8</v>
      </c>
      <c r="H26" s="168"/>
      <c r="I26" s="49"/>
      <c r="J26" s="26"/>
    </row>
    <row r="27" spans="1:10" ht="30" x14ac:dyDescent="0.25">
      <c r="A27" s="23" t="s">
        <v>121</v>
      </c>
      <c r="B27" s="9" t="s">
        <v>29</v>
      </c>
      <c r="C27" s="10" t="s">
        <v>218</v>
      </c>
      <c r="D27" s="11" t="s">
        <v>23</v>
      </c>
      <c r="E27" s="102">
        <v>369</v>
      </c>
      <c r="F27" s="24"/>
      <c r="G27" s="13">
        <f t="shared" si="0"/>
        <v>0</v>
      </c>
      <c r="H27" s="168"/>
      <c r="I27" s="26"/>
      <c r="J27" s="26"/>
    </row>
    <row r="28" spans="1:10" ht="30" x14ac:dyDescent="0.25">
      <c r="A28" s="62" t="s">
        <v>121</v>
      </c>
      <c r="B28" s="14" t="s">
        <v>30</v>
      </c>
      <c r="C28" s="37" t="s">
        <v>228</v>
      </c>
      <c r="D28" s="38" t="s">
        <v>8</v>
      </c>
      <c r="E28" s="105">
        <v>134</v>
      </c>
      <c r="F28" s="39"/>
      <c r="G28" s="18">
        <f t="shared" si="0"/>
        <v>0</v>
      </c>
      <c r="H28" s="168"/>
      <c r="I28" s="26"/>
      <c r="J28" s="26"/>
    </row>
    <row r="29" spans="1:10" ht="30" x14ac:dyDescent="0.25">
      <c r="A29" s="62" t="s">
        <v>121</v>
      </c>
      <c r="B29" s="14" t="s">
        <v>31</v>
      </c>
      <c r="C29" s="37" t="s">
        <v>222</v>
      </c>
      <c r="D29" s="38" t="s">
        <v>23</v>
      </c>
      <c r="E29" s="105">
        <v>360</v>
      </c>
      <c r="F29" s="39"/>
      <c r="G29" s="18">
        <f t="shared" si="0"/>
        <v>0</v>
      </c>
      <c r="H29" s="168"/>
      <c r="I29" s="26"/>
      <c r="J29" s="26"/>
    </row>
    <row r="30" spans="1:10" ht="30" x14ac:dyDescent="0.25">
      <c r="A30" s="62" t="s">
        <v>121</v>
      </c>
      <c r="B30" s="14" t="s">
        <v>101</v>
      </c>
      <c r="C30" s="37" t="s">
        <v>238</v>
      </c>
      <c r="D30" s="38" t="s">
        <v>23</v>
      </c>
      <c r="E30" s="105">
        <v>360</v>
      </c>
      <c r="F30" s="39"/>
      <c r="G30" s="18">
        <f t="shared" si="0"/>
        <v>0</v>
      </c>
      <c r="H30" s="168"/>
      <c r="I30" s="26"/>
      <c r="J30" s="26"/>
    </row>
    <row r="31" spans="1:10" ht="30.75" thickBot="1" x14ac:dyDescent="0.3">
      <c r="A31" s="62" t="s">
        <v>121</v>
      </c>
      <c r="B31" s="14" t="s">
        <v>215</v>
      </c>
      <c r="C31" s="37" t="s">
        <v>239</v>
      </c>
      <c r="D31" s="38" t="s">
        <v>23</v>
      </c>
      <c r="E31" s="150">
        <v>470</v>
      </c>
      <c r="F31" s="39"/>
      <c r="G31" s="18">
        <f t="shared" si="0"/>
        <v>0</v>
      </c>
      <c r="H31" s="169"/>
      <c r="I31" s="26"/>
      <c r="J31" s="26"/>
    </row>
    <row r="32" spans="1:10" ht="43.5" thickBot="1" x14ac:dyDescent="0.3">
      <c r="A32" s="63" t="s">
        <v>121</v>
      </c>
      <c r="B32" s="30" t="s">
        <v>216</v>
      </c>
      <c r="C32" s="31" t="s">
        <v>129</v>
      </c>
      <c r="D32" s="32" t="s">
        <v>23</v>
      </c>
      <c r="E32" s="146">
        <v>470</v>
      </c>
      <c r="F32" s="33"/>
      <c r="G32" s="122">
        <f t="shared" si="0"/>
        <v>0</v>
      </c>
      <c r="H32" s="21" t="s">
        <v>32</v>
      </c>
      <c r="I32" s="22">
        <f>SUM(G21:G32)</f>
        <v>20984.04</v>
      </c>
      <c r="J32" s="26"/>
    </row>
    <row r="33" spans="1:10" ht="30" x14ac:dyDescent="0.25">
      <c r="A33" s="23" t="s">
        <v>171</v>
      </c>
      <c r="B33" s="9" t="s">
        <v>33</v>
      </c>
      <c r="C33" s="10" t="s">
        <v>230</v>
      </c>
      <c r="D33" s="11" t="s">
        <v>8</v>
      </c>
      <c r="E33" s="102">
        <v>27</v>
      </c>
      <c r="F33" s="41">
        <v>26.43</v>
      </c>
      <c r="G33" s="13">
        <f t="shared" si="0"/>
        <v>713.61</v>
      </c>
      <c r="H33" s="42"/>
      <c r="I33" s="26"/>
      <c r="J33" s="26"/>
    </row>
    <row r="34" spans="1:10" ht="30" x14ac:dyDescent="0.25">
      <c r="A34" s="27" t="s">
        <v>171</v>
      </c>
      <c r="B34" s="14" t="s">
        <v>34</v>
      </c>
      <c r="C34" s="159" t="s">
        <v>356</v>
      </c>
      <c r="D34" s="16" t="s">
        <v>23</v>
      </c>
      <c r="E34" s="87">
        <v>115</v>
      </c>
      <c r="F34" s="43">
        <v>11.7</v>
      </c>
      <c r="G34" s="18">
        <f t="shared" si="0"/>
        <v>1345.5</v>
      </c>
      <c r="H34" s="42"/>
      <c r="I34" s="26"/>
      <c r="J34" s="26"/>
    </row>
    <row r="35" spans="1:10" ht="30" x14ac:dyDescent="0.25">
      <c r="A35" s="27" t="s">
        <v>171</v>
      </c>
      <c r="B35" s="14" t="s">
        <v>35</v>
      </c>
      <c r="C35" s="15" t="s">
        <v>226</v>
      </c>
      <c r="D35" s="16" t="s">
        <v>23</v>
      </c>
      <c r="E35" s="87">
        <v>112</v>
      </c>
      <c r="F35" s="43">
        <v>31.29</v>
      </c>
      <c r="G35" s="18">
        <f t="shared" si="0"/>
        <v>3504.48</v>
      </c>
      <c r="H35" s="42"/>
      <c r="I35" s="26"/>
      <c r="J35" s="26"/>
    </row>
    <row r="36" spans="1:10" ht="30.75" thickBot="1" x14ac:dyDescent="0.3">
      <c r="A36" s="27" t="s">
        <v>171</v>
      </c>
      <c r="B36" s="14" t="s">
        <v>36</v>
      </c>
      <c r="C36" s="15" t="s">
        <v>320</v>
      </c>
      <c r="D36" s="16" t="s">
        <v>23</v>
      </c>
      <c r="E36" s="87">
        <v>2.5</v>
      </c>
      <c r="F36" s="43">
        <v>38.03</v>
      </c>
      <c r="G36" s="18">
        <f t="shared" si="0"/>
        <v>95.08</v>
      </c>
      <c r="H36" s="42"/>
      <c r="I36" s="26"/>
      <c r="J36" s="26"/>
    </row>
    <row r="37" spans="1:10" ht="43.5" thickBot="1" x14ac:dyDescent="0.3">
      <c r="A37" s="29" t="s">
        <v>171</v>
      </c>
      <c r="B37" s="30" t="s">
        <v>37</v>
      </c>
      <c r="C37" s="31" t="s">
        <v>321</v>
      </c>
      <c r="D37" s="32" t="s">
        <v>23</v>
      </c>
      <c r="E37" s="106">
        <v>1</v>
      </c>
      <c r="F37" s="124">
        <v>38.03</v>
      </c>
      <c r="G37" s="122">
        <f t="shared" si="0"/>
        <v>38.03</v>
      </c>
      <c r="H37" s="46" t="s">
        <v>41</v>
      </c>
      <c r="I37" s="22">
        <f>SUM(G33:G37)</f>
        <v>5696.7</v>
      </c>
      <c r="J37" s="26"/>
    </row>
    <row r="38" spans="1:10" x14ac:dyDescent="0.25">
      <c r="A38" s="23" t="s">
        <v>172</v>
      </c>
      <c r="B38" s="9" t="s">
        <v>42</v>
      </c>
      <c r="C38" s="55" t="s">
        <v>227</v>
      </c>
      <c r="D38" s="56" t="s">
        <v>8</v>
      </c>
      <c r="E38" s="107">
        <v>39</v>
      </c>
      <c r="F38" s="57">
        <v>26.33</v>
      </c>
      <c r="G38" s="13">
        <f t="shared" si="0"/>
        <v>1026.8699999999999</v>
      </c>
      <c r="H38" s="167" t="s">
        <v>338</v>
      </c>
      <c r="I38" s="26"/>
      <c r="J38" s="26"/>
    </row>
    <row r="39" spans="1:10" x14ac:dyDescent="0.25">
      <c r="A39" s="27" t="s">
        <v>172</v>
      </c>
      <c r="B39" s="14" t="s">
        <v>43</v>
      </c>
      <c r="C39" s="37" t="s">
        <v>219</v>
      </c>
      <c r="D39" s="38" t="s">
        <v>23</v>
      </c>
      <c r="E39" s="105">
        <v>83</v>
      </c>
      <c r="F39" s="52">
        <v>14.61</v>
      </c>
      <c r="G39" s="18">
        <f t="shared" si="0"/>
        <v>1212.6300000000001</v>
      </c>
      <c r="H39" s="168"/>
      <c r="I39" s="26"/>
      <c r="J39" s="26"/>
    </row>
    <row r="40" spans="1:10" x14ac:dyDescent="0.25">
      <c r="A40" s="27" t="s">
        <v>172</v>
      </c>
      <c r="B40" s="14" t="s">
        <v>44</v>
      </c>
      <c r="C40" s="37" t="s">
        <v>220</v>
      </c>
      <c r="D40" s="38" t="s">
        <v>23</v>
      </c>
      <c r="E40" s="105">
        <v>83</v>
      </c>
      <c r="F40" s="52">
        <v>11.19</v>
      </c>
      <c r="G40" s="18">
        <f t="shared" si="0"/>
        <v>928.77</v>
      </c>
      <c r="H40" s="168"/>
      <c r="I40" s="26"/>
      <c r="J40" s="26"/>
    </row>
    <row r="41" spans="1:10" x14ac:dyDescent="0.25">
      <c r="A41" s="27" t="s">
        <v>172</v>
      </c>
      <c r="B41" s="14" t="s">
        <v>45</v>
      </c>
      <c r="C41" s="15" t="s">
        <v>221</v>
      </c>
      <c r="D41" s="16" t="s">
        <v>23</v>
      </c>
      <c r="E41" s="87">
        <v>83</v>
      </c>
      <c r="F41" s="52">
        <v>7.19</v>
      </c>
      <c r="G41" s="18">
        <f t="shared" si="0"/>
        <v>596.77</v>
      </c>
      <c r="H41" s="168"/>
      <c r="I41" s="26"/>
      <c r="J41" s="26"/>
    </row>
    <row r="42" spans="1:10" x14ac:dyDescent="0.25">
      <c r="A42" s="27" t="s">
        <v>172</v>
      </c>
      <c r="B42" s="14" t="s">
        <v>46</v>
      </c>
      <c r="C42" s="58" t="s">
        <v>129</v>
      </c>
      <c r="D42" s="59" t="s">
        <v>23</v>
      </c>
      <c r="E42" s="108">
        <v>83</v>
      </c>
      <c r="F42" s="51">
        <v>0.44</v>
      </c>
      <c r="G42" s="18">
        <f t="shared" si="0"/>
        <v>36.520000000000003</v>
      </c>
      <c r="H42" s="168"/>
      <c r="I42" s="26"/>
      <c r="J42" s="26"/>
    </row>
    <row r="43" spans="1:10" ht="15.75" thickBot="1" x14ac:dyDescent="0.3">
      <c r="A43" s="29" t="s">
        <v>172</v>
      </c>
      <c r="B43" s="30" t="s">
        <v>47</v>
      </c>
      <c r="C43" s="31" t="s">
        <v>170</v>
      </c>
      <c r="D43" s="32" t="s">
        <v>23</v>
      </c>
      <c r="E43" s="106">
        <v>20</v>
      </c>
      <c r="F43" s="54">
        <v>12.2</v>
      </c>
      <c r="G43" s="122">
        <f t="shared" si="0"/>
        <v>244</v>
      </c>
      <c r="H43" s="168"/>
      <c r="I43" s="49"/>
      <c r="J43" s="26"/>
    </row>
    <row r="44" spans="1:10" x14ac:dyDescent="0.25">
      <c r="A44" s="23" t="s">
        <v>173</v>
      </c>
      <c r="B44" s="9" t="s">
        <v>42</v>
      </c>
      <c r="C44" s="55" t="s">
        <v>228</v>
      </c>
      <c r="D44" s="56" t="s">
        <v>8</v>
      </c>
      <c r="E44" s="107">
        <v>33</v>
      </c>
      <c r="F44" s="57"/>
      <c r="G44" s="13">
        <f t="shared" si="0"/>
        <v>0</v>
      </c>
      <c r="H44" s="168"/>
      <c r="I44" s="26"/>
      <c r="J44" s="26"/>
    </row>
    <row r="45" spans="1:10" x14ac:dyDescent="0.25">
      <c r="A45" s="27" t="s">
        <v>173</v>
      </c>
      <c r="B45" s="14" t="s">
        <v>43</v>
      </c>
      <c r="C45" s="37" t="s">
        <v>222</v>
      </c>
      <c r="D45" s="38" t="s">
        <v>23</v>
      </c>
      <c r="E45" s="105">
        <v>83</v>
      </c>
      <c r="F45" s="52"/>
      <c r="G45" s="18">
        <f t="shared" si="0"/>
        <v>0</v>
      </c>
      <c r="H45" s="168"/>
      <c r="I45" s="26"/>
      <c r="J45" s="26"/>
    </row>
    <row r="46" spans="1:10" x14ac:dyDescent="0.25">
      <c r="A46" s="27" t="s">
        <v>173</v>
      </c>
      <c r="B46" s="14" t="s">
        <v>44</v>
      </c>
      <c r="C46" s="15" t="s">
        <v>220</v>
      </c>
      <c r="D46" s="16" t="s">
        <v>23</v>
      </c>
      <c r="E46" s="87">
        <v>83</v>
      </c>
      <c r="F46" s="52"/>
      <c r="G46" s="18">
        <f t="shared" si="0"/>
        <v>0</v>
      </c>
      <c r="H46" s="168"/>
      <c r="I46" s="26"/>
      <c r="J46" s="26"/>
    </row>
    <row r="47" spans="1:10" x14ac:dyDescent="0.25">
      <c r="A47" s="27" t="s">
        <v>173</v>
      </c>
      <c r="B47" s="14" t="s">
        <v>45</v>
      </c>
      <c r="C47" s="58" t="s">
        <v>221</v>
      </c>
      <c r="D47" s="59" t="s">
        <v>23</v>
      </c>
      <c r="E47" s="108">
        <v>83</v>
      </c>
      <c r="F47" s="51"/>
      <c r="G47" s="18">
        <f t="shared" si="0"/>
        <v>0</v>
      </c>
      <c r="H47" s="168"/>
      <c r="I47" s="26"/>
      <c r="J47" s="26"/>
    </row>
    <row r="48" spans="1:10" ht="15.75" thickBot="1" x14ac:dyDescent="0.3">
      <c r="A48" s="27" t="s">
        <v>173</v>
      </c>
      <c r="B48" s="14" t="s">
        <v>46</v>
      </c>
      <c r="C48" s="37" t="s">
        <v>129</v>
      </c>
      <c r="D48" s="38" t="s">
        <v>23</v>
      </c>
      <c r="E48" s="105">
        <v>83</v>
      </c>
      <c r="F48" s="52"/>
      <c r="G48" s="18">
        <f t="shared" si="0"/>
        <v>0</v>
      </c>
      <c r="H48" s="169"/>
      <c r="I48" s="26"/>
      <c r="J48" s="26"/>
    </row>
    <row r="49" spans="1:10" ht="43.5" thickBot="1" x14ac:dyDescent="0.3">
      <c r="A49" s="29" t="s">
        <v>173</v>
      </c>
      <c r="B49" s="30" t="s">
        <v>47</v>
      </c>
      <c r="C49" s="31" t="s">
        <v>170</v>
      </c>
      <c r="D49" s="32" t="s">
        <v>23</v>
      </c>
      <c r="E49" s="106">
        <v>20</v>
      </c>
      <c r="F49" s="54"/>
      <c r="G49" s="122">
        <f t="shared" si="0"/>
        <v>0</v>
      </c>
      <c r="H49" s="60" t="s">
        <v>48</v>
      </c>
      <c r="I49" s="22">
        <f>SUM(G38:G49)</f>
        <v>4045.56</v>
      </c>
      <c r="J49" s="26"/>
    </row>
    <row r="50" spans="1:10" x14ac:dyDescent="0.25">
      <c r="A50" s="61" t="s">
        <v>174</v>
      </c>
      <c r="B50" s="9" t="s">
        <v>49</v>
      </c>
      <c r="C50" s="55" t="s">
        <v>131</v>
      </c>
      <c r="D50" s="56" t="s">
        <v>9</v>
      </c>
      <c r="E50" s="107">
        <v>43</v>
      </c>
      <c r="F50" s="57">
        <v>29.1</v>
      </c>
      <c r="G50" s="13">
        <f t="shared" si="0"/>
        <v>1251.3</v>
      </c>
      <c r="H50" s="53"/>
      <c r="I50" s="26"/>
      <c r="J50" s="26"/>
    </row>
    <row r="51" spans="1:10" x14ac:dyDescent="0.25">
      <c r="A51" s="44" t="s">
        <v>174</v>
      </c>
      <c r="B51" s="14" t="s">
        <v>50</v>
      </c>
      <c r="C51" s="37" t="s">
        <v>240</v>
      </c>
      <c r="D51" s="38" t="s">
        <v>9</v>
      </c>
      <c r="E51" s="105">
        <v>24</v>
      </c>
      <c r="F51" s="52">
        <v>28.53</v>
      </c>
      <c r="G51" s="18">
        <f t="shared" si="0"/>
        <v>684.72</v>
      </c>
      <c r="H51" s="53"/>
      <c r="I51" s="26"/>
      <c r="J51" s="26"/>
    </row>
    <row r="52" spans="1:10" x14ac:dyDescent="0.25">
      <c r="A52" s="44" t="s">
        <v>174</v>
      </c>
      <c r="B52" s="14" t="s">
        <v>51</v>
      </c>
      <c r="C52" s="37" t="s">
        <v>132</v>
      </c>
      <c r="D52" s="38" t="s">
        <v>9</v>
      </c>
      <c r="E52" s="105">
        <v>53</v>
      </c>
      <c r="F52" s="52">
        <v>14.440000000000001</v>
      </c>
      <c r="G52" s="18">
        <f t="shared" si="0"/>
        <v>765.32</v>
      </c>
      <c r="H52" s="53"/>
      <c r="I52" s="26"/>
      <c r="J52" s="26"/>
    </row>
    <row r="53" spans="1:10" ht="15.75" thickBot="1" x14ac:dyDescent="0.3">
      <c r="A53" s="44" t="s">
        <v>174</v>
      </c>
      <c r="B53" s="14" t="s">
        <v>52</v>
      </c>
      <c r="C53" s="37" t="s">
        <v>133</v>
      </c>
      <c r="D53" s="38" t="s">
        <v>9</v>
      </c>
      <c r="E53" s="105">
        <v>38</v>
      </c>
      <c r="F53" s="52">
        <v>28.53</v>
      </c>
      <c r="G53" s="18">
        <f t="shared" si="0"/>
        <v>1084.1400000000001</v>
      </c>
      <c r="H53" s="53"/>
      <c r="I53" s="26"/>
      <c r="J53" s="26"/>
    </row>
    <row r="54" spans="1:10" ht="43.5" thickBot="1" x14ac:dyDescent="0.3">
      <c r="A54" s="29" t="s">
        <v>174</v>
      </c>
      <c r="B54" s="30" t="s">
        <v>53</v>
      </c>
      <c r="C54" s="31" t="s">
        <v>134</v>
      </c>
      <c r="D54" s="32" t="s">
        <v>9</v>
      </c>
      <c r="E54" s="106">
        <v>105</v>
      </c>
      <c r="F54" s="54">
        <v>1.92</v>
      </c>
      <c r="G54" s="122">
        <f t="shared" si="0"/>
        <v>201.6</v>
      </c>
      <c r="H54" s="60" t="s">
        <v>60</v>
      </c>
      <c r="I54" s="22">
        <f>SUM(G50:G54)</f>
        <v>3987.0800000000004</v>
      </c>
      <c r="J54" s="26"/>
    </row>
    <row r="55" spans="1:10" ht="15.75" thickBot="1" x14ac:dyDescent="0.3">
      <c r="A55" s="62" t="s">
        <v>175</v>
      </c>
      <c r="B55" s="34" t="s">
        <v>61</v>
      </c>
      <c r="C55" s="35" t="s">
        <v>235</v>
      </c>
      <c r="D55" s="36" t="s">
        <v>9</v>
      </c>
      <c r="E55" s="104">
        <v>106</v>
      </c>
      <c r="F55" s="51">
        <v>21.7</v>
      </c>
      <c r="G55" s="131">
        <f t="shared" si="0"/>
        <v>2300.1999999999998</v>
      </c>
      <c r="H55" s="25"/>
      <c r="I55" s="26"/>
      <c r="J55" s="26"/>
    </row>
    <row r="56" spans="1:10" ht="43.5" thickBot="1" x14ac:dyDescent="0.3">
      <c r="A56" s="126" t="s">
        <v>175</v>
      </c>
      <c r="B56" s="123" t="s">
        <v>62</v>
      </c>
      <c r="C56" s="139" t="s">
        <v>138</v>
      </c>
      <c r="D56" s="59" t="s">
        <v>8</v>
      </c>
      <c r="E56" s="108">
        <v>15</v>
      </c>
      <c r="F56" s="128">
        <v>25.28</v>
      </c>
      <c r="G56" s="129">
        <f t="shared" si="0"/>
        <v>379.2</v>
      </c>
      <c r="H56" s="21" t="s">
        <v>66</v>
      </c>
      <c r="I56" s="22">
        <f>SUM(G55:G56)</f>
        <v>2679.3999999999996</v>
      </c>
      <c r="J56" s="26"/>
    </row>
    <row r="57" spans="1:10" ht="30" x14ac:dyDescent="0.25">
      <c r="A57" s="23" t="s">
        <v>309</v>
      </c>
      <c r="B57" s="9" t="s">
        <v>67</v>
      </c>
      <c r="C57" s="10" t="s">
        <v>148</v>
      </c>
      <c r="D57" s="11" t="s">
        <v>112</v>
      </c>
      <c r="E57" s="102">
        <v>4</v>
      </c>
      <c r="F57" s="57">
        <v>108</v>
      </c>
      <c r="G57" s="13">
        <f t="shared" si="0"/>
        <v>432</v>
      </c>
      <c r="H57" s="25"/>
      <c r="I57" s="26"/>
      <c r="J57" s="26"/>
    </row>
    <row r="58" spans="1:10" ht="30" x14ac:dyDescent="0.25">
      <c r="A58" s="62" t="s">
        <v>309</v>
      </c>
      <c r="B58" s="14" t="s">
        <v>68</v>
      </c>
      <c r="C58" s="35" t="s">
        <v>149</v>
      </c>
      <c r="D58" s="36" t="s">
        <v>112</v>
      </c>
      <c r="E58" s="104">
        <v>8</v>
      </c>
      <c r="F58" s="51">
        <v>40</v>
      </c>
      <c r="G58" s="18">
        <f t="shared" si="0"/>
        <v>320</v>
      </c>
      <c r="H58" s="25"/>
      <c r="I58" s="26"/>
      <c r="J58" s="26"/>
    </row>
    <row r="59" spans="1:10" ht="30" x14ac:dyDescent="0.25">
      <c r="A59" s="62" t="s">
        <v>309</v>
      </c>
      <c r="B59" s="14" t="s">
        <v>69</v>
      </c>
      <c r="C59" s="35" t="s">
        <v>152</v>
      </c>
      <c r="D59" s="36" t="s">
        <v>9</v>
      </c>
      <c r="E59" s="104">
        <v>53</v>
      </c>
      <c r="F59" s="51">
        <v>2.34</v>
      </c>
      <c r="G59" s="18">
        <f t="shared" si="0"/>
        <v>124.02</v>
      </c>
      <c r="H59" s="25"/>
      <c r="I59" s="26"/>
      <c r="J59" s="26"/>
    </row>
    <row r="60" spans="1:10" ht="30.75" thickBot="1" x14ac:dyDescent="0.3">
      <c r="A60" s="147" t="s">
        <v>309</v>
      </c>
      <c r="B60" s="148" t="s">
        <v>70</v>
      </c>
      <c r="C60" s="159" t="s">
        <v>345</v>
      </c>
      <c r="D60" s="160" t="s">
        <v>9</v>
      </c>
      <c r="E60" s="152">
        <v>88</v>
      </c>
      <c r="F60" s="162">
        <v>49.5</v>
      </c>
      <c r="G60" s="163">
        <f t="shared" si="0"/>
        <v>4356</v>
      </c>
      <c r="H60" s="25"/>
      <c r="I60" s="26"/>
      <c r="J60" s="26"/>
    </row>
    <row r="61" spans="1:10" ht="43.5" thickBot="1" x14ac:dyDescent="0.3">
      <c r="A61" s="63" t="s">
        <v>309</v>
      </c>
      <c r="B61" s="30" t="s">
        <v>71</v>
      </c>
      <c r="C61" s="132" t="s">
        <v>156</v>
      </c>
      <c r="D61" s="65" t="s">
        <v>9</v>
      </c>
      <c r="E61" s="109">
        <v>3.25</v>
      </c>
      <c r="F61" s="67">
        <v>9.75</v>
      </c>
      <c r="G61" s="161">
        <f t="shared" si="0"/>
        <v>31.69</v>
      </c>
      <c r="H61" s="21" t="s">
        <v>75</v>
      </c>
      <c r="I61" s="22">
        <f>SUM(G57:G61)</f>
        <v>5263.71</v>
      </c>
      <c r="J61" s="26"/>
    </row>
    <row r="62" spans="1:10" ht="43.5" thickBot="1" x14ac:dyDescent="0.3">
      <c r="A62" s="63" t="s">
        <v>310</v>
      </c>
      <c r="B62" s="64" t="s">
        <v>76</v>
      </c>
      <c r="C62" s="130" t="s">
        <v>326</v>
      </c>
      <c r="D62" s="65" t="s">
        <v>9</v>
      </c>
      <c r="E62" s="66">
        <v>43</v>
      </c>
      <c r="F62" s="67">
        <v>21.35</v>
      </c>
      <c r="G62" s="131">
        <f t="shared" ref="G62" si="1">ROUND(E62*F62,2)</f>
        <v>918.05</v>
      </c>
      <c r="H62" s="21" t="s">
        <v>80</v>
      </c>
      <c r="I62" s="22">
        <f>SUM(G62:G62)</f>
        <v>918.05</v>
      </c>
      <c r="J62" s="26"/>
    </row>
    <row r="63" spans="1:10" ht="43.5" thickBot="1" x14ac:dyDescent="0.3">
      <c r="A63" s="68"/>
      <c r="B63" s="68"/>
      <c r="C63" s="68"/>
      <c r="D63" s="69"/>
      <c r="E63" s="70"/>
      <c r="F63" s="71" t="s">
        <v>241</v>
      </c>
      <c r="G63" s="72">
        <f>SUM(G5:G62)</f>
        <v>48975.239999999983</v>
      </c>
      <c r="H63" s="19"/>
      <c r="I63" s="49"/>
    </row>
    <row r="64" spans="1:10" x14ac:dyDescent="0.25">
      <c r="A64" s="73"/>
      <c r="B64" s="73"/>
      <c r="C64" s="74"/>
      <c r="D64" s="74"/>
      <c r="E64" s="75"/>
      <c r="F64" s="74"/>
      <c r="G64" s="76"/>
    </row>
  </sheetData>
  <sheetProtection algorithmName="SHA-512" hashValue="8WJuvabxX4EiWHWZnTN4j5ZwHybhPozmUqf+YfLVxLL6A5uOo4QkL2bXnTJ0DcjDwv9rGYOazDWdm7Ej5URW0w==" saltValue="1s7EfepCuWJ03oKD2+0PjQ==" spinCount="100000" sheet="1" objects="1" scenarios="1"/>
  <mergeCells count="4">
    <mergeCell ref="A1:G1"/>
    <mergeCell ref="A3:G3"/>
    <mergeCell ref="H21:H31"/>
    <mergeCell ref="H38:H48"/>
  </mergeCells>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9E17-B29C-46BD-B118-CAB1A7202D7A}">
  <sheetPr codeName="Sheet4"/>
  <dimension ref="A1:K26"/>
  <sheetViews>
    <sheetView zoomScale="70" zoomScaleNormal="70" workbookViewId="0">
      <selection activeCell="F24" sqref="F24"/>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1" width="9.140625" style="2"/>
  </cols>
  <sheetData>
    <row r="1" spans="1:8" ht="39.950000000000003" customHeight="1" x14ac:dyDescent="0.25">
      <c r="A1" s="164" t="s">
        <v>110</v>
      </c>
      <c r="B1" s="164"/>
      <c r="C1" s="164"/>
      <c r="D1" s="164"/>
      <c r="E1" s="164"/>
      <c r="F1" s="164"/>
      <c r="G1" s="164"/>
    </row>
    <row r="2" spans="1:8" ht="20.100000000000001" customHeight="1" thickBot="1" x14ac:dyDescent="0.3">
      <c r="A2" s="3"/>
      <c r="B2" s="3"/>
      <c r="C2" s="3"/>
      <c r="D2" s="3"/>
      <c r="E2" s="4"/>
      <c r="F2" s="3"/>
      <c r="G2" s="3"/>
    </row>
    <row r="3" spans="1:8" ht="30" customHeight="1" x14ac:dyDescent="0.25">
      <c r="A3" s="170" t="s">
        <v>177</v>
      </c>
      <c r="B3" s="165"/>
      <c r="C3" s="165"/>
      <c r="D3" s="165"/>
      <c r="E3" s="165"/>
      <c r="F3" s="165"/>
      <c r="G3" s="166"/>
    </row>
    <row r="4" spans="1:8" ht="43.5" thickBot="1" x14ac:dyDescent="0.3">
      <c r="A4" s="98" t="s">
        <v>0</v>
      </c>
      <c r="B4" s="5" t="s">
        <v>1</v>
      </c>
      <c r="C4" s="5" t="s">
        <v>2</v>
      </c>
      <c r="D4" s="5" t="s">
        <v>3</v>
      </c>
      <c r="E4" s="6" t="s">
        <v>4</v>
      </c>
      <c r="F4" s="7" t="s">
        <v>337</v>
      </c>
      <c r="G4" s="8" t="s">
        <v>5</v>
      </c>
    </row>
    <row r="5" spans="1:8" ht="30" x14ac:dyDescent="0.25">
      <c r="A5" s="23" t="s">
        <v>176</v>
      </c>
      <c r="B5" s="9" t="s">
        <v>84</v>
      </c>
      <c r="C5" s="10" t="s">
        <v>327</v>
      </c>
      <c r="D5" s="11" t="s">
        <v>9</v>
      </c>
      <c r="E5" s="102">
        <v>356</v>
      </c>
      <c r="F5" s="12">
        <v>24.02</v>
      </c>
      <c r="G5" s="99">
        <f>ROUND(E5*F5,2)</f>
        <v>8551.1200000000008</v>
      </c>
    </row>
    <row r="6" spans="1:8" ht="30" x14ac:dyDescent="0.25">
      <c r="A6" s="27" t="s">
        <v>176</v>
      </c>
      <c r="B6" s="14" t="s">
        <v>85</v>
      </c>
      <c r="C6" s="15" t="s">
        <v>328</v>
      </c>
      <c r="D6" s="16" t="s">
        <v>9</v>
      </c>
      <c r="E6" s="87">
        <v>6</v>
      </c>
      <c r="F6" s="17">
        <v>28.52</v>
      </c>
      <c r="G6" s="18">
        <f t="shared" ref="G6:G24" si="0">ROUND(E6*F6,2)</f>
        <v>171.12</v>
      </c>
    </row>
    <row r="7" spans="1:8" ht="30" x14ac:dyDescent="0.25">
      <c r="A7" s="27" t="s">
        <v>176</v>
      </c>
      <c r="B7" s="14" t="s">
        <v>86</v>
      </c>
      <c r="C7" s="97" t="s">
        <v>178</v>
      </c>
      <c r="D7" s="87" t="s">
        <v>9</v>
      </c>
      <c r="E7" s="103">
        <v>22</v>
      </c>
      <c r="F7" s="17">
        <v>37.590000000000003</v>
      </c>
      <c r="G7" s="18">
        <f t="shared" si="0"/>
        <v>826.98</v>
      </c>
    </row>
    <row r="8" spans="1:8" ht="30" x14ac:dyDescent="0.25">
      <c r="A8" s="27" t="s">
        <v>176</v>
      </c>
      <c r="B8" s="14" t="s">
        <v>87</v>
      </c>
      <c r="C8" s="15" t="s">
        <v>179</v>
      </c>
      <c r="D8" s="16" t="s">
        <v>9</v>
      </c>
      <c r="E8" s="87">
        <v>231</v>
      </c>
      <c r="F8" s="17">
        <v>44.57</v>
      </c>
      <c r="G8" s="18">
        <f t="shared" si="0"/>
        <v>10295.67</v>
      </c>
    </row>
    <row r="9" spans="1:8" ht="30" x14ac:dyDescent="0.25">
      <c r="A9" s="27" t="s">
        <v>176</v>
      </c>
      <c r="B9" s="14" t="s">
        <v>88</v>
      </c>
      <c r="C9" s="15" t="s">
        <v>180</v>
      </c>
      <c r="D9" s="16" t="s">
        <v>9</v>
      </c>
      <c r="E9" s="87">
        <v>87</v>
      </c>
      <c r="F9" s="17">
        <v>53.96</v>
      </c>
      <c r="G9" s="18">
        <f t="shared" si="0"/>
        <v>4694.5200000000004</v>
      </c>
    </row>
    <row r="10" spans="1:8" ht="30" x14ac:dyDescent="0.25">
      <c r="A10" s="27" t="s">
        <v>176</v>
      </c>
      <c r="B10" s="14" t="s">
        <v>89</v>
      </c>
      <c r="C10" s="15" t="s">
        <v>181</v>
      </c>
      <c r="D10" s="16" t="s">
        <v>9</v>
      </c>
      <c r="E10" s="87">
        <v>150</v>
      </c>
      <c r="F10" s="17">
        <v>49.71</v>
      </c>
      <c r="G10" s="18">
        <f t="shared" si="0"/>
        <v>7456.5</v>
      </c>
    </row>
    <row r="11" spans="1:8" ht="30" x14ac:dyDescent="0.25">
      <c r="A11" s="27" t="s">
        <v>176</v>
      </c>
      <c r="B11" s="14" t="s">
        <v>90</v>
      </c>
      <c r="C11" s="15" t="s">
        <v>182</v>
      </c>
      <c r="D11" s="16" t="s">
        <v>9</v>
      </c>
      <c r="E11" s="87">
        <v>585</v>
      </c>
      <c r="F11" s="17">
        <v>83.86</v>
      </c>
      <c r="G11" s="18">
        <f t="shared" si="0"/>
        <v>49058.1</v>
      </c>
    </row>
    <row r="12" spans="1:8" x14ac:dyDescent="0.25">
      <c r="A12" s="27" t="s">
        <v>176</v>
      </c>
      <c r="B12" s="14" t="s">
        <v>91</v>
      </c>
      <c r="C12" s="15" t="s">
        <v>183</v>
      </c>
      <c r="D12" s="16" t="s">
        <v>112</v>
      </c>
      <c r="E12" s="87">
        <v>45</v>
      </c>
      <c r="F12" s="17">
        <v>58.83</v>
      </c>
      <c r="G12" s="18">
        <f t="shared" si="0"/>
        <v>2647.35</v>
      </c>
      <c r="H12" s="19"/>
    </row>
    <row r="13" spans="1:8" x14ac:dyDescent="0.25">
      <c r="A13" s="27" t="s">
        <v>176</v>
      </c>
      <c r="B13" s="14" t="s">
        <v>92</v>
      </c>
      <c r="C13" s="15" t="s">
        <v>184</v>
      </c>
      <c r="D13" s="16" t="s">
        <v>112</v>
      </c>
      <c r="E13" s="87">
        <v>48</v>
      </c>
      <c r="F13" s="17">
        <v>24.54</v>
      </c>
      <c r="G13" s="18">
        <f t="shared" si="0"/>
        <v>1177.92</v>
      </c>
      <c r="H13" s="2"/>
    </row>
    <row r="14" spans="1:8" ht="30" x14ac:dyDescent="0.25">
      <c r="A14" s="27" t="s">
        <v>176</v>
      </c>
      <c r="B14" s="14" t="s">
        <v>93</v>
      </c>
      <c r="C14" s="15" t="s">
        <v>253</v>
      </c>
      <c r="D14" s="16" t="s">
        <v>112</v>
      </c>
      <c r="E14" s="87">
        <v>4</v>
      </c>
      <c r="F14" s="17">
        <v>980.14</v>
      </c>
      <c r="G14" s="18">
        <f t="shared" si="0"/>
        <v>3920.56</v>
      </c>
      <c r="H14" s="2"/>
    </row>
    <row r="15" spans="1:8" ht="30" x14ac:dyDescent="0.25">
      <c r="A15" s="27" t="s">
        <v>176</v>
      </c>
      <c r="B15" s="14" t="s">
        <v>94</v>
      </c>
      <c r="C15" s="15" t="s">
        <v>254</v>
      </c>
      <c r="D15" s="16" t="s">
        <v>112</v>
      </c>
      <c r="E15" s="87">
        <v>3</v>
      </c>
      <c r="F15" s="17">
        <v>1317.63</v>
      </c>
      <c r="G15" s="18">
        <f t="shared" si="0"/>
        <v>3952.89</v>
      </c>
      <c r="H15" s="2"/>
    </row>
    <row r="16" spans="1:8" ht="30" x14ac:dyDescent="0.25">
      <c r="A16" s="27" t="s">
        <v>176</v>
      </c>
      <c r="B16" s="14" t="s">
        <v>95</v>
      </c>
      <c r="C16" s="15" t="s">
        <v>255</v>
      </c>
      <c r="D16" s="16" t="s">
        <v>112</v>
      </c>
      <c r="E16" s="87">
        <v>7</v>
      </c>
      <c r="F16" s="17">
        <v>2092.2199999999998</v>
      </c>
      <c r="G16" s="18">
        <f t="shared" si="0"/>
        <v>14645.54</v>
      </c>
      <c r="H16" s="2"/>
    </row>
    <row r="17" spans="1:11" x14ac:dyDescent="0.25">
      <c r="A17" s="27" t="s">
        <v>176</v>
      </c>
      <c r="B17" s="14" t="s">
        <v>96</v>
      </c>
      <c r="C17" s="15" t="s">
        <v>242</v>
      </c>
      <c r="D17" s="16" t="s">
        <v>112</v>
      </c>
      <c r="E17" s="87">
        <v>1</v>
      </c>
      <c r="F17" s="17">
        <v>668.83</v>
      </c>
      <c r="G17" s="18">
        <f t="shared" si="0"/>
        <v>668.83</v>
      </c>
      <c r="H17" s="2"/>
    </row>
    <row r="18" spans="1:11" x14ac:dyDescent="0.25">
      <c r="A18" s="27" t="s">
        <v>176</v>
      </c>
      <c r="B18" s="14" t="s">
        <v>97</v>
      </c>
      <c r="C18" s="15" t="s">
        <v>311</v>
      </c>
      <c r="D18" s="16" t="s">
        <v>112</v>
      </c>
      <c r="E18" s="87">
        <v>2</v>
      </c>
      <c r="F18" s="17">
        <v>1180.07</v>
      </c>
      <c r="G18" s="18">
        <f t="shared" si="0"/>
        <v>2360.14</v>
      </c>
      <c r="H18" s="2"/>
    </row>
    <row r="19" spans="1:11" x14ac:dyDescent="0.25">
      <c r="A19" s="27" t="s">
        <v>176</v>
      </c>
      <c r="B19" s="14" t="s">
        <v>98</v>
      </c>
      <c r="C19" s="15" t="s">
        <v>312</v>
      </c>
      <c r="D19" s="16" t="s">
        <v>112</v>
      </c>
      <c r="E19" s="87">
        <v>1</v>
      </c>
      <c r="F19" s="17">
        <v>1373.58</v>
      </c>
      <c r="G19" s="18">
        <f t="shared" si="0"/>
        <v>1373.58</v>
      </c>
      <c r="H19" s="2"/>
    </row>
    <row r="20" spans="1:11" x14ac:dyDescent="0.25">
      <c r="A20" s="27" t="s">
        <v>176</v>
      </c>
      <c r="B20" s="14" t="s">
        <v>99</v>
      </c>
      <c r="C20" s="15" t="s">
        <v>185</v>
      </c>
      <c r="D20" s="16" t="s">
        <v>243</v>
      </c>
      <c r="E20" s="87">
        <v>104</v>
      </c>
      <c r="F20" s="17">
        <v>27.91</v>
      </c>
      <c r="G20" s="18">
        <f t="shared" si="0"/>
        <v>2902.64</v>
      </c>
      <c r="H20" s="2"/>
    </row>
    <row r="21" spans="1:11" x14ac:dyDescent="0.25">
      <c r="A21" s="27" t="s">
        <v>176</v>
      </c>
      <c r="B21" s="14" t="s">
        <v>100</v>
      </c>
      <c r="C21" s="15" t="s">
        <v>186</v>
      </c>
      <c r="D21" s="16" t="s">
        <v>8</v>
      </c>
      <c r="E21" s="87">
        <v>500</v>
      </c>
      <c r="F21" s="17">
        <v>7.05</v>
      </c>
      <c r="G21" s="18">
        <f t="shared" si="0"/>
        <v>3525</v>
      </c>
      <c r="H21" s="2"/>
    </row>
    <row r="22" spans="1:11" x14ac:dyDescent="0.25">
      <c r="A22" s="27" t="s">
        <v>176</v>
      </c>
      <c r="B22" s="14" t="s">
        <v>10</v>
      </c>
      <c r="C22" s="15" t="s">
        <v>187</v>
      </c>
      <c r="D22" s="16" t="s">
        <v>8</v>
      </c>
      <c r="E22" s="87">
        <v>15</v>
      </c>
      <c r="F22" s="17">
        <v>35.159999999999997</v>
      </c>
      <c r="G22" s="18">
        <f t="shared" si="0"/>
        <v>527.4</v>
      </c>
      <c r="H22" s="2"/>
    </row>
    <row r="23" spans="1:11" ht="15.75" thickBot="1" x14ac:dyDescent="0.3">
      <c r="A23" s="27" t="s">
        <v>176</v>
      </c>
      <c r="B23" s="14" t="s">
        <v>11</v>
      </c>
      <c r="C23" s="15" t="s">
        <v>188</v>
      </c>
      <c r="D23" s="16" t="s">
        <v>8</v>
      </c>
      <c r="E23" s="87">
        <v>5</v>
      </c>
      <c r="F23" s="17">
        <v>45.7</v>
      </c>
      <c r="G23" s="18">
        <f t="shared" si="0"/>
        <v>228.5</v>
      </c>
    </row>
    <row r="24" spans="1:11" ht="43.5" thickBot="1" x14ac:dyDescent="0.3">
      <c r="A24" s="29" t="s">
        <v>176</v>
      </c>
      <c r="B24" s="30" t="s">
        <v>12</v>
      </c>
      <c r="C24" s="31" t="s">
        <v>189</v>
      </c>
      <c r="D24" s="32" t="s">
        <v>112</v>
      </c>
      <c r="E24" s="106">
        <v>2</v>
      </c>
      <c r="F24" s="82">
        <v>9.59</v>
      </c>
      <c r="G24" s="122">
        <f t="shared" si="0"/>
        <v>19.18</v>
      </c>
      <c r="H24" s="60" t="s">
        <v>14</v>
      </c>
      <c r="I24" s="22">
        <f>SUM(G5:G24)</f>
        <v>119003.53999999998</v>
      </c>
      <c r="K24" s="20"/>
    </row>
    <row r="25" spans="1:11" ht="43.5" thickBot="1" x14ac:dyDescent="0.3">
      <c r="A25" s="68"/>
      <c r="B25" s="68"/>
      <c r="C25" s="68"/>
      <c r="D25" s="69"/>
      <c r="E25" s="70"/>
      <c r="F25" s="83" t="s">
        <v>102</v>
      </c>
      <c r="G25" s="84">
        <f>SUM(G5:G24)</f>
        <v>119003.53999999998</v>
      </c>
      <c r="H25" s="19"/>
      <c r="I25" s="49"/>
    </row>
    <row r="26" spans="1:11" x14ac:dyDescent="0.25">
      <c r="A26" s="73"/>
      <c r="B26" s="73"/>
      <c r="C26" s="74"/>
      <c r="D26" s="74"/>
      <c r="E26" s="75"/>
      <c r="F26" s="74"/>
      <c r="G26" s="76"/>
    </row>
  </sheetData>
  <sheetProtection algorithmName="SHA-512" hashValue="q3nFYyYUUGWl/mxZ6rregA93wNpwS/TkWu5NL9J/dFYEk1y6QDOjnDvu1KoaRUKr3QdjNgOtAm9oxvOmh54mqg==" saltValue="o+KGckDuyF/TXH92gYcuzw==" spinCount="100000" sheet="1" objects="1" scenarios="1"/>
  <mergeCells count="2">
    <mergeCell ref="A1:G1"/>
    <mergeCell ref="A3:G3"/>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25AA-08A7-4E2C-8A6B-B1E51007E458}">
  <sheetPr codeName="Sheet5"/>
  <dimension ref="A1:K27"/>
  <sheetViews>
    <sheetView zoomScale="70" zoomScaleNormal="70" workbookViewId="0">
      <selection activeCell="F26" sqref="F26"/>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1" width="9.140625" style="2"/>
  </cols>
  <sheetData>
    <row r="1" spans="1:8" ht="39.950000000000003" customHeight="1" x14ac:dyDescent="0.25">
      <c r="A1" s="164" t="s">
        <v>110</v>
      </c>
      <c r="B1" s="164"/>
      <c r="C1" s="164"/>
      <c r="D1" s="164"/>
      <c r="E1" s="164"/>
      <c r="F1" s="164"/>
      <c r="G1" s="164"/>
    </row>
    <row r="2" spans="1:8" ht="20.100000000000001" customHeight="1" thickBot="1" x14ac:dyDescent="0.3">
      <c r="A2" s="3"/>
      <c r="B2" s="3"/>
      <c r="C2" s="3"/>
      <c r="D2" s="3"/>
      <c r="E2" s="4"/>
      <c r="F2" s="3"/>
      <c r="G2" s="3"/>
    </row>
    <row r="3" spans="1:8" ht="30" customHeight="1" x14ac:dyDescent="0.25">
      <c r="A3" s="170" t="s">
        <v>329</v>
      </c>
      <c r="B3" s="165"/>
      <c r="C3" s="165"/>
      <c r="D3" s="165"/>
      <c r="E3" s="165"/>
      <c r="F3" s="165"/>
      <c r="G3" s="166"/>
    </row>
    <row r="4" spans="1:8" ht="43.5" thickBot="1" x14ac:dyDescent="0.3">
      <c r="A4" s="98" t="s">
        <v>0</v>
      </c>
      <c r="B4" s="5" t="s">
        <v>1</v>
      </c>
      <c r="C4" s="5" t="s">
        <v>2</v>
      </c>
      <c r="D4" s="5" t="s">
        <v>3</v>
      </c>
      <c r="E4" s="6" t="s">
        <v>4</v>
      </c>
      <c r="F4" s="7" t="s">
        <v>337</v>
      </c>
      <c r="G4" s="8" t="s">
        <v>5</v>
      </c>
    </row>
    <row r="5" spans="1:8" x14ac:dyDescent="0.25">
      <c r="A5" s="23" t="s">
        <v>176</v>
      </c>
      <c r="B5" s="9" t="s">
        <v>84</v>
      </c>
      <c r="C5" s="10" t="s">
        <v>252</v>
      </c>
      <c r="D5" s="11" t="s">
        <v>190</v>
      </c>
      <c r="E5" s="102">
        <v>3.3050000000000002</v>
      </c>
      <c r="F5" s="12">
        <v>21924.36</v>
      </c>
      <c r="G5" s="99">
        <f>ROUND(E5*F5,2)</f>
        <v>72460.009999999995</v>
      </c>
    </row>
    <row r="6" spans="1:8" x14ac:dyDescent="0.25">
      <c r="A6" s="27" t="s">
        <v>176</v>
      </c>
      <c r="B6" s="14" t="s">
        <v>85</v>
      </c>
      <c r="C6" s="15" t="s">
        <v>191</v>
      </c>
      <c r="D6" s="16" t="s">
        <v>8</v>
      </c>
      <c r="E6" s="87">
        <v>199</v>
      </c>
      <c r="F6" s="17">
        <v>40.619999999999997</v>
      </c>
      <c r="G6" s="18">
        <f t="shared" ref="G6:G25" si="0">ROUND(E6*F6,2)</f>
        <v>8083.38</v>
      </c>
    </row>
    <row r="7" spans="1:8" x14ac:dyDescent="0.25">
      <c r="A7" s="27" t="s">
        <v>176</v>
      </c>
      <c r="B7" s="14" t="s">
        <v>86</v>
      </c>
      <c r="C7" s="97" t="s">
        <v>192</v>
      </c>
      <c r="D7" s="87" t="s">
        <v>8</v>
      </c>
      <c r="E7" s="103">
        <v>1648</v>
      </c>
      <c r="F7" s="17">
        <v>27.02</v>
      </c>
      <c r="G7" s="18">
        <f t="shared" si="0"/>
        <v>44528.959999999999</v>
      </c>
    </row>
    <row r="8" spans="1:8" x14ac:dyDescent="0.25">
      <c r="A8" s="27" t="s">
        <v>176</v>
      </c>
      <c r="B8" s="14" t="s">
        <v>87</v>
      </c>
      <c r="C8" s="15" t="s">
        <v>244</v>
      </c>
      <c r="D8" s="16" t="s">
        <v>9</v>
      </c>
      <c r="E8" s="87">
        <v>426.8</v>
      </c>
      <c r="F8" s="17">
        <v>14.44</v>
      </c>
      <c r="G8" s="18">
        <f t="shared" si="0"/>
        <v>6162.99</v>
      </c>
    </row>
    <row r="9" spans="1:8" x14ac:dyDescent="0.25">
      <c r="A9" s="27" t="s">
        <v>176</v>
      </c>
      <c r="B9" s="14" t="s">
        <v>88</v>
      </c>
      <c r="C9" s="15" t="s">
        <v>194</v>
      </c>
      <c r="D9" s="16" t="s">
        <v>9</v>
      </c>
      <c r="E9" s="87">
        <v>2878.4</v>
      </c>
      <c r="F9" s="17">
        <v>26.39</v>
      </c>
      <c r="G9" s="18">
        <f t="shared" si="0"/>
        <v>75960.98</v>
      </c>
    </row>
    <row r="10" spans="1:8" x14ac:dyDescent="0.25">
      <c r="A10" s="27" t="s">
        <v>176</v>
      </c>
      <c r="B10" s="14" t="s">
        <v>89</v>
      </c>
      <c r="C10" s="15" t="s">
        <v>195</v>
      </c>
      <c r="D10" s="16" t="s">
        <v>9</v>
      </c>
      <c r="E10" s="87">
        <v>149.19999999999999</v>
      </c>
      <c r="F10" s="17">
        <v>158.43</v>
      </c>
      <c r="G10" s="18">
        <f t="shared" si="0"/>
        <v>23637.759999999998</v>
      </c>
    </row>
    <row r="11" spans="1:8" x14ac:dyDescent="0.25">
      <c r="A11" s="27" t="s">
        <v>176</v>
      </c>
      <c r="B11" s="14" t="s">
        <v>90</v>
      </c>
      <c r="C11" s="15" t="s">
        <v>196</v>
      </c>
      <c r="D11" s="16" t="s">
        <v>112</v>
      </c>
      <c r="E11" s="87">
        <v>58</v>
      </c>
      <c r="F11" s="17">
        <v>35.86</v>
      </c>
      <c r="G11" s="18">
        <f t="shared" si="0"/>
        <v>2079.88</v>
      </c>
    </row>
    <row r="12" spans="1:8" x14ac:dyDescent="0.25">
      <c r="A12" s="27" t="s">
        <v>176</v>
      </c>
      <c r="B12" s="14" t="s">
        <v>91</v>
      </c>
      <c r="C12" s="15" t="s">
        <v>197</v>
      </c>
      <c r="D12" s="16" t="s">
        <v>112</v>
      </c>
      <c r="E12" s="87">
        <v>58</v>
      </c>
      <c r="F12" s="17">
        <v>20.350000000000001</v>
      </c>
      <c r="G12" s="18">
        <f t="shared" si="0"/>
        <v>1180.3</v>
      </c>
      <c r="H12" s="19"/>
    </row>
    <row r="13" spans="1:8" x14ac:dyDescent="0.25">
      <c r="A13" s="27" t="s">
        <v>176</v>
      </c>
      <c r="B13" s="14" t="s">
        <v>92</v>
      </c>
      <c r="C13" s="15" t="s">
        <v>198</v>
      </c>
      <c r="D13" s="16" t="s">
        <v>9</v>
      </c>
      <c r="E13" s="87">
        <v>50.5</v>
      </c>
      <c r="F13" s="17">
        <v>14.44</v>
      </c>
      <c r="G13" s="18">
        <f t="shared" si="0"/>
        <v>729.22</v>
      </c>
      <c r="H13" s="2"/>
    </row>
    <row r="14" spans="1:8" x14ac:dyDescent="0.25">
      <c r="A14" s="27" t="s">
        <v>176</v>
      </c>
      <c r="B14" s="14" t="s">
        <v>93</v>
      </c>
      <c r="C14" s="15" t="s">
        <v>199</v>
      </c>
      <c r="D14" s="16" t="s">
        <v>112</v>
      </c>
      <c r="E14" s="87">
        <v>3</v>
      </c>
      <c r="F14" s="17">
        <v>73.319999999999993</v>
      </c>
      <c r="G14" s="18">
        <f t="shared" si="0"/>
        <v>219.96</v>
      </c>
      <c r="H14" s="2"/>
    </row>
    <row r="15" spans="1:8" x14ac:dyDescent="0.25">
      <c r="A15" s="27" t="s">
        <v>176</v>
      </c>
      <c r="B15" s="14" t="s">
        <v>94</v>
      </c>
      <c r="C15" s="15" t="s">
        <v>200</v>
      </c>
      <c r="D15" s="16" t="s">
        <v>112</v>
      </c>
      <c r="E15" s="87">
        <v>3</v>
      </c>
      <c r="F15" s="17">
        <v>41.63</v>
      </c>
      <c r="G15" s="18">
        <f t="shared" si="0"/>
        <v>124.89</v>
      </c>
      <c r="H15" s="2"/>
    </row>
    <row r="16" spans="1:8" x14ac:dyDescent="0.25">
      <c r="A16" s="27" t="s">
        <v>176</v>
      </c>
      <c r="B16" s="14" t="s">
        <v>95</v>
      </c>
      <c r="C16" s="15" t="s">
        <v>201</v>
      </c>
      <c r="D16" s="16" t="s">
        <v>9</v>
      </c>
      <c r="E16" s="87">
        <v>2.6</v>
      </c>
      <c r="F16" s="17">
        <v>26.39</v>
      </c>
      <c r="G16" s="18">
        <f t="shared" si="0"/>
        <v>68.61</v>
      </c>
      <c r="H16" s="2"/>
    </row>
    <row r="17" spans="1:11" ht="30" x14ac:dyDescent="0.25">
      <c r="A17" s="27" t="s">
        <v>176</v>
      </c>
      <c r="B17" s="14" t="s">
        <v>96</v>
      </c>
      <c r="C17" s="15" t="s">
        <v>245</v>
      </c>
      <c r="D17" s="16" t="s">
        <v>263</v>
      </c>
      <c r="E17" s="87">
        <v>118</v>
      </c>
      <c r="F17" s="17">
        <v>295.45999999999998</v>
      </c>
      <c r="G17" s="18">
        <f t="shared" si="0"/>
        <v>34864.28</v>
      </c>
      <c r="H17" s="2"/>
    </row>
    <row r="18" spans="1:11" ht="30" x14ac:dyDescent="0.25">
      <c r="A18" s="27" t="s">
        <v>176</v>
      </c>
      <c r="B18" s="14" t="s">
        <v>97</v>
      </c>
      <c r="C18" s="15" t="s">
        <v>251</v>
      </c>
      <c r="D18" s="16" t="s">
        <v>263</v>
      </c>
      <c r="E18" s="87">
        <v>35</v>
      </c>
      <c r="F18" s="17">
        <v>2223.65</v>
      </c>
      <c r="G18" s="18">
        <f t="shared" si="0"/>
        <v>77827.75</v>
      </c>
      <c r="H18" s="2"/>
    </row>
    <row r="19" spans="1:11" ht="30" x14ac:dyDescent="0.25">
      <c r="A19" s="27" t="s">
        <v>176</v>
      </c>
      <c r="B19" s="14" t="s">
        <v>98</v>
      </c>
      <c r="C19" s="15" t="s">
        <v>250</v>
      </c>
      <c r="D19" s="16" t="s">
        <v>263</v>
      </c>
      <c r="E19" s="87">
        <v>20</v>
      </c>
      <c r="F19" s="17">
        <v>2570.4899999999998</v>
      </c>
      <c r="G19" s="18">
        <f t="shared" si="0"/>
        <v>51409.8</v>
      </c>
      <c r="H19" s="2"/>
    </row>
    <row r="20" spans="1:11" ht="30" x14ac:dyDescent="0.25">
      <c r="A20" s="27" t="s">
        <v>176</v>
      </c>
      <c r="B20" s="14" t="s">
        <v>99</v>
      </c>
      <c r="C20" s="15" t="s">
        <v>249</v>
      </c>
      <c r="D20" s="16" t="s">
        <v>263</v>
      </c>
      <c r="E20" s="87">
        <v>5</v>
      </c>
      <c r="F20" s="17">
        <v>2902.25</v>
      </c>
      <c r="G20" s="18">
        <f t="shared" si="0"/>
        <v>14511.25</v>
      </c>
      <c r="H20" s="2"/>
    </row>
    <row r="21" spans="1:11" ht="30" x14ac:dyDescent="0.25">
      <c r="A21" s="27" t="s">
        <v>176</v>
      </c>
      <c r="B21" s="14" t="s">
        <v>100</v>
      </c>
      <c r="C21" s="15" t="s">
        <v>248</v>
      </c>
      <c r="D21" s="16" t="s">
        <v>263</v>
      </c>
      <c r="E21" s="87">
        <v>4</v>
      </c>
      <c r="F21" s="17">
        <v>3249.1</v>
      </c>
      <c r="G21" s="18">
        <f t="shared" si="0"/>
        <v>12996.4</v>
      </c>
      <c r="H21" s="2"/>
    </row>
    <row r="22" spans="1:11" ht="30" x14ac:dyDescent="0.25">
      <c r="A22" s="27" t="s">
        <v>176</v>
      </c>
      <c r="B22" s="14" t="s">
        <v>10</v>
      </c>
      <c r="C22" s="15" t="s">
        <v>247</v>
      </c>
      <c r="D22" s="16" t="s">
        <v>263</v>
      </c>
      <c r="E22" s="87">
        <v>1</v>
      </c>
      <c r="F22" s="17">
        <v>3580.85</v>
      </c>
      <c r="G22" s="18">
        <f t="shared" si="0"/>
        <v>3580.85</v>
      </c>
      <c r="H22" s="2"/>
    </row>
    <row r="23" spans="1:11" ht="30" x14ac:dyDescent="0.25">
      <c r="A23" s="27" t="s">
        <v>176</v>
      </c>
      <c r="B23" s="14" t="s">
        <v>11</v>
      </c>
      <c r="C23" s="15" t="s">
        <v>246</v>
      </c>
      <c r="D23" s="16" t="s">
        <v>263</v>
      </c>
      <c r="E23" s="87">
        <v>1</v>
      </c>
      <c r="F23" s="17">
        <v>4334.8599999999997</v>
      </c>
      <c r="G23" s="18">
        <f t="shared" si="0"/>
        <v>4334.8599999999997</v>
      </c>
    </row>
    <row r="24" spans="1:11" ht="15.75" thickBot="1" x14ac:dyDescent="0.3">
      <c r="A24" s="27" t="s">
        <v>176</v>
      </c>
      <c r="B24" s="14" t="s">
        <v>12</v>
      </c>
      <c r="C24" s="15" t="s">
        <v>202</v>
      </c>
      <c r="D24" s="16" t="s">
        <v>9</v>
      </c>
      <c r="E24" s="87">
        <v>3507.5</v>
      </c>
      <c r="F24" s="17">
        <v>8.15</v>
      </c>
      <c r="G24" s="18">
        <f t="shared" si="0"/>
        <v>28586.13</v>
      </c>
      <c r="H24" s="19"/>
    </row>
    <row r="25" spans="1:11" ht="90.75" thickBot="1" x14ac:dyDescent="0.3">
      <c r="A25" s="29" t="s">
        <v>176</v>
      </c>
      <c r="B25" s="30" t="s">
        <v>331</v>
      </c>
      <c r="C25" s="31" t="s">
        <v>330</v>
      </c>
      <c r="D25" s="32" t="s">
        <v>263</v>
      </c>
      <c r="E25" s="106">
        <v>1</v>
      </c>
      <c r="F25" s="82">
        <v>789.15</v>
      </c>
      <c r="G25" s="122">
        <f t="shared" si="0"/>
        <v>789.15</v>
      </c>
      <c r="H25" s="60" t="s">
        <v>14</v>
      </c>
      <c r="I25" s="22">
        <f>SUM(G5:G25)</f>
        <v>464137.41</v>
      </c>
      <c r="K25" s="20"/>
    </row>
    <row r="26" spans="1:11" ht="43.5" thickBot="1" x14ac:dyDescent="0.3">
      <c r="A26" s="68"/>
      <c r="B26" s="68"/>
      <c r="C26" s="68"/>
      <c r="D26" s="69"/>
      <c r="E26" s="70"/>
      <c r="F26" s="83" t="s">
        <v>203</v>
      </c>
      <c r="G26" s="84">
        <f>SUM(G5:G25)</f>
        <v>464137.41</v>
      </c>
      <c r="H26" s="19"/>
      <c r="I26" s="49"/>
    </row>
    <row r="27" spans="1:11" x14ac:dyDescent="0.25">
      <c r="A27" s="73"/>
      <c r="B27" s="73"/>
      <c r="C27" s="74"/>
      <c r="D27" s="74"/>
      <c r="E27" s="75"/>
      <c r="F27" s="74"/>
      <c r="G27" s="76"/>
    </row>
  </sheetData>
  <sheetProtection algorithmName="SHA-512" hashValue="fqmFdXB6wED5w3RjjZuOeQc9pYXJ0Sr8clukByZpA2Cdpf1r3gIt85Bp8blB9TWbbX3UH+4TKyS/MZrv08OyIw==" saltValue="gmEUDn++DxExOQ7OXwLbYg==" spinCount="100000" sheet="1" objects="1" scenarios="1"/>
  <mergeCells count="2">
    <mergeCell ref="A1:G1"/>
    <mergeCell ref="A3:G3"/>
  </mergeCells>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D4AC-E4FC-4C1F-829F-4BFED3BD3C7C}">
  <sheetPr codeName="Sheet6"/>
  <dimension ref="A1:K19"/>
  <sheetViews>
    <sheetView zoomScale="70" zoomScaleNormal="70" workbookViewId="0">
      <selection activeCell="F18" sqref="F18"/>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1" width="9.140625" style="2"/>
  </cols>
  <sheetData>
    <row r="1" spans="1:8" ht="39.950000000000003" customHeight="1" x14ac:dyDescent="0.25">
      <c r="A1" s="164" t="s">
        <v>110</v>
      </c>
      <c r="B1" s="164"/>
      <c r="C1" s="164"/>
      <c r="D1" s="164"/>
      <c r="E1" s="164"/>
      <c r="F1" s="164"/>
      <c r="G1" s="164"/>
    </row>
    <row r="2" spans="1:8" ht="20.100000000000001" customHeight="1" thickBot="1" x14ac:dyDescent="0.3">
      <c r="A2" s="3"/>
      <c r="B2" s="3"/>
      <c r="C2" s="3"/>
      <c r="D2" s="3"/>
      <c r="E2" s="4"/>
      <c r="F2" s="3"/>
      <c r="G2" s="3"/>
    </row>
    <row r="3" spans="1:8" ht="30" customHeight="1" x14ac:dyDescent="0.25">
      <c r="A3" s="170" t="s">
        <v>333</v>
      </c>
      <c r="B3" s="165"/>
      <c r="C3" s="165"/>
      <c r="D3" s="165"/>
      <c r="E3" s="165"/>
      <c r="F3" s="165"/>
      <c r="G3" s="166"/>
    </row>
    <row r="4" spans="1:8" ht="43.5" thickBot="1" x14ac:dyDescent="0.3">
      <c r="A4" s="98" t="s">
        <v>0</v>
      </c>
      <c r="B4" s="5" t="s">
        <v>1</v>
      </c>
      <c r="C4" s="5" t="s">
        <v>2</v>
      </c>
      <c r="D4" s="5" t="s">
        <v>3</v>
      </c>
      <c r="E4" s="6" t="s">
        <v>4</v>
      </c>
      <c r="F4" s="7" t="s">
        <v>337</v>
      </c>
      <c r="G4" s="8" t="s">
        <v>5</v>
      </c>
    </row>
    <row r="5" spans="1:8" x14ac:dyDescent="0.25">
      <c r="A5" s="23" t="s">
        <v>176</v>
      </c>
      <c r="B5" s="9" t="s">
        <v>84</v>
      </c>
      <c r="C5" s="10" t="s">
        <v>252</v>
      </c>
      <c r="D5" s="11" t="s">
        <v>190</v>
      </c>
      <c r="E5" s="102">
        <v>0.19600000000000001</v>
      </c>
      <c r="F5" s="12">
        <v>21924.36</v>
      </c>
      <c r="G5" s="99">
        <f>ROUND(E5*F5,2)</f>
        <v>4297.17</v>
      </c>
    </row>
    <row r="6" spans="1:8" x14ac:dyDescent="0.25">
      <c r="A6" s="27" t="s">
        <v>176</v>
      </c>
      <c r="B6" s="14" t="s">
        <v>85</v>
      </c>
      <c r="C6" s="15" t="s">
        <v>191</v>
      </c>
      <c r="D6" s="16" t="s">
        <v>8</v>
      </c>
      <c r="E6" s="87">
        <v>10</v>
      </c>
      <c r="F6" s="17">
        <v>40.619999999999997</v>
      </c>
      <c r="G6" s="18">
        <f t="shared" ref="G6:G17" si="0">ROUND(E6*F6,2)</f>
        <v>406.2</v>
      </c>
    </row>
    <row r="7" spans="1:8" x14ac:dyDescent="0.25">
      <c r="A7" s="27" t="s">
        <v>176</v>
      </c>
      <c r="B7" s="14" t="s">
        <v>86</v>
      </c>
      <c r="C7" s="97" t="s">
        <v>192</v>
      </c>
      <c r="D7" s="87" t="s">
        <v>8</v>
      </c>
      <c r="E7" s="103">
        <v>103</v>
      </c>
      <c r="F7" s="17">
        <v>27.02</v>
      </c>
      <c r="G7" s="18">
        <f t="shared" si="0"/>
        <v>2783.06</v>
      </c>
    </row>
    <row r="8" spans="1:8" x14ac:dyDescent="0.25">
      <c r="A8" s="27" t="s">
        <v>176</v>
      </c>
      <c r="B8" s="14" t="s">
        <v>87</v>
      </c>
      <c r="C8" s="15" t="s">
        <v>193</v>
      </c>
      <c r="D8" s="16" t="s">
        <v>9</v>
      </c>
      <c r="E8" s="87">
        <v>10.4</v>
      </c>
      <c r="F8" s="17">
        <v>14.44</v>
      </c>
      <c r="G8" s="18">
        <f t="shared" si="0"/>
        <v>150.18</v>
      </c>
    </row>
    <row r="9" spans="1:8" x14ac:dyDescent="0.25">
      <c r="A9" s="27" t="s">
        <v>176</v>
      </c>
      <c r="B9" s="14" t="s">
        <v>88</v>
      </c>
      <c r="C9" s="15" t="s">
        <v>194</v>
      </c>
      <c r="D9" s="16" t="s">
        <v>9</v>
      </c>
      <c r="E9" s="87">
        <v>185.6</v>
      </c>
      <c r="F9" s="17">
        <v>26.39</v>
      </c>
      <c r="G9" s="18">
        <f t="shared" si="0"/>
        <v>4897.9799999999996</v>
      </c>
    </row>
    <row r="10" spans="1:8" x14ac:dyDescent="0.25">
      <c r="A10" s="27" t="s">
        <v>176</v>
      </c>
      <c r="B10" s="14" t="s">
        <v>89</v>
      </c>
      <c r="C10" s="15" t="s">
        <v>196</v>
      </c>
      <c r="D10" s="16" t="s">
        <v>112</v>
      </c>
      <c r="E10" s="87">
        <v>2</v>
      </c>
      <c r="F10" s="17">
        <v>35.86</v>
      </c>
      <c r="G10" s="18">
        <f t="shared" si="0"/>
        <v>71.72</v>
      </c>
    </row>
    <row r="11" spans="1:8" x14ac:dyDescent="0.25">
      <c r="A11" s="27" t="s">
        <v>176</v>
      </c>
      <c r="B11" s="14" t="s">
        <v>90</v>
      </c>
      <c r="C11" s="15" t="s">
        <v>197</v>
      </c>
      <c r="D11" s="16" t="s">
        <v>112</v>
      </c>
      <c r="E11" s="87">
        <v>2</v>
      </c>
      <c r="F11" s="17">
        <v>20.350000000000001</v>
      </c>
      <c r="G11" s="18">
        <f t="shared" si="0"/>
        <v>40.700000000000003</v>
      </c>
    </row>
    <row r="12" spans="1:8" x14ac:dyDescent="0.25">
      <c r="A12" s="27" t="s">
        <v>176</v>
      </c>
      <c r="B12" s="14" t="s">
        <v>91</v>
      </c>
      <c r="C12" s="15" t="s">
        <v>198</v>
      </c>
      <c r="D12" s="16" t="s">
        <v>9</v>
      </c>
      <c r="E12" s="87">
        <v>2.2000000000000002</v>
      </c>
      <c r="F12" s="17">
        <v>14.44</v>
      </c>
      <c r="G12" s="18">
        <f t="shared" si="0"/>
        <v>31.77</v>
      </c>
      <c r="H12" s="19"/>
    </row>
    <row r="13" spans="1:8" ht="30" x14ac:dyDescent="0.25">
      <c r="A13" s="27" t="s">
        <v>176</v>
      </c>
      <c r="B13" s="14" t="s">
        <v>92</v>
      </c>
      <c r="C13" s="15" t="s">
        <v>245</v>
      </c>
      <c r="D13" s="16" t="s">
        <v>263</v>
      </c>
      <c r="E13" s="87">
        <v>4</v>
      </c>
      <c r="F13" s="17">
        <v>295.45999999999998</v>
      </c>
      <c r="G13" s="18">
        <f t="shared" si="0"/>
        <v>1181.8399999999999</v>
      </c>
      <c r="H13" s="2"/>
    </row>
    <row r="14" spans="1:8" ht="30" x14ac:dyDescent="0.25">
      <c r="A14" s="27" t="s">
        <v>176</v>
      </c>
      <c r="B14" s="14" t="s">
        <v>93</v>
      </c>
      <c r="C14" s="15" t="s">
        <v>251</v>
      </c>
      <c r="D14" s="16" t="s">
        <v>263</v>
      </c>
      <c r="E14" s="87">
        <v>3</v>
      </c>
      <c r="F14" s="17">
        <v>2223.65</v>
      </c>
      <c r="G14" s="18">
        <f t="shared" si="0"/>
        <v>6670.95</v>
      </c>
      <c r="H14" s="2"/>
    </row>
    <row r="15" spans="1:8" ht="30" x14ac:dyDescent="0.25">
      <c r="A15" s="27" t="s">
        <v>176</v>
      </c>
      <c r="B15" s="14" t="s">
        <v>94</v>
      </c>
      <c r="C15" s="15" t="s">
        <v>249</v>
      </c>
      <c r="D15" s="16" t="s">
        <v>263</v>
      </c>
      <c r="E15" s="87">
        <v>2</v>
      </c>
      <c r="F15" s="17">
        <v>2902.25</v>
      </c>
      <c r="G15" s="18">
        <f t="shared" si="0"/>
        <v>5804.5</v>
      </c>
      <c r="H15" s="2"/>
    </row>
    <row r="16" spans="1:8" ht="15.75" thickBot="1" x14ac:dyDescent="0.3">
      <c r="A16" s="27" t="s">
        <v>176</v>
      </c>
      <c r="B16" s="14" t="s">
        <v>95</v>
      </c>
      <c r="C16" s="15" t="s">
        <v>202</v>
      </c>
      <c r="D16" s="16" t="s">
        <v>9</v>
      </c>
      <c r="E16" s="87">
        <v>196</v>
      </c>
      <c r="F16" s="17">
        <v>8.15</v>
      </c>
      <c r="G16" s="18">
        <f t="shared" si="0"/>
        <v>1597.4</v>
      </c>
      <c r="H16" s="2"/>
    </row>
    <row r="17" spans="1:11" ht="90.75" thickBot="1" x14ac:dyDescent="0.3">
      <c r="A17" s="29" t="s">
        <v>176</v>
      </c>
      <c r="B17" s="30" t="s">
        <v>96</v>
      </c>
      <c r="C17" s="31" t="s">
        <v>334</v>
      </c>
      <c r="D17" s="32" t="s">
        <v>263</v>
      </c>
      <c r="E17" s="40">
        <v>1</v>
      </c>
      <c r="F17" s="82">
        <v>263.05</v>
      </c>
      <c r="G17" s="122">
        <f t="shared" si="0"/>
        <v>263.05</v>
      </c>
      <c r="H17" s="60" t="s">
        <v>14</v>
      </c>
      <c r="I17" s="22">
        <f>SUM(G5:G17)</f>
        <v>28196.52</v>
      </c>
      <c r="K17" s="20"/>
    </row>
    <row r="18" spans="1:11" ht="43.5" thickBot="1" x14ac:dyDescent="0.3">
      <c r="A18" s="68"/>
      <c r="B18" s="68"/>
      <c r="C18" s="68"/>
      <c r="D18" s="69"/>
      <c r="E18" s="70"/>
      <c r="F18" s="83" t="s">
        <v>295</v>
      </c>
      <c r="G18" s="84">
        <f>SUM(G5:G17)</f>
        <v>28196.52</v>
      </c>
      <c r="H18" s="19"/>
      <c r="I18" s="49"/>
    </row>
    <row r="19" spans="1:11" x14ac:dyDescent="0.25">
      <c r="A19" s="73"/>
      <c r="B19" s="73"/>
      <c r="C19" s="74"/>
      <c r="D19" s="74"/>
      <c r="E19" s="75"/>
      <c r="F19" s="74"/>
      <c r="G19" s="76"/>
    </row>
  </sheetData>
  <sheetProtection algorithmName="SHA-512" hashValue="iH5rz6S3TaYpwFcpCpNCQxTFSOE7q5BOSqLMdx8eqaOhbkIA/Nn9zP/lNOrVclKp0vKgF3Quq/qw8ew7vOVZlg==" saltValue="NR9UIOhRIqIufnUzz8Jhng==" spinCount="100000" sheet="1" objects="1" scenarios="1"/>
  <mergeCells count="2">
    <mergeCell ref="A1:G1"/>
    <mergeCell ref="A3:G3"/>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9A14-95F5-45DF-844E-EFEC8DF5B721}">
  <sheetPr codeName="Sheet8"/>
  <dimension ref="A1:K32"/>
  <sheetViews>
    <sheetView tabSelected="1" zoomScale="70" zoomScaleNormal="70" workbookViewId="0">
      <selection activeCell="L18" sqref="L18"/>
    </sheetView>
  </sheetViews>
  <sheetFormatPr defaultRowHeight="15" x14ac:dyDescent="0.25"/>
  <cols>
    <col min="1" max="1" width="35.7109375" style="77" customWidth="1"/>
    <col min="2" max="2" width="10.7109375" style="77" customWidth="1"/>
    <col min="3" max="3" width="90.7109375" style="78" customWidth="1"/>
    <col min="4" max="4" width="17.7109375" style="79" customWidth="1"/>
    <col min="5" max="5" width="17.7109375" style="80" customWidth="1"/>
    <col min="6" max="6" width="17.7109375" style="81" customWidth="1"/>
    <col min="7" max="7" width="17.7109375" style="79" customWidth="1"/>
    <col min="8" max="8" width="17.7109375" style="1" customWidth="1"/>
    <col min="9" max="9" width="17.7109375" style="2" customWidth="1"/>
    <col min="10" max="11" width="9.140625" style="2"/>
  </cols>
  <sheetData>
    <row r="1" spans="1:11" ht="39.950000000000003" customHeight="1" x14ac:dyDescent="0.25">
      <c r="A1" s="164" t="s">
        <v>110</v>
      </c>
      <c r="B1" s="164"/>
      <c r="C1" s="164"/>
      <c r="D1" s="164"/>
      <c r="E1" s="164"/>
      <c r="F1" s="164"/>
      <c r="G1" s="164"/>
    </row>
    <row r="2" spans="1:11" ht="20.100000000000001" customHeight="1" thickBot="1" x14ac:dyDescent="0.3">
      <c r="A2" s="3"/>
      <c r="B2" s="3"/>
      <c r="C2" s="3"/>
      <c r="D2" s="3"/>
      <c r="E2" s="4"/>
      <c r="F2" s="3"/>
      <c r="G2" s="3"/>
    </row>
    <row r="3" spans="1:11" ht="30" customHeight="1" x14ac:dyDescent="0.25">
      <c r="A3" s="170" t="s">
        <v>315</v>
      </c>
      <c r="B3" s="165"/>
      <c r="C3" s="165"/>
      <c r="D3" s="165"/>
      <c r="E3" s="165"/>
      <c r="F3" s="165"/>
      <c r="G3" s="166"/>
    </row>
    <row r="4" spans="1:11" ht="43.5" thickBot="1" x14ac:dyDescent="0.3">
      <c r="A4" s="98" t="s">
        <v>0</v>
      </c>
      <c r="B4" s="5" t="s">
        <v>1</v>
      </c>
      <c r="C4" s="5" t="s">
        <v>2</v>
      </c>
      <c r="D4" s="5" t="s">
        <v>3</v>
      </c>
      <c r="E4" s="6" t="s">
        <v>4</v>
      </c>
      <c r="F4" s="7" t="s">
        <v>337</v>
      </c>
      <c r="G4" s="8" t="s">
        <v>5</v>
      </c>
    </row>
    <row r="5" spans="1:11" ht="30" x14ac:dyDescent="0.25">
      <c r="A5" s="27" t="s">
        <v>264</v>
      </c>
      <c r="B5" s="14" t="s">
        <v>84</v>
      </c>
      <c r="C5" s="15" t="s">
        <v>291</v>
      </c>
      <c r="D5" s="16" t="s">
        <v>9</v>
      </c>
      <c r="E5" s="118">
        <v>15</v>
      </c>
      <c r="F5" s="17">
        <v>1.91</v>
      </c>
      <c r="G5" s="18">
        <f t="shared" ref="G5:G30" si="0">ROUND(E5*F5,2)</f>
        <v>28.65</v>
      </c>
    </row>
    <row r="6" spans="1:11" ht="30.75" thickBot="1" x14ac:dyDescent="0.3">
      <c r="A6" s="27" t="s">
        <v>264</v>
      </c>
      <c r="B6" s="14" t="s">
        <v>85</v>
      </c>
      <c r="C6" s="97" t="s">
        <v>292</v>
      </c>
      <c r="D6" s="87" t="s">
        <v>9</v>
      </c>
      <c r="E6" s="87">
        <v>2844</v>
      </c>
      <c r="F6" s="17">
        <v>1.63</v>
      </c>
      <c r="G6" s="18">
        <f t="shared" si="0"/>
        <v>4635.72</v>
      </c>
    </row>
    <row r="7" spans="1:11" ht="43.5" thickBot="1" x14ac:dyDescent="0.3">
      <c r="A7" s="44" t="s">
        <v>264</v>
      </c>
      <c r="B7" s="45" t="s">
        <v>86</v>
      </c>
      <c r="C7" s="37" t="s">
        <v>293</v>
      </c>
      <c r="D7" s="38" t="s">
        <v>9</v>
      </c>
      <c r="E7" s="134">
        <v>640</v>
      </c>
      <c r="F7" s="133">
        <v>0.85</v>
      </c>
      <c r="G7" s="129">
        <f t="shared" si="0"/>
        <v>544</v>
      </c>
      <c r="H7" s="60" t="s">
        <v>14</v>
      </c>
      <c r="I7" s="22">
        <f>SUM(G5:G7)</f>
        <v>5208.37</v>
      </c>
      <c r="K7" s="20"/>
    </row>
    <row r="8" spans="1:11" ht="45.75" thickBot="1" x14ac:dyDescent="0.3">
      <c r="A8" s="23" t="s">
        <v>265</v>
      </c>
      <c r="B8" s="9" t="s">
        <v>16</v>
      </c>
      <c r="C8" s="10" t="s">
        <v>256</v>
      </c>
      <c r="D8" s="11" t="s">
        <v>263</v>
      </c>
      <c r="E8" s="135">
        <v>80</v>
      </c>
      <c r="F8" s="12">
        <v>677.29</v>
      </c>
      <c r="G8" s="13">
        <f t="shared" si="0"/>
        <v>54183.199999999997</v>
      </c>
    </row>
    <row r="9" spans="1:11" ht="43.5" thickBot="1" x14ac:dyDescent="0.3">
      <c r="A9" s="29" t="s">
        <v>265</v>
      </c>
      <c r="B9" s="30" t="s">
        <v>17</v>
      </c>
      <c r="C9" s="31" t="s">
        <v>257</v>
      </c>
      <c r="D9" s="32" t="s">
        <v>112</v>
      </c>
      <c r="E9" s="40">
        <v>80</v>
      </c>
      <c r="F9" s="82">
        <v>157.54</v>
      </c>
      <c r="G9" s="122">
        <f t="shared" si="0"/>
        <v>12603.2</v>
      </c>
      <c r="H9" s="60" t="s">
        <v>28</v>
      </c>
      <c r="I9" s="22">
        <f>SUM(G8:G9)</f>
        <v>66786.399999999994</v>
      </c>
      <c r="K9" s="20"/>
    </row>
    <row r="10" spans="1:11" x14ac:dyDescent="0.25">
      <c r="A10" s="23" t="s">
        <v>266</v>
      </c>
      <c r="B10" s="9" t="s">
        <v>29</v>
      </c>
      <c r="C10" s="10" t="s">
        <v>262</v>
      </c>
      <c r="D10" s="11" t="s">
        <v>112</v>
      </c>
      <c r="E10" s="135">
        <v>2</v>
      </c>
      <c r="F10" s="12">
        <v>5.88</v>
      </c>
      <c r="G10" s="13">
        <f t="shared" si="0"/>
        <v>11.76</v>
      </c>
      <c r="H10" s="2"/>
    </row>
    <row r="11" spans="1:11" x14ac:dyDescent="0.25">
      <c r="A11" s="27" t="s">
        <v>266</v>
      </c>
      <c r="B11" s="14" t="s">
        <v>30</v>
      </c>
      <c r="C11" s="15" t="s">
        <v>261</v>
      </c>
      <c r="D11" s="16" t="s">
        <v>112</v>
      </c>
      <c r="E11" s="118">
        <v>160</v>
      </c>
      <c r="F11" s="17">
        <v>5.88</v>
      </c>
      <c r="G11" s="18">
        <f t="shared" si="0"/>
        <v>940.8</v>
      </c>
      <c r="H11" s="2"/>
    </row>
    <row r="12" spans="1:11" x14ac:dyDescent="0.25">
      <c r="A12" s="27" t="s">
        <v>266</v>
      </c>
      <c r="B12" s="14" t="s">
        <v>31</v>
      </c>
      <c r="C12" s="15" t="s">
        <v>258</v>
      </c>
      <c r="D12" s="16" t="s">
        <v>9</v>
      </c>
      <c r="E12" s="118">
        <v>2570</v>
      </c>
      <c r="F12" s="17">
        <v>0.13</v>
      </c>
      <c r="G12" s="18">
        <f t="shared" si="0"/>
        <v>334.1</v>
      </c>
      <c r="H12" s="2"/>
    </row>
    <row r="13" spans="1:11" x14ac:dyDescent="0.25">
      <c r="A13" s="27" t="s">
        <v>266</v>
      </c>
      <c r="B13" s="14" t="s">
        <v>101</v>
      </c>
      <c r="C13" s="15" t="s">
        <v>259</v>
      </c>
      <c r="D13" s="16" t="s">
        <v>9</v>
      </c>
      <c r="E13" s="118">
        <v>2570</v>
      </c>
      <c r="F13" s="17">
        <v>0.71</v>
      </c>
      <c r="G13" s="18">
        <f t="shared" si="0"/>
        <v>1824.7</v>
      </c>
      <c r="H13" s="2"/>
    </row>
    <row r="14" spans="1:11" ht="15.75" thickBot="1" x14ac:dyDescent="0.3">
      <c r="A14" s="27" t="s">
        <v>266</v>
      </c>
      <c r="B14" s="14" t="s">
        <v>215</v>
      </c>
      <c r="C14" s="15" t="s">
        <v>260</v>
      </c>
      <c r="D14" s="16" t="s">
        <v>263</v>
      </c>
      <c r="E14" s="118">
        <v>80</v>
      </c>
      <c r="F14" s="17">
        <v>70.77</v>
      </c>
      <c r="G14" s="18">
        <f t="shared" si="0"/>
        <v>5661.6</v>
      </c>
      <c r="H14" s="2"/>
    </row>
    <row r="15" spans="1:11" ht="120.75" thickBot="1" x14ac:dyDescent="0.3">
      <c r="A15" s="29" t="s">
        <v>266</v>
      </c>
      <c r="B15" s="30" t="s">
        <v>216</v>
      </c>
      <c r="C15" s="31" t="s">
        <v>335</v>
      </c>
      <c r="D15" s="32" t="s">
        <v>263</v>
      </c>
      <c r="E15" s="40">
        <v>1</v>
      </c>
      <c r="F15" s="82">
        <v>1633.07</v>
      </c>
      <c r="G15" s="122">
        <f t="shared" si="0"/>
        <v>1633.07</v>
      </c>
      <c r="H15" s="60" t="s">
        <v>32</v>
      </c>
      <c r="I15" s="22">
        <f>SUM(G10:G15)</f>
        <v>10406.029999999999</v>
      </c>
      <c r="K15" s="20"/>
    </row>
    <row r="16" spans="1:11" x14ac:dyDescent="0.25">
      <c r="A16" s="23" t="s">
        <v>281</v>
      </c>
      <c r="B16" s="9" t="s">
        <v>33</v>
      </c>
      <c r="C16" s="10" t="s">
        <v>280</v>
      </c>
      <c r="D16" s="11" t="s">
        <v>267</v>
      </c>
      <c r="E16" s="135">
        <v>2.42</v>
      </c>
      <c r="F16" s="12">
        <v>8074.05</v>
      </c>
      <c r="G16" s="13">
        <f t="shared" si="0"/>
        <v>19539.2</v>
      </c>
    </row>
    <row r="17" spans="1:11" x14ac:dyDescent="0.25">
      <c r="A17" s="27" t="s">
        <v>281</v>
      </c>
      <c r="B17" s="14" t="s">
        <v>34</v>
      </c>
      <c r="C17" s="97" t="s">
        <v>282</v>
      </c>
      <c r="D17" s="87" t="s">
        <v>267</v>
      </c>
      <c r="E17" s="87">
        <v>0.15</v>
      </c>
      <c r="F17" s="17">
        <v>12839.13</v>
      </c>
      <c r="G17" s="18">
        <f t="shared" si="0"/>
        <v>1925.87</v>
      </c>
    </row>
    <row r="18" spans="1:11" x14ac:dyDescent="0.25">
      <c r="A18" s="27" t="s">
        <v>281</v>
      </c>
      <c r="B18" s="14" t="s">
        <v>35</v>
      </c>
      <c r="C18" s="15" t="s">
        <v>268</v>
      </c>
      <c r="D18" s="16" t="s">
        <v>267</v>
      </c>
      <c r="E18" s="118">
        <v>2.57</v>
      </c>
      <c r="F18" s="17">
        <v>545.44000000000005</v>
      </c>
      <c r="G18" s="18">
        <f t="shared" si="0"/>
        <v>1401.78</v>
      </c>
    </row>
    <row r="19" spans="1:11" x14ac:dyDescent="0.25">
      <c r="A19" s="27" t="s">
        <v>281</v>
      </c>
      <c r="B19" s="14" t="s">
        <v>36</v>
      </c>
      <c r="C19" s="15" t="s">
        <v>269</v>
      </c>
      <c r="D19" s="16" t="s">
        <v>272</v>
      </c>
      <c r="E19" s="87">
        <v>2570</v>
      </c>
      <c r="F19" s="17">
        <v>0.43</v>
      </c>
      <c r="G19" s="18">
        <f t="shared" si="0"/>
        <v>1105.0999999999999</v>
      </c>
    </row>
    <row r="20" spans="1:11" x14ac:dyDescent="0.25">
      <c r="A20" s="27" t="s">
        <v>281</v>
      </c>
      <c r="B20" s="14" t="s">
        <v>37</v>
      </c>
      <c r="C20" s="15" t="s">
        <v>270</v>
      </c>
      <c r="D20" s="16" t="s">
        <v>272</v>
      </c>
      <c r="E20" s="87">
        <v>2570</v>
      </c>
      <c r="F20" s="17">
        <v>0.15</v>
      </c>
      <c r="G20" s="18">
        <f t="shared" si="0"/>
        <v>385.5</v>
      </c>
    </row>
    <row r="21" spans="1:11" x14ac:dyDescent="0.25">
      <c r="A21" s="27" t="s">
        <v>281</v>
      </c>
      <c r="B21" s="14" t="s">
        <v>38</v>
      </c>
      <c r="C21" s="15" t="s">
        <v>294</v>
      </c>
      <c r="D21" s="16" t="s">
        <v>272</v>
      </c>
      <c r="E21" s="87">
        <v>2570</v>
      </c>
      <c r="F21" s="17">
        <v>2.88</v>
      </c>
      <c r="G21" s="18">
        <f t="shared" si="0"/>
        <v>7401.6</v>
      </c>
    </row>
    <row r="22" spans="1:11" x14ac:dyDescent="0.25">
      <c r="A22" s="27" t="s">
        <v>281</v>
      </c>
      <c r="B22" s="14" t="s">
        <v>39</v>
      </c>
      <c r="C22" s="15" t="s">
        <v>271</v>
      </c>
      <c r="D22" s="16" t="s">
        <v>272</v>
      </c>
      <c r="E22" s="118">
        <v>6</v>
      </c>
      <c r="F22" s="17">
        <v>76.34</v>
      </c>
      <c r="G22" s="18">
        <f t="shared" si="0"/>
        <v>458.04</v>
      </c>
      <c r="H22" s="19"/>
    </row>
    <row r="23" spans="1:11" x14ac:dyDescent="0.25">
      <c r="A23" s="27" t="s">
        <v>281</v>
      </c>
      <c r="B23" s="14" t="s">
        <v>40</v>
      </c>
      <c r="C23" s="15" t="s">
        <v>273</v>
      </c>
      <c r="D23" s="16" t="s">
        <v>112</v>
      </c>
      <c r="E23" s="87">
        <v>81</v>
      </c>
      <c r="F23" s="17">
        <v>2.58</v>
      </c>
      <c r="G23" s="18">
        <f t="shared" si="0"/>
        <v>208.98</v>
      </c>
      <c r="H23" s="2"/>
    </row>
    <row r="24" spans="1:11" x14ac:dyDescent="0.25">
      <c r="A24" s="27" t="s">
        <v>281</v>
      </c>
      <c r="B24" s="14" t="s">
        <v>284</v>
      </c>
      <c r="C24" s="15" t="s">
        <v>283</v>
      </c>
      <c r="D24" s="16" t="s">
        <v>112</v>
      </c>
      <c r="E24" s="87">
        <v>162</v>
      </c>
      <c r="F24" s="17">
        <v>10.7</v>
      </c>
      <c r="G24" s="18">
        <f t="shared" si="0"/>
        <v>1733.4</v>
      </c>
      <c r="H24" s="2"/>
    </row>
    <row r="25" spans="1:11" x14ac:dyDescent="0.25">
      <c r="A25" s="27" t="s">
        <v>281</v>
      </c>
      <c r="B25" s="14" t="s">
        <v>285</v>
      </c>
      <c r="C25" s="15" t="s">
        <v>274</v>
      </c>
      <c r="D25" s="16" t="s">
        <v>263</v>
      </c>
      <c r="E25" s="87">
        <v>80</v>
      </c>
      <c r="F25" s="17">
        <v>29.1</v>
      </c>
      <c r="G25" s="18">
        <f t="shared" si="0"/>
        <v>2328</v>
      </c>
      <c r="H25" s="2"/>
    </row>
    <row r="26" spans="1:11" x14ac:dyDescent="0.25">
      <c r="A26" s="27" t="s">
        <v>281</v>
      </c>
      <c r="B26" s="14" t="s">
        <v>286</v>
      </c>
      <c r="C26" s="15" t="s">
        <v>275</v>
      </c>
      <c r="D26" s="16" t="s">
        <v>112</v>
      </c>
      <c r="E26" s="118">
        <v>80</v>
      </c>
      <c r="F26" s="17">
        <v>2.2200000000000002</v>
      </c>
      <c r="G26" s="18">
        <f t="shared" si="0"/>
        <v>177.6</v>
      </c>
      <c r="H26" s="2"/>
    </row>
    <row r="27" spans="1:11" x14ac:dyDescent="0.25">
      <c r="A27" s="27" t="s">
        <v>281</v>
      </c>
      <c r="B27" s="14" t="s">
        <v>287</v>
      </c>
      <c r="C27" s="15" t="s">
        <v>276</v>
      </c>
      <c r="D27" s="16" t="s">
        <v>112</v>
      </c>
      <c r="E27" s="118">
        <v>80</v>
      </c>
      <c r="F27" s="17">
        <v>117.88</v>
      </c>
      <c r="G27" s="18">
        <f t="shared" si="0"/>
        <v>9430.4</v>
      </c>
      <c r="H27" s="2"/>
    </row>
    <row r="28" spans="1:11" x14ac:dyDescent="0.25">
      <c r="A28" s="27" t="s">
        <v>281</v>
      </c>
      <c r="B28" s="14" t="s">
        <v>288</v>
      </c>
      <c r="C28" s="15" t="s">
        <v>277</v>
      </c>
      <c r="D28" s="16" t="s">
        <v>112</v>
      </c>
      <c r="E28" s="118">
        <v>80</v>
      </c>
      <c r="F28" s="17">
        <v>10.7</v>
      </c>
      <c r="G28" s="18">
        <f t="shared" si="0"/>
        <v>856</v>
      </c>
      <c r="H28" s="2"/>
    </row>
    <row r="29" spans="1:11" ht="15.75" thickBot="1" x14ac:dyDescent="0.3">
      <c r="A29" s="27" t="s">
        <v>281</v>
      </c>
      <c r="B29" s="14" t="s">
        <v>289</v>
      </c>
      <c r="C29" s="15" t="s">
        <v>278</v>
      </c>
      <c r="D29" s="16" t="s">
        <v>112</v>
      </c>
      <c r="E29" s="118">
        <v>1</v>
      </c>
      <c r="F29" s="17">
        <v>26.12</v>
      </c>
      <c r="G29" s="18">
        <f t="shared" si="0"/>
        <v>26.12</v>
      </c>
      <c r="H29" s="2"/>
    </row>
    <row r="30" spans="1:11" ht="43.5" thickBot="1" x14ac:dyDescent="0.3">
      <c r="A30" s="29" t="s">
        <v>281</v>
      </c>
      <c r="B30" s="30" t="s">
        <v>290</v>
      </c>
      <c r="C30" s="31" t="s">
        <v>279</v>
      </c>
      <c r="D30" s="32" t="s">
        <v>263</v>
      </c>
      <c r="E30" s="40">
        <v>1</v>
      </c>
      <c r="F30" s="82">
        <v>134.59</v>
      </c>
      <c r="G30" s="122">
        <f t="shared" si="0"/>
        <v>134.59</v>
      </c>
      <c r="H30" s="60" t="s">
        <v>41</v>
      </c>
      <c r="I30" s="22">
        <f>SUM(G16:G30)</f>
        <v>47112.179999999993</v>
      </c>
      <c r="K30" s="20"/>
    </row>
    <row r="31" spans="1:11" ht="43.5" thickBot="1" x14ac:dyDescent="0.3">
      <c r="A31" s="68"/>
      <c r="B31" s="68"/>
      <c r="C31" s="68"/>
      <c r="D31" s="69"/>
      <c r="E31" s="70"/>
      <c r="F31" s="83" t="s">
        <v>297</v>
      </c>
      <c r="G31" s="84">
        <f>SUM(G5:G30)</f>
        <v>129512.98</v>
      </c>
      <c r="H31" s="19"/>
      <c r="I31" s="49"/>
    </row>
    <row r="32" spans="1:11" x14ac:dyDescent="0.25">
      <c r="A32" s="73"/>
      <c r="B32" s="73"/>
      <c r="C32" s="74"/>
      <c r="D32" s="74"/>
      <c r="E32" s="75"/>
      <c r="F32" s="74"/>
      <c r="G32" s="76"/>
    </row>
  </sheetData>
  <sheetProtection algorithmName="SHA-512" hashValue="CW9M26GRLPZ4jNrL6Kt83PFCSZUJeyKUWNGO/F+FG5cwiDmQAThN2XMYiP0HFo0k4cC7IIp+jLH8t6AdaiUDfA==" saltValue="HJWUfzCitnqhOaDB/v/a7g==" spinCount="100000" sheet="1" objects="1" scenarios="1"/>
  <mergeCells count="2">
    <mergeCell ref="A1:G1"/>
    <mergeCell ref="A3:G3"/>
  </mergeCells>
  <phoneticPr fontId="1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6B2F-00A3-4249-A51E-85AD37CE0BA3}">
  <sheetPr codeName="Sheet3"/>
  <dimension ref="A1:C13"/>
  <sheetViews>
    <sheetView zoomScale="90" zoomScaleNormal="90" workbookViewId="0">
      <selection activeCell="C14" sqref="C14"/>
    </sheetView>
  </sheetViews>
  <sheetFormatPr defaultColWidth="9.140625" defaultRowHeight="15" x14ac:dyDescent="0.25"/>
  <cols>
    <col min="1" max="1" width="15.7109375" style="85" customWidth="1"/>
    <col min="2" max="2" width="80.7109375" style="85" customWidth="1"/>
    <col min="3" max="3" width="25.7109375" style="85" customWidth="1"/>
    <col min="4" max="4" width="23.85546875" style="85" customWidth="1"/>
    <col min="5" max="16384" width="9.140625" style="85"/>
  </cols>
  <sheetData>
    <row r="1" spans="1:3" ht="39.950000000000003" customHeight="1" x14ac:dyDescent="0.25">
      <c r="A1" s="171" t="s">
        <v>110</v>
      </c>
      <c r="B1" s="171"/>
      <c r="C1" s="171"/>
    </row>
    <row r="2" spans="1:3" ht="30" customHeight="1" x14ac:dyDescent="0.25">
      <c r="A2" s="172" t="s">
        <v>103</v>
      </c>
      <c r="B2" s="172"/>
      <c r="C2" s="172"/>
    </row>
    <row r="3" spans="1:3" ht="28.5" x14ac:dyDescent="0.25">
      <c r="A3" s="86" t="s">
        <v>104</v>
      </c>
      <c r="B3" s="86" t="s">
        <v>105</v>
      </c>
      <c r="C3" s="86" t="s">
        <v>106</v>
      </c>
    </row>
    <row r="4" spans="1:3" ht="20.100000000000001" customHeight="1" x14ac:dyDescent="0.25">
      <c r="A4" s="87">
        <v>1</v>
      </c>
      <c r="B4" s="88" t="s">
        <v>313</v>
      </c>
      <c r="C4" s="89">
        <f>'DKŽ-1'!G126</f>
        <v>2874468.0099999993</v>
      </c>
    </row>
    <row r="5" spans="1:3" ht="20.100000000000001" customHeight="1" x14ac:dyDescent="0.25">
      <c r="A5" s="87">
        <v>2</v>
      </c>
      <c r="B5" s="88" t="s">
        <v>339</v>
      </c>
      <c r="C5" s="89">
        <f>'DKŽ-2'!G63</f>
        <v>48975.239999999983</v>
      </c>
    </row>
    <row r="6" spans="1:3" ht="20.100000000000001" customHeight="1" x14ac:dyDescent="0.25">
      <c r="A6" s="87">
        <v>3</v>
      </c>
      <c r="B6" s="88" t="s">
        <v>314</v>
      </c>
      <c r="C6" s="89">
        <f>'DKŽ-3'!G25</f>
        <v>119003.53999999998</v>
      </c>
    </row>
    <row r="7" spans="1:3" ht="20.100000000000001" customHeight="1" x14ac:dyDescent="0.25">
      <c r="A7" s="87">
        <v>4</v>
      </c>
      <c r="B7" s="88" t="s">
        <v>296</v>
      </c>
      <c r="C7" s="89">
        <f>'DKŽ-4'!G26</f>
        <v>464137.41</v>
      </c>
    </row>
    <row r="8" spans="1:3" ht="20.100000000000001" customHeight="1" x14ac:dyDescent="0.25">
      <c r="A8" s="87">
        <v>5</v>
      </c>
      <c r="B8" s="90" t="s">
        <v>340</v>
      </c>
      <c r="C8" s="89">
        <f>'DKŽ-5'!G18</f>
        <v>28196.52</v>
      </c>
    </row>
    <row r="9" spans="1:3" ht="20.100000000000001" customHeight="1" x14ac:dyDescent="0.25">
      <c r="A9" s="87">
        <v>6</v>
      </c>
      <c r="B9" s="91" t="s">
        <v>316</v>
      </c>
      <c r="C9" s="89">
        <f>'DKŽ-6'!G31</f>
        <v>129512.98</v>
      </c>
    </row>
    <row r="10" spans="1:3" ht="45" customHeight="1" x14ac:dyDescent="0.25">
      <c r="A10" s="86" t="s">
        <v>107</v>
      </c>
      <c r="B10" s="92" t="s">
        <v>108</v>
      </c>
      <c r="C10" s="93">
        <f>SUM(C4:C9)</f>
        <v>3664293.6999999993</v>
      </c>
    </row>
    <row r="11" spans="1:3" x14ac:dyDescent="0.25">
      <c r="A11" s="94"/>
      <c r="B11" s="94"/>
      <c r="C11" s="94"/>
    </row>
    <row r="12" spans="1:3" ht="69.95" customHeight="1" x14ac:dyDescent="0.25">
      <c r="A12" s="173" t="s">
        <v>206</v>
      </c>
      <c r="B12" s="173"/>
      <c r="C12" s="173"/>
    </row>
    <row r="13" spans="1:3" x14ac:dyDescent="0.25">
      <c r="A13" s="95"/>
      <c r="B13" s="95"/>
      <c r="C13" s="95"/>
    </row>
  </sheetData>
  <sheetProtection algorithmName="SHA-512" hashValue="WmTjqdamLDLVmwmybKZoYkKkilH+0H70lMIepq94JQPmHoqgiLrQTpZqIsAcNfpdH0LPTEICLV2SjDhwZiBoaQ==" saltValue="4OvQHGN4TTq4nfMgu6/sGQ==" spinCount="100000" sheet="1" objects="1" scenarios="1"/>
  <mergeCells count="3">
    <mergeCell ref="A1:C1"/>
    <mergeCell ref="A2:C2"/>
    <mergeCell ref="A12:C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E972-8FDF-40BB-AB55-A86DFE007B61}">
  <sheetPr codeName="Sheet7"/>
  <dimension ref="A1:C6"/>
  <sheetViews>
    <sheetView zoomScale="90" zoomScaleNormal="90" workbookViewId="0">
      <selection activeCell="A4" sqref="A4:C4"/>
    </sheetView>
  </sheetViews>
  <sheetFormatPr defaultColWidth="9.140625" defaultRowHeight="15" x14ac:dyDescent="0.25"/>
  <cols>
    <col min="1" max="1" width="15.7109375" style="85" customWidth="1"/>
    <col min="2" max="2" width="80.7109375" style="85" customWidth="1"/>
    <col min="3" max="3" width="25.7109375" style="85" customWidth="1"/>
    <col min="4" max="4" width="23.85546875" style="85" customWidth="1"/>
    <col min="5" max="16384" width="9.140625" style="85"/>
  </cols>
  <sheetData>
    <row r="1" spans="1:3" x14ac:dyDescent="0.25">
      <c r="A1" s="95"/>
      <c r="B1" s="95"/>
      <c r="C1" s="95"/>
    </row>
    <row r="2" spans="1:3" x14ac:dyDescent="0.25">
      <c r="A2" s="94"/>
      <c r="B2" s="94"/>
      <c r="C2" s="140" t="s">
        <v>109</v>
      </c>
    </row>
    <row r="3" spans="1:3" x14ac:dyDescent="0.25">
      <c r="A3" s="94"/>
      <c r="B3" s="94"/>
      <c r="C3" s="94"/>
    </row>
    <row r="4" spans="1:3" s="96" customFormat="1" ht="249.95" customHeight="1" x14ac:dyDescent="0.25">
      <c r="A4" s="174" t="s">
        <v>336</v>
      </c>
      <c r="B4" s="175"/>
      <c r="C4" s="175"/>
    </row>
    <row r="5" spans="1:3" s="96" customFormat="1" ht="129.94999999999999" customHeight="1" x14ac:dyDescent="0.25">
      <c r="A5" s="174" t="s">
        <v>204</v>
      </c>
      <c r="B5" s="175"/>
      <c r="C5" s="175"/>
    </row>
    <row r="6" spans="1:3" s="96" customFormat="1" ht="80.099999999999994" customHeight="1" x14ac:dyDescent="0.25">
      <c r="A6" s="174" t="s">
        <v>205</v>
      </c>
      <c r="B6" s="175"/>
      <c r="C6" s="175"/>
    </row>
  </sheetData>
  <mergeCells count="3">
    <mergeCell ref="A4:C4"/>
    <mergeCell ref="A5:C5"/>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3c60f8068ea2b26ba18f55324c4f6ece">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4882e77cc2ad1b8e5ba8221c8a85c759"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4CD84-AC13-4D24-A99A-24F06475A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FF6A2-1FE0-43B2-9F16-66232F452DE7}">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2EE42890-6409-4BA1-A999-B31320DF6D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DKŽ-1</vt:lpstr>
      <vt:lpstr>DKŽ-2</vt:lpstr>
      <vt:lpstr>DKŽ-3</vt:lpstr>
      <vt:lpstr>DKŽ-4</vt:lpstr>
      <vt:lpstr>DKŽ-5</vt:lpstr>
      <vt:lpstr>DKŽ-6</vt:lpstr>
      <vt:lpstr>SANTRAUKA</vt:lpstr>
      <vt:lpstr>DKŽ priedas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Šimkūnas</dc:creator>
  <cp:lastModifiedBy>Irena Kudzinskienė</cp:lastModifiedBy>
  <dcterms:created xsi:type="dcterms:W3CDTF">2025-08-26T05:41:08Z</dcterms:created>
  <dcterms:modified xsi:type="dcterms:W3CDTF">2025-12-03T10:23:35Z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