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polt0-my.sharepoint.com/personal/l_starikoviciene_cpo_lt/Documents/Desktop/CPO LT/PIRKIMAI/PIRKIMAI_2025/Nr. RKL-3910_Video artroskopine sistema_Klaipedos ligoninė/VERTINIMAS/Vertinimas_5/Pasiulymas Salmeda_viesinimui/"/>
    </mc:Choice>
  </mc:AlternateContent>
  <xr:revisionPtr revIDLastSave="3" documentId="8_{4F97DD7F-E769-4E9D-A222-1BC9DC5AC4EF}" xr6:coauthVersionLast="47" xr6:coauthVersionMax="47" xr10:uidLastSave="{D1114F1F-30DC-4C87-B981-26325A7A46A7}"/>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1" l="1"/>
  <c r="F69" i="1"/>
  <c r="F65" i="1"/>
  <c r="F60" i="1"/>
  <c r="F55" i="1"/>
  <c r="F46" i="1"/>
  <c r="C42" i="1"/>
  <c r="C38" i="1"/>
  <c r="C34" i="1"/>
  <c r="G21" i="1"/>
  <c r="G75" i="1" l="1"/>
  <c r="F75" i="1"/>
  <c r="F76" i="1" s="1"/>
  <c r="F77" i="1" s="1"/>
</calcChain>
</file>

<file path=xl/sharedStrings.xml><?xml version="1.0" encoding="utf-8"?>
<sst xmlns="http://schemas.openxmlformats.org/spreadsheetml/2006/main" count="200" uniqueCount="178">
  <si>
    <t>PIRKIMO SĄLYGŲ PRIEDAS "PASIŪLYMO FORMA"</t>
  </si>
  <si>
    <t>VIDEO ARTROSKOPINĖ SISTEMA DHC</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</si>
  <si>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</si>
  <si>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</si>
  <si>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</si>
  <si>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</si>
  <si>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</si>
  <si>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</si>
  <si>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</si>
  <si>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</si>
  <si>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</si>
  <si>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</si>
  <si>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</si>
  <si>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</si>
  <si>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</si>
  <si>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</si>
  <si>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</si>
  <si>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</si>
  <si>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</si>
  <si>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</si>
  <si>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</si>
  <si>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</si>
  <si>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</si>
  <si>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</si>
  <si>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</si>
  <si>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</si>
  <si>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 pagal pirkimo sąlygų kriterijų:</t>
  </si>
  <si>
    <t>KT1.1.</t>
  </si>
  <si>
    <t>KT1.2.</t>
  </si>
  <si>
    <t>KT1.2. balo reikšmė (Taip/Ne)</t>
  </si>
  <si>
    <t>KT1.3.</t>
  </si>
  <si>
    <t>KT1.3. balo reikšmė (Taip/Ne)</t>
  </si>
  <si>
    <t>Tiekėjo pasiūlymas:</t>
  </si>
  <si>
    <t>Nr.</t>
  </si>
  <si>
    <t>Pavadinimas</t>
  </si>
  <si>
    <t>Kiekis</t>
  </si>
  <si>
    <t>Mato vienetas</t>
  </si>
  <si>
    <t>Kaina be PVM, Eur</t>
  </si>
  <si>
    <t>Suma be PVM, Eur</t>
  </si>
  <si>
    <t>Gamintojas, modelis</t>
  </si>
  <si>
    <t>Parametrai</t>
  </si>
  <si>
    <t>1.1.</t>
  </si>
  <si>
    <t>Aukštos raiškos (Full HD) monitorius</t>
  </si>
  <si>
    <t>vnt.</t>
  </si>
  <si>
    <t>1.1.1.</t>
  </si>
  <si>
    <t>Aukštos raiškos LED tipo monitorius;</t>
  </si>
  <si>
    <t>1.1.2.</t>
  </si>
  <si>
    <t>Skirtas naudoti medicinoje;</t>
  </si>
  <si>
    <t>1.1.3.</t>
  </si>
  <si>
    <t>Kontrastas ≥1000:1;</t>
  </si>
  <si>
    <t>1.1.4.</t>
  </si>
  <si>
    <t>Įstrižainė ≥ 27 colių;</t>
  </si>
  <si>
    <t>1.1.5.</t>
  </si>
  <si>
    <t>Šviesumas ≥ 800 cd/m2;</t>
  </si>
  <si>
    <t>1.1.6.</t>
  </si>
  <si>
    <t>Raiška ≥1920 x 1080 taškų, formatas 16:9;</t>
  </si>
  <si>
    <t>1.1.7.</t>
  </si>
  <si>
    <t xml:space="preserve">Signalų įvestys: 1. DVI – D arba HDMI; 2. SDI;  </t>
  </si>
  <si>
    <t>1.1.8.</t>
  </si>
  <si>
    <t>Signalų išvestys: 1. DVI – D arba HDMI; 2. SDI.</t>
  </si>
  <si>
    <t>1.2.</t>
  </si>
  <si>
    <t>Aukštos raiškos videokameros galva</t>
  </si>
  <si>
    <t>1.2.1.</t>
  </si>
  <si>
    <t> Raiška: ≥ 1920 x 1080 vaizdo elementų;</t>
  </si>
  <si>
    <t>1.2.2.</t>
  </si>
  <si>
    <t>Vaizdo formatas: 16:9;</t>
  </si>
  <si>
    <t>1.2.3.</t>
  </si>
  <si>
    <t> Nuotraukų ir video vaizdų įrašymo funkcijos valdymas kameros galvos mygtukais;</t>
  </si>
  <si>
    <t>1.2.4.</t>
  </si>
  <si>
    <t>Programuojami kameros galvos mygtukai.</t>
  </si>
  <si>
    <t>1.3.</t>
  </si>
  <si>
    <t>Vaizdo sistema</t>
  </si>
  <si>
    <t>1.3.1.</t>
  </si>
  <si>
    <t> Raiška: ≥1920 x 1080 taškų;</t>
  </si>
  <si>
    <t>1.3.2.</t>
  </si>
  <si>
    <t> Meniu valdymas videokameros mygtukais arba vaizdo sistemos mygtukais arba programuojami video kameros mygtukai arba jutikliniu ekranu;</t>
  </si>
  <si>
    <t>1.3.3.</t>
  </si>
  <si>
    <t>Duomenų išsaugojimas (integruotas arba atskiras įrenginys):  USB tipo ar lygiavertėse išorinėse laikmenose;</t>
  </si>
  <si>
    <t>1.3.4.</t>
  </si>
  <si>
    <t> Įrašų formatas - nuotraukos JPEG arba lygiavertis.</t>
  </si>
  <si>
    <t>1.4.</t>
  </si>
  <si>
    <t>Šviesos šaltinis</t>
  </si>
  <si>
    <t>1.4.1.</t>
  </si>
  <si>
    <t>Atskiras įrenginys arba integruotas „Vaizdo sistemoje“;</t>
  </si>
  <si>
    <t>1.4.2.</t>
  </si>
  <si>
    <t>LED tipo arba lygiavertis šviesos šaltinis;</t>
  </si>
  <si>
    <t>1.4.3.</t>
  </si>
  <si>
    <t>Reguliuojamas šviesos intensyvumas.</t>
  </si>
  <si>
    <t>1.5.</t>
  </si>
  <si>
    <t>Artroskopinė pompa</t>
  </si>
  <si>
    <t>1.5.1.</t>
  </si>
  <si>
    <t>1.5.2.</t>
  </si>
  <si>
    <t>Srautas - ≥ 2 l/min.;</t>
  </si>
  <si>
    <t>1.5.3.</t>
  </si>
  <si>
    <t>Automatinis spaudimo reguliavimas;</t>
  </si>
  <si>
    <t>1.5.4.</t>
  </si>
  <si>
    <t>Ekrano rodmenis realiu laiku (slėgis, srautas);</t>
  </si>
  <si>
    <t>1.5.5.</t>
  </si>
  <si>
    <t>Galimybė naudoti su vienkartiniais / daugkartiniais steriliais vamzdžiais.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</si>
  <si>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</si>
  <si>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</si>
  <si>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</si>
  <si>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</si>
  <si>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</si>
  <si>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</si>
  <si>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</si>
  <si>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</si>
  <si>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</si>
  <si>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</si>
  <si>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</si>
  <si>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</si>
  <si>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</si>
  <si>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</si>
  <si>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</si>
  <si>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</si>
  <si>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</si>
  <si>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</si>
  <si>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</si>
  <si>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</si>
  <si>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</si>
  <si>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</si>
  <si>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</si>
  <si>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</si>
  <si>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</si>
  <si>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</si>
  <si>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RKL-3910 2025-09-15 08:45:04</t>
  </si>
  <si>
    <r>
      <rPr>
        <b/>
        <sz val="11"/>
        <color theme="1"/>
        <rFont val="Calibri"/>
        <family val="2"/>
        <scheme val="minor"/>
      </rPr>
      <t>(T1)</t>
    </r>
    <r>
      <rPr>
        <sz val="11"/>
        <color theme="1"/>
        <rFont val="Calibri"/>
        <family val="2"/>
        <scheme val="minor"/>
      </rPr>
      <t xml:space="preserve"> Vaizdo sistema suderinama su lanksčiais vienkartiniais ir daugkartiniais video endoskopais bei kamerų galvutėmis. </t>
    </r>
    <r>
      <rPr>
        <sz val="11"/>
        <color rgb="FFFF0000"/>
        <rFont val="Calibri"/>
        <family val="2"/>
        <scheme val="minor"/>
      </rPr>
      <t>Privaloma įrašyti TAIP arba NE:</t>
    </r>
  </si>
  <si>
    <t>KT1.1. balo reikšmė (2-5 metai ir daugiau)</t>
  </si>
  <si>
    <r>
      <t xml:space="preserve">Darbinis slėgis – reguliuojamas ne siauresnėse ribose nei nuo </t>
    </r>
    <r>
      <rPr>
        <b/>
        <sz val="11"/>
        <color theme="1"/>
        <rFont val="Calibri"/>
        <family val="2"/>
        <scheme val="minor"/>
      </rPr>
      <t>15 iki 100 mmHg</t>
    </r>
    <r>
      <rPr>
        <sz val="11"/>
        <color theme="1"/>
        <rFont val="Calibri"/>
        <family val="2"/>
        <scheme val="minor"/>
      </rPr>
      <t>;</t>
    </r>
  </si>
  <si>
    <t>Pasiūlymo atitikimą pirkimo sąlygų techninei specifikacijai pagrindžiantys dokumentai</t>
  </si>
  <si>
    <r>
      <rPr>
        <b/>
        <sz val="11"/>
        <color theme="1"/>
        <rFont val="Calibri"/>
        <family val="2"/>
        <scheme val="minor"/>
      </rPr>
      <t>(T2)</t>
    </r>
    <r>
      <rPr>
        <sz val="11"/>
        <color theme="1"/>
        <rFont val="Calibri"/>
        <family val="2"/>
        <scheme val="minor"/>
      </rPr>
      <t xml:space="preserve"> Vaizdo sistema turi ne mažiau kaip 2 (dvi) aktyvias jungtis kamerų galvutėms ir lankstiems video endoskopams prijungti. </t>
    </r>
    <r>
      <rPr>
        <sz val="11"/>
        <color rgb="FFFF0000"/>
        <rFont val="Calibri"/>
        <family val="2"/>
        <scheme val="minor"/>
      </rPr>
      <t>Privaloma įrašyti TAIP arba NE:</t>
    </r>
  </si>
  <si>
    <r>
      <rPr>
        <b/>
        <sz val="11"/>
        <color theme="1"/>
        <rFont val="Calibri"/>
        <family val="2"/>
        <scheme val="minor"/>
      </rPr>
      <t>(G1)</t>
    </r>
    <r>
      <rPr>
        <sz val="11"/>
        <color theme="1"/>
        <rFont val="Calibri"/>
        <family val="2"/>
        <scheme val="minor"/>
      </rPr>
      <t xml:space="preserve"> Siūlomas garantinis terminas (Tiekėjas gali siūlyti 2 metų, 3 metų, 4 metų arba 5 metų ir ilgesnę garantinio laikotarpio trukmę). Šio kokybės kriterijaus pagrindimui (patvirtinimui) tiekėjas privalo pateikti laisvos formos deklaraciją.  </t>
    </r>
    <r>
      <rPr>
        <sz val="11"/>
        <color rgb="FFFF0000"/>
        <rFont val="Calibri"/>
        <family val="2"/>
        <scheme val="minor"/>
      </rPr>
      <t>Privaloma įrašyti siūlomą garantinės priežiūros laikotarpį metais:</t>
    </r>
  </si>
  <si>
    <t>LG, 27HK510S</t>
  </si>
  <si>
    <t>Aukštos raiškos LED tipo monitorius;
psl. 8</t>
  </si>
  <si>
    <t>Kontrastas 1000:1;
psl. 8</t>
  </si>
  <si>
    <t>Įstrižainė 27 colių;
psl. 8</t>
  </si>
  <si>
    <t>Raiška 1920 x 1080 taškų, formatas 16:9;
psl. 8</t>
  </si>
  <si>
    <t>Šviesumas 1000 cd/m2;
psl. 8</t>
  </si>
  <si>
    <t>Signalų įvestys:
1. DVI – D ir HDMI; 
2. SDI;  
psl. 9</t>
  </si>
  <si>
    <t>Signalų išvestys:
1. DVI – D;
2. SDI.
Psl. 9</t>
  </si>
  <si>
    <t>Richard Wolf, LED 50 HD II</t>
  </si>
  <si>
    <t>Kameros galvutė Raiška:
FullHD 1920 x 1080 vaizdo elementų;
psl. 15</t>
  </si>
  <si>
    <t>Vaizdo formatas: 16:9;
psl. 15</t>
  </si>
  <si>
    <t> Nuotraukų ir video vaizdų įrašymo funkcijos valdymas kameros galvos mygtukais;
psl. 12</t>
  </si>
  <si>
    <t>Programuojami kameros galvos mygtukai.
Psl. 13</t>
  </si>
  <si>
    <t> Raiška: 1920 x 1080 taškų;
Psl. 13</t>
  </si>
  <si>
    <t>Meniu valdymas vaizdo sistemos mygtukais
Psl. 16</t>
  </si>
  <si>
    <t>Duomenų išsaugojimas (integruotas):  USB tipo išorinėse laikmenose;
Psl. 12</t>
  </si>
  <si>
    <t>Įrašų formatas - nuotraukos JPEG
Psl. 13.</t>
  </si>
  <si>
    <t>Integruotas „Vaizdo sistemoje“
psl. 12</t>
  </si>
  <si>
    <t>LED tipo šviesos šaltinis;
psl. 13</t>
  </si>
  <si>
    <t>Reguliuojamas šviesos intensyvumas.
Psl. 22</t>
  </si>
  <si>
    <t>Richard Wolf, Fluid Control Arthro 2204</t>
  </si>
  <si>
    <t>Darbinis slėgis – reguliuojamas 15 iki 200 mmHg;
psl. 26</t>
  </si>
  <si>
    <t>Srautas 2 l/min.;
psl. 26</t>
  </si>
  <si>
    <t>Ekrano rodmenis realiu laiku (slėgis, srautas);
Psl. 23</t>
  </si>
  <si>
    <t>Galimybė naudoti su vienkartiniais / daugkartiniais steriliais vamzdžiais.
Psl. 25</t>
  </si>
  <si>
    <t>Automatinis spaudimo reguliavimas;
Psl. 28</t>
  </si>
  <si>
    <t>Skirtas naudoti medicinoje;
psl. 1</t>
  </si>
  <si>
    <t>ne</t>
  </si>
  <si>
    <t>2025 09 30</t>
  </si>
  <si>
    <t>Vilnius</t>
  </si>
  <si>
    <t>UAB Salmeda</t>
  </si>
  <si>
    <t>LT235008610</t>
  </si>
  <si>
    <t>Vakarinė g. 105, LT-06298 Vilnius</t>
  </si>
  <si>
    <t>SEB bankas, a.s.  LT337044060001498542, Swedbankas a.s. LT597300010002438156</t>
  </si>
  <si>
    <t>370  2729 006, med@salmeda.lt</t>
  </si>
  <si>
    <t>Direktorius Rolandas Tatoris</t>
  </si>
  <si>
    <t>-</t>
  </si>
  <si>
    <t>01 Pasiulymas ir technine specifikacija</t>
  </si>
  <si>
    <t>02 Katalogas - konfidencialu
03 Katalogas - Nekonfidencialu</t>
  </si>
  <si>
    <t>04 Igaliojimas pateikti dokumentus</t>
  </si>
  <si>
    <t>05 Wolf CE sertifikatas - KONFIDENCIALU
06 Microline CE sertifikatas - KONFIDENCIALU
07 LG CE sertifikatas 27HK510S - KONFIDENCIALU</t>
  </si>
  <si>
    <t>08 RC Jungtine_pazyma
09 R.Wolf patvirtinimas del aplinkosaugos EN
10 R.Wolf patvirtinimas del aplinkosaugos LT</t>
  </si>
  <si>
    <t>11 Aplinkosaugos Sertifikatas Salmeda EGIO 2024-625
12 Aplinkosaugos Sertifikatas Salmeda GIA 2024-1178
13 Rastas del garantijos</t>
  </si>
  <si>
    <t>Ne</t>
  </si>
  <si>
    <t>Ne
Taip</t>
  </si>
  <si>
    <t>Taip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</si>
</sst>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4" borderId="0" xfId="0" applyFont="1" applyFill="1"/>
    <xf numFmtId="0" fontId="5" fillId="5" borderId="1" xfId="0" applyFont="1" applyFill="1" applyBorder="1" applyProtection="1">
      <protection locked="0"/>
    </xf>
    <xf numFmtId="0" fontId="5" fillId="4" borderId="0" xfId="0" applyFont="1" applyFill="1"/>
    <xf numFmtId="0" fontId="5" fillId="5" borderId="0" xfId="0" applyFont="1" applyFill="1" applyProtection="1">
      <protection locked="0"/>
    </xf>
    <xf numFmtId="0" fontId="5" fillId="4" borderId="23" xfId="0" applyFont="1" applyFill="1" applyBorder="1"/>
    <xf numFmtId="0" fontId="5" fillId="5" borderId="23" xfId="0" applyFont="1" applyFill="1" applyBorder="1" applyProtection="1">
      <protection locked="0"/>
    </xf>
    <xf numFmtId="0" fontId="5" fillId="4" borderId="23" xfId="0" applyFont="1" applyFill="1" applyBorder="1" applyProtection="1">
      <protection locked="0"/>
    </xf>
    <xf numFmtId="0" fontId="6" fillId="4" borderId="23" xfId="0" applyFont="1" applyFill="1" applyBorder="1"/>
    <xf numFmtId="0" fontId="5" fillId="6"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5" fillId="4" borderId="23" xfId="0" applyFont="1" applyFill="1" applyBorder="1" applyAlignment="1">
      <alignment wrapText="1"/>
    </xf>
    <xf numFmtId="0" fontId="4" fillId="4" borderId="23" xfId="0" applyFont="1" applyFill="1" applyBorder="1" applyAlignment="1">
      <alignment wrapText="1"/>
    </xf>
    <xf numFmtId="0" fontId="4" fillId="4" borderId="23" xfId="0" applyFont="1" applyFill="1" applyBorder="1"/>
    <xf numFmtId="0" fontId="3" fillId="4" borderId="23" xfId="0" applyFont="1" applyFill="1" applyBorder="1" applyAlignment="1">
      <alignment wrapText="1"/>
    </xf>
    <xf numFmtId="0" fontId="2" fillId="5" borderId="23" xfId="0" applyFont="1" applyFill="1" applyBorder="1" applyProtection="1">
      <protection locked="0"/>
    </xf>
    <xf numFmtId="0" fontId="2" fillId="5" borderId="23" xfId="0" applyFont="1" applyFill="1" applyBorder="1" applyAlignment="1" applyProtection="1">
      <alignment wrapText="1"/>
      <protection locked="0"/>
    </xf>
    <xf numFmtId="0" fontId="2" fillId="5" borderId="1" xfId="0" applyFont="1" applyFill="1" applyBorder="1" applyProtection="1">
      <protection locked="0"/>
    </xf>
    <xf numFmtId="0" fontId="2" fillId="5" borderId="7" xfId="0" applyFont="1" applyFill="1" applyBorder="1" applyAlignment="1" applyProtection="1">
      <alignment horizontal="center" vertical="center" wrapText="1"/>
      <protection locked="0"/>
    </xf>
    <xf numFmtId="0" fontId="5"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5" fillId="2" borderId="1" xfId="0" applyFont="1" applyFill="1" applyBorder="1" applyAlignment="1">
      <alignment vertical="center" wrapText="1"/>
    </xf>
    <xf numFmtId="0" fontId="0" fillId="0" borderId="15" xfId="0" applyBorder="1"/>
    <xf numFmtId="0" fontId="5" fillId="4" borderId="23" xfId="0" applyFont="1" applyFill="1" applyBorder="1" applyAlignment="1">
      <alignment vertical="center" wrapText="1"/>
    </xf>
    <xf numFmtId="0" fontId="0" fillId="0" borderId="23" xfId="0"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5" fillId="5" borderId="1" xfId="0" applyFont="1" applyFill="1" applyBorder="1" applyAlignment="1" applyProtection="1">
      <alignment horizontal="center" vertical="center" wrapText="1"/>
      <protection locked="0"/>
    </xf>
    <xf numFmtId="49" fontId="7" fillId="2" borderId="2" xfId="0" applyNumberFormat="1" applyFont="1" applyFill="1" applyBorder="1" applyAlignment="1">
      <alignment horizontal="left" vertical="center" wrapText="1"/>
    </xf>
    <xf numFmtId="0" fontId="6" fillId="2" borderId="0" xfId="0" applyFont="1" applyFill="1"/>
    <xf numFmtId="0" fontId="5" fillId="3" borderId="7" xfId="0" applyFont="1" applyFill="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6"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6" fillId="2" borderId="0" xfId="0" applyFont="1" applyFill="1" applyAlignment="1">
      <alignment horizontal="left" vertical="center" wrapText="1"/>
    </xf>
    <xf numFmtId="0" fontId="4" fillId="4" borderId="1" xfId="0" applyFont="1" applyFill="1" applyBorder="1" applyAlignment="1">
      <alignment horizontal="left" vertical="center" wrapText="1"/>
    </xf>
    <xf numFmtId="0" fontId="8"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0" fontId="5" fillId="3" borderId="10" xfId="0" applyFont="1" applyFill="1" applyBorder="1" applyAlignment="1" applyProtection="1">
      <alignment horizontal="center" vertical="center" wrapText="1"/>
      <protection locked="0"/>
    </xf>
    <xf numFmtId="0" fontId="5" fillId="2" borderId="4" xfId="0" applyFont="1" applyFill="1" applyBorder="1" applyAlignment="1">
      <alignment horizontal="center" vertical="center" wrapText="1"/>
    </xf>
    <xf numFmtId="0" fontId="2" fillId="3" borderId="0" xfId="0" applyFont="1" applyFill="1" applyProtection="1">
      <protection locked="0"/>
    </xf>
    <xf numFmtId="0" fontId="6" fillId="2" borderId="0" xfId="0" applyFont="1" applyFill="1" applyAlignment="1">
      <alignment horizontal="left"/>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7"/>
  <sheetViews>
    <sheetView tabSelected="1" zoomScale="85" zoomScaleNormal="85" workbookViewId="0">
      <selection activeCell="C17" sqref="C17:F17"/>
    </sheetView>
  </sheetViews>
  <sheetFormatPr defaultColWidth="10.69921875" defaultRowHeight="14.4" x14ac:dyDescent="0.3"/>
  <cols>
    <col min="1" max="1" width="9.19921875" style="1" customWidth="1"/>
    <col min="2" max="2" width="78" style="1" customWidth="1"/>
    <col min="3" max="6" width="29.19921875" style="1" customWidth="1"/>
    <col min="7" max="7" width="20.5" style="1" customWidth="1"/>
    <col min="8" max="8" width="26.5" style="1" customWidth="1"/>
    <col min="9" max="15" width="25" style="1" customWidth="1"/>
    <col min="16" max="16" width="10.69921875" style="1" customWidth="1"/>
    <col min="17" max="16384" width="10.69921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32" t="s">
        <v>160</v>
      </c>
    </row>
    <row r="9" spans="1:6" x14ac:dyDescent="0.3">
      <c r="A9" s="4" t="s">
        <v>5</v>
      </c>
      <c r="B9" s="13">
        <v>4541577</v>
      </c>
    </row>
    <row r="10" spans="1:6" x14ac:dyDescent="0.3">
      <c r="A10" s="4" t="s">
        <v>6</v>
      </c>
      <c r="B10" s="32" t="s">
        <v>161</v>
      </c>
    </row>
    <row r="12" spans="1:6" ht="15.6" x14ac:dyDescent="0.3">
      <c r="A12" s="38" t="s">
        <v>7</v>
      </c>
      <c r="B12" s="39"/>
      <c r="C12" s="35" t="s">
        <v>162</v>
      </c>
      <c r="D12" s="36"/>
      <c r="E12" s="36"/>
      <c r="F12" s="37"/>
    </row>
    <row r="13" spans="1:6" ht="16.2" customHeight="1" x14ac:dyDescent="0.3">
      <c r="A13" s="43" t="s">
        <v>8</v>
      </c>
      <c r="B13" s="44"/>
      <c r="C13" s="47">
        <v>123500866</v>
      </c>
      <c r="D13" s="36"/>
      <c r="E13" s="36"/>
      <c r="F13" s="37"/>
    </row>
    <row r="14" spans="1:6" ht="16.2" customHeight="1" x14ac:dyDescent="0.3">
      <c r="A14" s="43" t="s">
        <v>9</v>
      </c>
      <c r="B14" s="44"/>
      <c r="C14" s="35" t="s">
        <v>164</v>
      </c>
      <c r="D14" s="36"/>
      <c r="E14" s="36"/>
      <c r="F14" s="37"/>
    </row>
    <row r="15" spans="1:6" ht="16.2" customHeight="1" x14ac:dyDescent="0.3">
      <c r="A15" s="38" t="s">
        <v>10</v>
      </c>
      <c r="B15" s="39"/>
      <c r="C15" s="47" t="s">
        <v>163</v>
      </c>
      <c r="D15" s="36"/>
      <c r="E15" s="36"/>
      <c r="F15" s="37"/>
    </row>
    <row r="16" spans="1:6" ht="20.399999999999999" customHeight="1" x14ac:dyDescent="0.3">
      <c r="A16" s="48" t="s">
        <v>11</v>
      </c>
      <c r="B16" s="44"/>
      <c r="C16" s="35" t="s">
        <v>165</v>
      </c>
      <c r="D16" s="36"/>
      <c r="E16" s="36"/>
      <c r="F16" s="37"/>
    </row>
    <row r="17" spans="1:7" ht="16.2" customHeight="1" x14ac:dyDescent="0.3">
      <c r="A17" s="38" t="s">
        <v>12</v>
      </c>
      <c r="B17" s="39"/>
      <c r="C17" s="35"/>
      <c r="D17" s="36"/>
      <c r="E17" s="36"/>
      <c r="F17" s="37"/>
    </row>
    <row r="18" spans="1:7" ht="16.2" customHeight="1" x14ac:dyDescent="0.3">
      <c r="A18" s="38" t="s">
        <v>13</v>
      </c>
      <c r="B18" s="39"/>
      <c r="C18" s="35" t="s">
        <v>166</v>
      </c>
      <c r="D18" s="36"/>
      <c r="E18" s="36"/>
      <c r="F18" s="37"/>
    </row>
    <row r="19" spans="1:7" ht="18.600000000000001" customHeight="1" x14ac:dyDescent="0.3">
      <c r="A19" s="38" t="s">
        <v>14</v>
      </c>
      <c r="B19" s="39"/>
      <c r="C19" s="35" t="s">
        <v>167</v>
      </c>
      <c r="D19" s="36"/>
      <c r="E19" s="36"/>
      <c r="F19" s="37"/>
    </row>
    <row r="20" spans="1:7" ht="55.2" customHeight="1" x14ac:dyDescent="0.3">
      <c r="A20" s="38" t="s">
        <v>15</v>
      </c>
      <c r="B20" s="39"/>
      <c r="C20" s="35" t="s">
        <v>168</v>
      </c>
      <c r="D20" s="36"/>
      <c r="E20" s="36"/>
      <c r="F20" s="37"/>
    </row>
    <row r="21" spans="1:7" ht="70.95" customHeight="1" x14ac:dyDescent="0.3">
      <c r="A21" s="40" t="s">
        <v>16</v>
      </c>
      <c r="B21" s="41"/>
      <c r="C21" s="45" t="s">
        <v>168</v>
      </c>
      <c r="D21" s="46"/>
      <c r="E21" s="46"/>
      <c r="F21" s="46"/>
      <c r="G21" s="14" t="str">
        <f>IF((SUMPRODUCT(--(C21=""))&gt;0), "Privaloma užpildyti, kai taikomi pašalinimo pagrindai", "")</f>
        <v/>
      </c>
    </row>
    <row r="22" spans="1:7" ht="18" customHeight="1" x14ac:dyDescent="0.3">
      <c r="A22" s="5"/>
      <c r="B22" s="5"/>
      <c r="C22" s="6"/>
      <c r="D22" s="6"/>
      <c r="E22" s="6"/>
      <c r="F22" s="6"/>
    </row>
    <row r="23" spans="1:7" x14ac:dyDescent="0.3">
      <c r="A23" s="49" t="s">
        <v>17</v>
      </c>
      <c r="B23" s="34"/>
      <c r="C23" s="34"/>
      <c r="D23" s="34"/>
      <c r="E23" s="34"/>
      <c r="F23" s="34"/>
    </row>
    <row r="24" spans="1:7" x14ac:dyDescent="0.3">
      <c r="A24" s="34" t="s">
        <v>18</v>
      </c>
      <c r="B24" s="34"/>
      <c r="C24" s="34"/>
      <c r="D24" s="34"/>
      <c r="E24" s="34"/>
      <c r="F24" s="34"/>
    </row>
    <row r="25" spans="1:7" x14ac:dyDescent="0.3">
      <c r="A25" s="34" t="s">
        <v>19</v>
      </c>
      <c r="B25" s="34"/>
      <c r="C25" s="34"/>
      <c r="D25" s="34"/>
      <c r="E25" s="34"/>
      <c r="F25" s="34"/>
    </row>
    <row r="26" spans="1:7" x14ac:dyDescent="0.3">
      <c r="A26" s="34" t="s">
        <v>20</v>
      </c>
      <c r="B26" s="34"/>
      <c r="C26" s="34"/>
      <c r="D26" s="34"/>
      <c r="E26" s="34"/>
      <c r="F26" s="34"/>
    </row>
    <row r="27" spans="1:7" x14ac:dyDescent="0.3">
      <c r="A27" s="34" t="s">
        <v>21</v>
      </c>
      <c r="B27" s="34"/>
      <c r="C27" s="34"/>
      <c r="D27" s="34"/>
      <c r="E27" s="34"/>
      <c r="F27" s="34"/>
    </row>
    <row r="28" spans="1:7" ht="19.2" customHeight="1" x14ac:dyDescent="0.3">
      <c r="A28" s="42" t="s">
        <v>22</v>
      </c>
      <c r="B28" s="34"/>
      <c r="C28" s="34"/>
      <c r="D28" s="34"/>
      <c r="E28" s="34"/>
      <c r="F28" s="34"/>
    </row>
    <row r="29" spans="1:7" x14ac:dyDescent="0.3">
      <c r="A29" s="34" t="s">
        <v>23</v>
      </c>
      <c r="B29" s="34"/>
      <c r="C29" s="34"/>
      <c r="D29" s="34"/>
      <c r="E29" s="34"/>
      <c r="F29" s="34"/>
    </row>
    <row r="30" spans="1:7" x14ac:dyDescent="0.3">
      <c r="A30" s="14" t="s">
        <v>24</v>
      </c>
      <c r="D30" s="15"/>
    </row>
    <row r="31" spans="1:7" x14ac:dyDescent="0.3">
      <c r="A31" s="14" t="s">
        <v>25</v>
      </c>
    </row>
    <row r="32" spans="1:7" x14ac:dyDescent="0.3">
      <c r="A32" s="12" t="s">
        <v>26</v>
      </c>
    </row>
    <row r="33" spans="1:8" ht="43.2" x14ac:dyDescent="0.3">
      <c r="A33" s="16" t="s">
        <v>27</v>
      </c>
      <c r="B33" s="29" t="s">
        <v>131</v>
      </c>
      <c r="C33" s="17">
        <v>2</v>
      </c>
    </row>
    <row r="34" spans="1:8" x14ac:dyDescent="0.3">
      <c r="B34" s="28" t="s">
        <v>127</v>
      </c>
      <c r="C34" s="18">
        <f>SUM(C32:C33)</f>
        <v>2</v>
      </c>
    </row>
    <row r="36" spans="1:8" x14ac:dyDescent="0.3">
      <c r="A36" s="12" t="s">
        <v>26</v>
      </c>
    </row>
    <row r="37" spans="1:8" ht="28.8" x14ac:dyDescent="0.3">
      <c r="A37" s="16" t="s">
        <v>28</v>
      </c>
      <c r="B37" s="27" t="s">
        <v>126</v>
      </c>
      <c r="C37" s="30" t="s">
        <v>159</v>
      </c>
    </row>
    <row r="38" spans="1:8" x14ac:dyDescent="0.3">
      <c r="B38" s="16" t="s">
        <v>29</v>
      </c>
      <c r="C38" s="18" t="str">
        <f>IF(OR(C37="Taip",C37="Ne"), C37, "")</f>
        <v>ne</v>
      </c>
    </row>
    <row r="40" spans="1:8" x14ac:dyDescent="0.3">
      <c r="A40" s="12" t="s">
        <v>26</v>
      </c>
    </row>
    <row r="41" spans="1:8" ht="28.8" x14ac:dyDescent="0.3">
      <c r="A41" s="16" t="s">
        <v>30</v>
      </c>
      <c r="B41" s="29" t="s">
        <v>130</v>
      </c>
      <c r="C41" s="30" t="s">
        <v>159</v>
      </c>
    </row>
    <row r="42" spans="1:8" x14ac:dyDescent="0.3">
      <c r="B42" s="16" t="s">
        <v>31</v>
      </c>
      <c r="C42" s="18" t="str">
        <f>IF(OR(C41="Taip",C41="Ne"), C41, "")</f>
        <v>ne</v>
      </c>
    </row>
    <row r="44" spans="1:8" x14ac:dyDescent="0.3">
      <c r="A44" s="12" t="s">
        <v>32</v>
      </c>
    </row>
    <row r="45" spans="1:8" x14ac:dyDescent="0.3">
      <c r="A45" s="19" t="s">
        <v>33</v>
      </c>
      <c r="B45" s="19" t="s">
        <v>34</v>
      </c>
      <c r="C45" s="19" t="s">
        <v>35</v>
      </c>
      <c r="D45" s="19" t="s">
        <v>36</v>
      </c>
      <c r="E45" s="19" t="s">
        <v>37</v>
      </c>
      <c r="F45" s="19" t="s">
        <v>38</v>
      </c>
      <c r="G45" s="19" t="s">
        <v>39</v>
      </c>
      <c r="H45" s="19" t="s">
        <v>40</v>
      </c>
    </row>
    <row r="46" spans="1:8" x14ac:dyDescent="0.3">
      <c r="A46" s="16" t="s">
        <v>41</v>
      </c>
      <c r="B46" s="16" t="s">
        <v>42</v>
      </c>
      <c r="C46" s="16">
        <v>1</v>
      </c>
      <c r="D46" s="16" t="s">
        <v>43</v>
      </c>
      <c r="E46" s="20">
        <v>2850</v>
      </c>
      <c r="F46" s="16">
        <f>IF(ISBLANK(E46),"", PRODUCT(C46,E46))</f>
        <v>2850</v>
      </c>
      <c r="G46" s="30" t="s">
        <v>132</v>
      </c>
      <c r="H46" s="16"/>
    </row>
    <row r="47" spans="1:8" ht="43.2" x14ac:dyDescent="0.3">
      <c r="A47" s="16" t="s">
        <v>44</v>
      </c>
      <c r="B47" s="16" t="s">
        <v>45</v>
      </c>
      <c r="C47" s="16"/>
      <c r="D47" s="16"/>
      <c r="E47" s="16"/>
      <c r="F47" s="16"/>
      <c r="G47" s="16"/>
      <c r="H47" s="31" t="s">
        <v>133</v>
      </c>
    </row>
    <row r="48" spans="1:8" ht="28.8" x14ac:dyDescent="0.3">
      <c r="A48" s="16" t="s">
        <v>46</v>
      </c>
      <c r="B48" s="16" t="s">
        <v>47</v>
      </c>
      <c r="C48" s="16"/>
      <c r="D48" s="16"/>
      <c r="E48" s="16"/>
      <c r="F48" s="16"/>
      <c r="G48" s="16"/>
      <c r="H48" s="31" t="s">
        <v>158</v>
      </c>
    </row>
    <row r="49" spans="1:8" ht="28.8" x14ac:dyDescent="0.3">
      <c r="A49" s="16" t="s">
        <v>48</v>
      </c>
      <c r="B49" s="16" t="s">
        <v>49</v>
      </c>
      <c r="C49" s="16"/>
      <c r="D49" s="16"/>
      <c r="E49" s="16"/>
      <c r="F49" s="16"/>
      <c r="G49" s="16"/>
      <c r="H49" s="31" t="s">
        <v>134</v>
      </c>
    </row>
    <row r="50" spans="1:8" ht="28.8" x14ac:dyDescent="0.3">
      <c r="A50" s="16" t="s">
        <v>50</v>
      </c>
      <c r="B50" s="16" t="s">
        <v>51</v>
      </c>
      <c r="C50" s="16"/>
      <c r="D50" s="16"/>
      <c r="E50" s="16"/>
      <c r="F50" s="16"/>
      <c r="G50" s="16"/>
      <c r="H50" s="31" t="s">
        <v>135</v>
      </c>
    </row>
    <row r="51" spans="1:8" ht="28.8" x14ac:dyDescent="0.3">
      <c r="A51" s="16" t="s">
        <v>52</v>
      </c>
      <c r="B51" s="16" t="s">
        <v>53</v>
      </c>
      <c r="C51" s="16"/>
      <c r="D51" s="16"/>
      <c r="E51" s="16"/>
      <c r="F51" s="16"/>
      <c r="G51" s="16"/>
      <c r="H51" s="31" t="s">
        <v>137</v>
      </c>
    </row>
    <row r="52" spans="1:8" ht="43.2" x14ac:dyDescent="0.3">
      <c r="A52" s="16" t="s">
        <v>54</v>
      </c>
      <c r="B52" s="16" t="s">
        <v>55</v>
      </c>
      <c r="C52" s="16"/>
      <c r="D52" s="16"/>
      <c r="E52" s="16"/>
      <c r="F52" s="16"/>
      <c r="G52" s="16"/>
      <c r="H52" s="31" t="s">
        <v>136</v>
      </c>
    </row>
    <row r="53" spans="1:8" ht="57.6" x14ac:dyDescent="0.3">
      <c r="A53" s="16" t="s">
        <v>56</v>
      </c>
      <c r="B53" s="16" t="s">
        <v>57</v>
      </c>
      <c r="C53" s="16"/>
      <c r="D53" s="16"/>
      <c r="E53" s="16"/>
      <c r="F53" s="16"/>
      <c r="G53" s="16"/>
      <c r="H53" s="31" t="s">
        <v>138</v>
      </c>
    </row>
    <row r="54" spans="1:8" ht="57.6" x14ac:dyDescent="0.3">
      <c r="A54" s="16" t="s">
        <v>58</v>
      </c>
      <c r="B54" s="16" t="s">
        <v>59</v>
      </c>
      <c r="C54" s="16"/>
      <c r="D54" s="16"/>
      <c r="E54" s="16"/>
      <c r="F54" s="16"/>
      <c r="G54" s="16"/>
      <c r="H54" s="31" t="s">
        <v>139</v>
      </c>
    </row>
    <row r="55" spans="1:8" x14ac:dyDescent="0.3">
      <c r="A55" s="16" t="s">
        <v>60</v>
      </c>
      <c r="B55" s="16" t="s">
        <v>61</v>
      </c>
      <c r="C55" s="16">
        <v>1</v>
      </c>
      <c r="D55" s="16" t="s">
        <v>43</v>
      </c>
      <c r="E55" s="20">
        <v>3333</v>
      </c>
      <c r="F55" s="16">
        <f>IF(ISBLANK(E55),"", PRODUCT(C55,E55))</f>
        <v>3333</v>
      </c>
      <c r="G55" s="30" t="s">
        <v>140</v>
      </c>
      <c r="H55" s="16"/>
    </row>
    <row r="56" spans="1:8" ht="57.6" x14ac:dyDescent="0.3">
      <c r="A56" s="16" t="s">
        <v>62</v>
      </c>
      <c r="B56" s="16" t="s">
        <v>63</v>
      </c>
      <c r="C56" s="16"/>
      <c r="D56" s="16"/>
      <c r="E56" s="16"/>
      <c r="F56" s="16"/>
      <c r="G56" s="16"/>
      <c r="H56" s="31" t="s">
        <v>141</v>
      </c>
    </row>
    <row r="57" spans="1:8" ht="28.8" x14ac:dyDescent="0.3">
      <c r="A57" s="16" t="s">
        <v>64</v>
      </c>
      <c r="B57" s="16" t="s">
        <v>65</v>
      </c>
      <c r="C57" s="16"/>
      <c r="D57" s="16"/>
      <c r="E57" s="16"/>
      <c r="F57" s="16"/>
      <c r="G57" s="16"/>
      <c r="H57" s="31" t="s">
        <v>142</v>
      </c>
    </row>
    <row r="58" spans="1:8" ht="57.6" x14ac:dyDescent="0.3">
      <c r="A58" s="16" t="s">
        <v>66</v>
      </c>
      <c r="B58" s="16" t="s">
        <v>67</v>
      </c>
      <c r="C58" s="16"/>
      <c r="D58" s="16"/>
      <c r="E58" s="16"/>
      <c r="F58" s="16"/>
      <c r="G58" s="16"/>
      <c r="H58" s="31" t="s">
        <v>143</v>
      </c>
    </row>
    <row r="59" spans="1:8" ht="43.2" x14ac:dyDescent="0.3">
      <c r="A59" s="16" t="s">
        <v>68</v>
      </c>
      <c r="B59" s="16" t="s">
        <v>69</v>
      </c>
      <c r="C59" s="16"/>
      <c r="D59" s="16"/>
      <c r="E59" s="16"/>
      <c r="F59" s="16"/>
      <c r="G59" s="16"/>
      <c r="H59" s="31" t="s">
        <v>144</v>
      </c>
    </row>
    <row r="60" spans="1:8" x14ac:dyDescent="0.3">
      <c r="A60" s="16" t="s">
        <v>70</v>
      </c>
      <c r="B60" s="16" t="s">
        <v>71</v>
      </c>
      <c r="C60" s="16">
        <v>1</v>
      </c>
      <c r="D60" s="16" t="s">
        <v>43</v>
      </c>
      <c r="E60" s="20">
        <v>3333</v>
      </c>
      <c r="F60" s="16">
        <f>IF(ISBLANK(E60),"", PRODUCT(C60,E60))</f>
        <v>3333</v>
      </c>
      <c r="G60" s="17" t="s">
        <v>140</v>
      </c>
      <c r="H60" s="16"/>
    </row>
    <row r="61" spans="1:8" ht="28.8" x14ac:dyDescent="0.3">
      <c r="A61" s="16" t="s">
        <v>72</v>
      </c>
      <c r="B61" s="16" t="s">
        <v>73</v>
      </c>
      <c r="C61" s="16"/>
      <c r="D61" s="16"/>
      <c r="E61" s="16"/>
      <c r="F61" s="16"/>
      <c r="G61" s="16"/>
      <c r="H61" s="31" t="s">
        <v>145</v>
      </c>
    </row>
    <row r="62" spans="1:8" ht="43.2" x14ac:dyDescent="0.3">
      <c r="A62" s="16" t="s">
        <v>74</v>
      </c>
      <c r="B62" s="26" t="s">
        <v>75</v>
      </c>
      <c r="C62" s="16"/>
      <c r="D62" s="16"/>
      <c r="E62" s="16"/>
      <c r="F62" s="16"/>
      <c r="G62" s="16"/>
      <c r="H62" s="31" t="s">
        <v>146</v>
      </c>
    </row>
    <row r="63" spans="1:8" ht="57.6" x14ac:dyDescent="0.3">
      <c r="A63" s="16" t="s">
        <v>76</v>
      </c>
      <c r="B63" s="26" t="s">
        <v>77</v>
      </c>
      <c r="C63" s="16"/>
      <c r="D63" s="16"/>
      <c r="E63" s="16"/>
      <c r="F63" s="16"/>
      <c r="G63" s="16"/>
      <c r="H63" s="31" t="s">
        <v>147</v>
      </c>
    </row>
    <row r="64" spans="1:8" ht="28.8" x14ac:dyDescent="0.3">
      <c r="A64" s="16" t="s">
        <v>78</v>
      </c>
      <c r="B64" s="16" t="s">
        <v>79</v>
      </c>
      <c r="C64" s="16"/>
      <c r="D64" s="16"/>
      <c r="E64" s="16"/>
      <c r="F64" s="16"/>
      <c r="G64" s="16"/>
      <c r="H64" s="31" t="s">
        <v>148</v>
      </c>
    </row>
    <row r="65" spans="1:8" x14ac:dyDescent="0.3">
      <c r="A65" s="16" t="s">
        <v>80</v>
      </c>
      <c r="B65" s="16" t="s">
        <v>81</v>
      </c>
      <c r="C65" s="16">
        <v>1</v>
      </c>
      <c r="D65" s="16" t="s">
        <v>43</v>
      </c>
      <c r="E65" s="20">
        <v>3333</v>
      </c>
      <c r="F65" s="16">
        <f>IF(ISBLANK(E65),"", PRODUCT(C65,E65))</f>
        <v>3333</v>
      </c>
      <c r="G65" s="17" t="s">
        <v>140</v>
      </c>
      <c r="H65" s="16"/>
    </row>
    <row r="66" spans="1:8" ht="28.8" x14ac:dyDescent="0.3">
      <c r="A66" s="16" t="s">
        <v>82</v>
      </c>
      <c r="B66" s="16" t="s">
        <v>83</v>
      </c>
      <c r="C66" s="16"/>
      <c r="D66" s="16"/>
      <c r="E66" s="16"/>
      <c r="F66" s="16"/>
      <c r="G66" s="16"/>
      <c r="H66" s="31" t="s">
        <v>149</v>
      </c>
    </row>
    <row r="67" spans="1:8" ht="28.8" x14ac:dyDescent="0.3">
      <c r="A67" s="16" t="s">
        <v>84</v>
      </c>
      <c r="B67" s="16" t="s">
        <v>85</v>
      </c>
      <c r="C67" s="16"/>
      <c r="D67" s="16"/>
      <c r="E67" s="16"/>
      <c r="F67" s="16"/>
      <c r="G67" s="16"/>
      <c r="H67" s="31" t="s">
        <v>150</v>
      </c>
    </row>
    <row r="68" spans="1:8" ht="43.2" x14ac:dyDescent="0.3">
      <c r="A68" s="16" t="s">
        <v>86</v>
      </c>
      <c r="B68" s="16" t="s">
        <v>87</v>
      </c>
      <c r="C68" s="16"/>
      <c r="D68" s="16"/>
      <c r="E68" s="16"/>
      <c r="F68" s="16"/>
      <c r="G68" s="16"/>
      <c r="H68" s="31" t="s">
        <v>151</v>
      </c>
    </row>
    <row r="69" spans="1:8" x14ac:dyDescent="0.3">
      <c r="A69" s="16" t="s">
        <v>88</v>
      </c>
      <c r="B69" s="16" t="s">
        <v>89</v>
      </c>
      <c r="C69" s="16">
        <v>1</v>
      </c>
      <c r="D69" s="16" t="s">
        <v>43</v>
      </c>
      <c r="E69" s="20">
        <v>9400</v>
      </c>
      <c r="F69" s="16">
        <f>IF(ISBLANK(E69),"", PRODUCT(C69,E69))</f>
        <v>9400</v>
      </c>
      <c r="G69" s="30" t="s">
        <v>152</v>
      </c>
      <c r="H69" s="16"/>
    </row>
    <row r="70" spans="1:8" ht="43.2" x14ac:dyDescent="0.3">
      <c r="A70" s="16" t="s">
        <v>90</v>
      </c>
      <c r="B70" s="28" t="s">
        <v>128</v>
      </c>
      <c r="C70" s="16"/>
      <c r="D70" s="16"/>
      <c r="E70" s="16"/>
      <c r="F70" s="16"/>
      <c r="G70" s="16"/>
      <c r="H70" s="31" t="s">
        <v>153</v>
      </c>
    </row>
    <row r="71" spans="1:8" ht="28.8" x14ac:dyDescent="0.3">
      <c r="A71" s="16" t="s">
        <v>91</v>
      </c>
      <c r="B71" s="16" t="s">
        <v>92</v>
      </c>
      <c r="C71" s="16"/>
      <c r="D71" s="16"/>
      <c r="E71" s="16"/>
      <c r="F71" s="16"/>
      <c r="G71" s="16"/>
      <c r="H71" s="31" t="s">
        <v>154</v>
      </c>
    </row>
    <row r="72" spans="1:8" ht="43.2" x14ac:dyDescent="0.3">
      <c r="A72" s="16" t="s">
        <v>93</v>
      </c>
      <c r="B72" s="16" t="s">
        <v>94</v>
      </c>
      <c r="C72" s="16"/>
      <c r="D72" s="16"/>
      <c r="E72" s="16"/>
      <c r="F72" s="16"/>
      <c r="G72" s="16"/>
      <c r="H72" s="31" t="s">
        <v>157</v>
      </c>
    </row>
    <row r="73" spans="1:8" ht="43.2" x14ac:dyDescent="0.3">
      <c r="A73" s="16" t="s">
        <v>95</v>
      </c>
      <c r="B73" s="16" t="s">
        <v>96</v>
      </c>
      <c r="C73" s="16"/>
      <c r="D73" s="16"/>
      <c r="E73" s="16"/>
      <c r="F73" s="16"/>
      <c r="G73" s="16"/>
      <c r="H73" s="31" t="s">
        <v>155</v>
      </c>
    </row>
    <row r="74" spans="1:8" ht="57.6" x14ac:dyDescent="0.3">
      <c r="A74" s="16" t="s">
        <v>97</v>
      </c>
      <c r="B74" s="16" t="s">
        <v>98</v>
      </c>
      <c r="C74" s="16"/>
      <c r="D74" s="16"/>
      <c r="E74" s="16"/>
      <c r="F74" s="16"/>
      <c r="G74" s="16"/>
      <c r="H74" s="31" t="s">
        <v>156</v>
      </c>
    </row>
    <row r="75" spans="1:8" x14ac:dyDescent="0.3">
      <c r="E75" s="19" t="s">
        <v>99</v>
      </c>
      <c r="F75" s="19">
        <f>IF((COUNT(C46:C74)&lt;&gt;COUNT(F46:F74)),"", ROUND(SUM(F46:F74),2))</f>
        <v>22249</v>
      </c>
      <c r="G75" s="14" t="str">
        <f>IF((COUNT(C46:C74)&lt;&gt;COUNT(F46:F74)),"Neužpildytos visų objektų kainos", "")</f>
        <v/>
      </c>
    </row>
    <row r="76" spans="1:8" x14ac:dyDescent="0.3">
      <c r="C76" s="19" t="s">
        <v>100</v>
      </c>
      <c r="D76" s="17">
        <v>21</v>
      </c>
      <c r="E76" s="19" t="s">
        <v>101</v>
      </c>
      <c r="F76" s="19">
        <f>IF(OR(F75="",D76=""),"", ROUND(PRODUCT(D76,F75)/100,2))</f>
        <v>4672.29</v>
      </c>
      <c r="G76" s="14" t="str">
        <f>IF(D76="", "Nurodykite taikomą PVM dydį", "")</f>
        <v/>
      </c>
    </row>
    <row r="77" spans="1:8" x14ac:dyDescent="0.3">
      <c r="E77" s="19" t="s">
        <v>102</v>
      </c>
      <c r="F77" s="19">
        <f>IF(ISBLANK(F76), "", ROUND(SUM(F75:F76),2))</f>
        <v>26921.29</v>
      </c>
    </row>
  </sheetData>
  <sheetProtection algorithmName="SHA-512" hashValue="K8idF6DKqT5HHdKR6m8WOLSVkXRj5bYeoDSsjFijDOkoWjHEl8UqFtDhyn8+1Q5Oqb0zJxNyfXBIT42oBQnX3A==" saltValue="XYrpLCm0yCE6TZ9uc3A00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66" workbookViewId="0">
      <selection activeCell="K43" sqref="K43"/>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54" t="s">
        <v>103</v>
      </c>
      <c r="B2" s="34"/>
      <c r="C2" s="34"/>
      <c r="D2" s="34"/>
      <c r="E2" s="34"/>
      <c r="F2" s="34"/>
      <c r="G2" s="34"/>
      <c r="H2" s="34"/>
      <c r="I2" s="34"/>
      <c r="J2" s="34"/>
      <c r="K2" s="34"/>
    </row>
    <row r="3" spans="1:11" x14ac:dyDescent="0.3">
      <c r="A3" s="34"/>
      <c r="B3" s="34"/>
      <c r="C3" s="34"/>
      <c r="D3" s="34"/>
      <c r="E3" s="34"/>
      <c r="F3" s="34"/>
      <c r="G3" s="34"/>
      <c r="H3" s="34"/>
      <c r="I3" s="34"/>
      <c r="J3" s="34"/>
      <c r="K3" s="34"/>
    </row>
    <row r="4" spans="1:11" ht="16.2" customHeight="1" thickBot="1" x14ac:dyDescent="0.35">
      <c r="A4" s="7"/>
      <c r="B4" s="7"/>
      <c r="C4" s="7"/>
      <c r="D4" s="7"/>
      <c r="E4" s="7"/>
      <c r="F4" s="7"/>
      <c r="G4" s="7"/>
      <c r="H4" s="7"/>
      <c r="I4" s="7"/>
      <c r="J4" s="7"/>
    </row>
    <row r="5" spans="1:11" ht="48" customHeight="1" x14ac:dyDescent="0.3">
      <c r="A5" s="75" t="s">
        <v>104</v>
      </c>
      <c r="B5" s="63"/>
      <c r="C5" s="61" t="s">
        <v>105</v>
      </c>
      <c r="D5" s="62"/>
      <c r="E5" s="63"/>
      <c r="F5" s="61" t="s">
        <v>106</v>
      </c>
      <c r="G5" s="62"/>
      <c r="H5" s="63"/>
      <c r="I5" s="61" t="s">
        <v>107</v>
      </c>
      <c r="J5" s="63"/>
      <c r="K5" s="9" t="s">
        <v>108</v>
      </c>
    </row>
    <row r="6" spans="1:11" ht="49.2" customHeight="1" x14ac:dyDescent="0.3">
      <c r="A6" s="56" t="s">
        <v>168</v>
      </c>
      <c r="B6" s="39"/>
      <c r="C6" s="57"/>
      <c r="D6" s="52"/>
      <c r="E6" s="39"/>
      <c r="F6" s="57"/>
      <c r="G6" s="52"/>
      <c r="H6" s="39"/>
      <c r="I6" s="57"/>
      <c r="J6" s="39"/>
      <c r="K6" s="21"/>
    </row>
    <row r="7" spans="1:11" ht="49.2" customHeight="1" x14ac:dyDescent="0.3">
      <c r="A7" s="50"/>
      <c r="B7" s="39"/>
      <c r="C7" s="57"/>
      <c r="D7" s="52"/>
      <c r="E7" s="39"/>
      <c r="F7" s="57"/>
      <c r="G7" s="52"/>
      <c r="H7" s="39"/>
      <c r="I7" s="57"/>
      <c r="J7" s="39"/>
      <c r="K7" s="21"/>
    </row>
    <row r="8" spans="1:11" ht="49.2" customHeight="1" x14ac:dyDescent="0.3">
      <c r="A8" s="50"/>
      <c r="B8" s="39"/>
      <c r="C8" s="57"/>
      <c r="D8" s="52"/>
      <c r="E8" s="39"/>
      <c r="F8" s="57"/>
      <c r="G8" s="52"/>
      <c r="H8" s="39"/>
      <c r="I8" s="57"/>
      <c r="J8" s="39"/>
      <c r="K8" s="21"/>
    </row>
    <row r="9" spans="1:11" ht="49.2" customHeight="1" x14ac:dyDescent="0.3">
      <c r="A9" s="50"/>
      <c r="B9" s="39"/>
      <c r="C9" s="57"/>
      <c r="D9" s="52"/>
      <c r="E9" s="39"/>
      <c r="F9" s="57"/>
      <c r="G9" s="52"/>
      <c r="H9" s="39"/>
      <c r="I9" s="57"/>
      <c r="J9" s="39"/>
      <c r="K9" s="21"/>
    </row>
    <row r="10" spans="1:11" ht="49.2" customHeight="1" x14ac:dyDescent="0.3">
      <c r="A10" s="50"/>
      <c r="B10" s="39"/>
      <c r="C10" s="57"/>
      <c r="D10" s="52"/>
      <c r="E10" s="39"/>
      <c r="F10" s="57"/>
      <c r="G10" s="52"/>
      <c r="H10" s="39"/>
      <c r="I10" s="57"/>
      <c r="J10" s="39"/>
      <c r="K10" s="21"/>
    </row>
    <row r="11" spans="1:11" ht="49.2" customHeight="1" x14ac:dyDescent="0.3">
      <c r="A11" s="50"/>
      <c r="B11" s="39"/>
      <c r="C11" s="57"/>
      <c r="D11" s="52"/>
      <c r="E11" s="39"/>
      <c r="F11" s="57"/>
      <c r="G11" s="52"/>
      <c r="H11" s="39"/>
      <c r="I11" s="57"/>
      <c r="J11" s="39"/>
      <c r="K11" s="21"/>
    </row>
    <row r="12" spans="1:11" ht="49.2" customHeight="1" x14ac:dyDescent="0.3">
      <c r="A12" s="50"/>
      <c r="B12" s="39"/>
      <c r="C12" s="57"/>
      <c r="D12" s="52"/>
      <c r="E12" s="39"/>
      <c r="F12" s="57"/>
      <c r="G12" s="52"/>
      <c r="H12" s="39"/>
      <c r="I12" s="57"/>
      <c r="J12" s="39"/>
      <c r="K12" s="21"/>
    </row>
    <row r="13" spans="1:11" ht="49.2" customHeight="1" x14ac:dyDescent="0.3">
      <c r="A13" s="50"/>
      <c r="B13" s="39"/>
      <c r="C13" s="57"/>
      <c r="D13" s="52"/>
      <c r="E13" s="39"/>
      <c r="F13" s="57"/>
      <c r="G13" s="52"/>
      <c r="H13" s="39"/>
      <c r="I13" s="57"/>
      <c r="J13" s="39"/>
      <c r="K13" s="21"/>
    </row>
    <row r="14" spans="1:11" ht="49.2" customHeight="1" x14ac:dyDescent="0.3">
      <c r="A14" s="50"/>
      <c r="B14" s="39"/>
      <c r="C14" s="57"/>
      <c r="D14" s="52"/>
      <c r="E14" s="39"/>
      <c r="F14" s="57"/>
      <c r="G14" s="52"/>
      <c r="H14" s="39"/>
      <c r="I14" s="57"/>
      <c r="J14" s="39"/>
      <c r="K14" s="21"/>
    </row>
    <row r="15" spans="1:11" ht="48" customHeight="1" thickBot="1" x14ac:dyDescent="0.35">
      <c r="A15" s="80"/>
      <c r="B15" s="69"/>
      <c r="C15" s="74"/>
      <c r="D15" s="68"/>
      <c r="E15" s="69"/>
      <c r="F15" s="74"/>
      <c r="G15" s="68"/>
      <c r="H15" s="69"/>
      <c r="I15" s="74"/>
      <c r="J15" s="69"/>
      <c r="K15" s="22"/>
    </row>
    <row r="16" spans="1:11" ht="19.2" customHeight="1" x14ac:dyDescent="0.3">
      <c r="A16" s="10"/>
      <c r="B16" s="10"/>
      <c r="C16" s="10"/>
      <c r="D16" s="10"/>
      <c r="E16" s="10"/>
      <c r="F16" s="10"/>
      <c r="G16" s="10"/>
      <c r="H16" s="10"/>
      <c r="I16" s="10"/>
      <c r="J16" s="10"/>
      <c r="K16" s="11"/>
    </row>
    <row r="17" spans="1:11" ht="49.2" customHeight="1" x14ac:dyDescent="0.3">
      <c r="A17" s="64" t="s">
        <v>109</v>
      </c>
      <c r="B17" s="34"/>
      <c r="C17" s="34"/>
      <c r="D17" s="34"/>
      <c r="E17" s="34"/>
      <c r="F17" s="34"/>
      <c r="G17" s="34"/>
      <c r="H17" s="34"/>
      <c r="I17" s="34"/>
      <c r="J17" s="34"/>
      <c r="K17" s="34"/>
    </row>
    <row r="18" spans="1:11" ht="16.2" customHeight="1" thickBot="1" x14ac:dyDescent="0.35">
      <c r="A18" s="10"/>
      <c r="B18" s="10"/>
      <c r="C18" s="10"/>
      <c r="D18" s="10"/>
      <c r="E18" s="10"/>
      <c r="F18" s="10"/>
      <c r="G18" s="10"/>
      <c r="H18" s="10"/>
      <c r="I18" s="10"/>
      <c r="J18" s="10"/>
      <c r="K18" s="11"/>
    </row>
    <row r="19" spans="1:11" ht="49.2" customHeight="1" x14ac:dyDescent="0.3">
      <c r="A19" s="75" t="s">
        <v>34</v>
      </c>
      <c r="B19" s="63"/>
      <c r="C19" s="61" t="s">
        <v>105</v>
      </c>
      <c r="D19" s="62"/>
      <c r="E19" s="63"/>
      <c r="F19" s="61" t="s">
        <v>110</v>
      </c>
      <c r="G19" s="62"/>
      <c r="H19" s="63"/>
      <c r="I19" s="78" t="s">
        <v>107</v>
      </c>
      <c r="J19" s="79"/>
      <c r="K19" s="11"/>
    </row>
    <row r="20" spans="1:11" ht="49.2" customHeight="1" x14ac:dyDescent="0.3">
      <c r="A20" s="56" t="s">
        <v>168</v>
      </c>
      <c r="B20" s="39"/>
      <c r="C20" s="57"/>
      <c r="D20" s="52"/>
      <c r="E20" s="39"/>
      <c r="F20" s="57"/>
      <c r="G20" s="52"/>
      <c r="H20" s="39"/>
      <c r="I20" s="60"/>
      <c r="J20" s="53"/>
      <c r="K20" s="11"/>
    </row>
    <row r="21" spans="1:11" ht="49.2" customHeight="1" x14ac:dyDescent="0.3">
      <c r="A21" s="50"/>
      <c r="B21" s="39"/>
      <c r="C21" s="57"/>
      <c r="D21" s="52"/>
      <c r="E21" s="39"/>
      <c r="F21" s="57"/>
      <c r="G21" s="52"/>
      <c r="H21" s="39"/>
      <c r="I21" s="60"/>
      <c r="J21" s="53"/>
      <c r="K21" s="11"/>
    </row>
    <row r="22" spans="1:11" ht="49.2" customHeight="1" x14ac:dyDescent="0.3">
      <c r="A22" s="50"/>
      <c r="B22" s="39"/>
      <c r="C22" s="57"/>
      <c r="D22" s="52"/>
      <c r="E22" s="39"/>
      <c r="F22" s="57"/>
      <c r="G22" s="52"/>
      <c r="H22" s="39"/>
      <c r="I22" s="60"/>
      <c r="J22" s="53"/>
      <c r="K22" s="11"/>
    </row>
    <row r="23" spans="1:11" ht="49.2" customHeight="1" x14ac:dyDescent="0.3">
      <c r="A23" s="50"/>
      <c r="B23" s="39"/>
      <c r="C23" s="57"/>
      <c r="D23" s="52"/>
      <c r="E23" s="39"/>
      <c r="F23" s="57"/>
      <c r="G23" s="52"/>
      <c r="H23" s="39"/>
      <c r="I23" s="60"/>
      <c r="J23" s="53"/>
      <c r="K23" s="11"/>
    </row>
    <row r="24" spans="1:11" ht="49.2" customHeight="1" x14ac:dyDescent="0.3">
      <c r="A24" s="50"/>
      <c r="B24" s="39"/>
      <c r="C24" s="57"/>
      <c r="D24" s="52"/>
      <c r="E24" s="39"/>
      <c r="F24" s="57"/>
      <c r="G24" s="52"/>
      <c r="H24" s="39"/>
      <c r="I24" s="60"/>
      <c r="J24" s="53"/>
      <c r="K24" s="11"/>
    </row>
    <row r="25" spans="1:11" ht="49.2" customHeight="1" x14ac:dyDescent="0.3">
      <c r="A25" s="50"/>
      <c r="B25" s="39"/>
      <c r="C25" s="57"/>
      <c r="D25" s="52"/>
      <c r="E25" s="39"/>
      <c r="F25" s="57"/>
      <c r="G25" s="52"/>
      <c r="H25" s="39"/>
      <c r="I25" s="60"/>
      <c r="J25" s="53"/>
      <c r="K25" s="11"/>
    </row>
    <row r="26" spans="1:11" ht="49.2" customHeight="1" x14ac:dyDescent="0.3">
      <c r="A26" s="50"/>
      <c r="B26" s="39"/>
      <c r="C26" s="57"/>
      <c r="D26" s="52"/>
      <c r="E26" s="39"/>
      <c r="F26" s="57"/>
      <c r="G26" s="52"/>
      <c r="H26" s="39"/>
      <c r="I26" s="60"/>
      <c r="J26" s="53"/>
      <c r="K26" s="11"/>
    </row>
    <row r="27" spans="1:11" ht="49.2" customHeight="1" x14ac:dyDescent="0.3">
      <c r="A27" s="50"/>
      <c r="B27" s="39"/>
      <c r="C27" s="57"/>
      <c r="D27" s="52"/>
      <c r="E27" s="39"/>
      <c r="F27" s="57"/>
      <c r="G27" s="52"/>
      <c r="H27" s="39"/>
      <c r="I27" s="60"/>
      <c r="J27" s="53"/>
      <c r="K27" s="11"/>
    </row>
    <row r="28" spans="1:11" ht="49.2" customHeight="1" x14ac:dyDescent="0.3">
      <c r="A28" s="50"/>
      <c r="B28" s="39"/>
      <c r="C28" s="57"/>
      <c r="D28" s="52"/>
      <c r="E28" s="39"/>
      <c r="F28" s="57"/>
      <c r="G28" s="52"/>
      <c r="H28" s="39"/>
      <c r="I28" s="60"/>
      <c r="J28" s="53"/>
      <c r="K28" s="11"/>
    </row>
    <row r="29" spans="1:11" ht="49.2" customHeight="1" x14ac:dyDescent="0.3">
      <c r="A29" s="50"/>
      <c r="B29" s="39"/>
      <c r="C29" s="57"/>
      <c r="D29" s="52"/>
      <c r="E29" s="39"/>
      <c r="F29" s="57"/>
      <c r="G29" s="52"/>
      <c r="H29" s="39"/>
      <c r="I29" s="60"/>
      <c r="J29" s="53"/>
      <c r="K29" s="11"/>
    </row>
    <row r="31" spans="1:11" ht="33" customHeight="1" x14ac:dyDescent="0.3">
      <c r="A31" s="66"/>
      <c r="B31" s="34"/>
      <c r="C31" s="34"/>
      <c r="D31" s="34"/>
      <c r="E31" s="34"/>
      <c r="F31" s="34"/>
      <c r="G31" s="34"/>
      <c r="H31" s="34"/>
      <c r="I31" s="34"/>
      <c r="J31" s="34"/>
    </row>
    <row r="33" spans="1:10" ht="16.2" customHeight="1" x14ac:dyDescent="0.3">
      <c r="A33" s="77" t="s">
        <v>111</v>
      </c>
      <c r="B33" s="34"/>
      <c r="C33" s="34"/>
      <c r="D33" s="34"/>
      <c r="E33" s="34"/>
      <c r="F33" s="34"/>
      <c r="G33" s="34"/>
      <c r="H33" s="34"/>
      <c r="I33" s="34"/>
      <c r="J33" s="34"/>
    </row>
    <row r="34" spans="1:10" ht="16.2" customHeight="1" thickBot="1" x14ac:dyDescent="0.35"/>
    <row r="35" spans="1:10" ht="16.2" customHeight="1" x14ac:dyDescent="0.3">
      <c r="A35" s="8" t="s">
        <v>33</v>
      </c>
      <c r="B35" s="81" t="s">
        <v>112</v>
      </c>
      <c r="C35" s="62"/>
      <c r="D35" s="62"/>
      <c r="E35" s="62"/>
      <c r="F35" s="62"/>
      <c r="G35" s="63"/>
      <c r="H35" s="82" t="s">
        <v>113</v>
      </c>
      <c r="I35" s="62"/>
      <c r="J35" s="79"/>
    </row>
    <row r="36" spans="1:10" ht="48" customHeight="1" x14ac:dyDescent="0.3">
      <c r="A36" s="23" t="s">
        <v>114</v>
      </c>
      <c r="B36" s="58" t="s">
        <v>115</v>
      </c>
      <c r="C36" s="52"/>
      <c r="D36" s="52"/>
      <c r="E36" s="52"/>
      <c r="F36" s="52"/>
      <c r="G36" s="39"/>
      <c r="H36" s="59" t="s">
        <v>168</v>
      </c>
      <c r="I36" s="52"/>
      <c r="J36" s="53"/>
    </row>
    <row r="37" spans="1:10" ht="48" customHeight="1" x14ac:dyDescent="0.3">
      <c r="A37" s="23" t="s">
        <v>116</v>
      </c>
      <c r="B37" s="58" t="s">
        <v>117</v>
      </c>
      <c r="C37" s="52"/>
      <c r="D37" s="52"/>
      <c r="E37" s="52"/>
      <c r="F37" s="52"/>
      <c r="G37" s="39"/>
      <c r="H37" s="59" t="s">
        <v>168</v>
      </c>
      <c r="I37" s="52"/>
      <c r="J37" s="53"/>
    </row>
    <row r="38" spans="1:10" ht="48" customHeight="1" x14ac:dyDescent="0.3">
      <c r="A38" s="23" t="s">
        <v>118</v>
      </c>
      <c r="B38" s="58" t="s">
        <v>119</v>
      </c>
      <c r="C38" s="52"/>
      <c r="D38" s="52"/>
      <c r="E38" s="52"/>
      <c r="F38" s="52"/>
      <c r="G38" s="39"/>
      <c r="H38" s="59" t="s">
        <v>168</v>
      </c>
      <c r="I38" s="52"/>
      <c r="J38" s="53"/>
    </row>
    <row r="39" spans="1:10" ht="48" customHeight="1" x14ac:dyDescent="0.3">
      <c r="A39" s="23" t="s">
        <v>120</v>
      </c>
      <c r="B39" s="58" t="s">
        <v>121</v>
      </c>
      <c r="C39" s="52"/>
      <c r="D39" s="52"/>
      <c r="E39" s="52"/>
      <c r="F39" s="52"/>
      <c r="G39" s="39"/>
      <c r="H39" s="51"/>
      <c r="I39" s="52"/>
      <c r="J39" s="53"/>
    </row>
    <row r="40" spans="1:10" ht="48" customHeight="1" x14ac:dyDescent="0.3">
      <c r="A40" s="23">
        <v>5</v>
      </c>
      <c r="B40" s="65" t="s">
        <v>129</v>
      </c>
      <c r="C40" s="52"/>
      <c r="D40" s="52"/>
      <c r="E40" s="52"/>
      <c r="F40" s="52"/>
      <c r="G40" s="39"/>
      <c r="H40" s="51"/>
      <c r="I40" s="52"/>
      <c r="J40" s="53"/>
    </row>
    <row r="41" spans="1:10" ht="48" customHeight="1" x14ac:dyDescent="0.3">
      <c r="A41" s="33">
        <v>1</v>
      </c>
      <c r="B41" s="55" t="s">
        <v>169</v>
      </c>
      <c r="C41" s="52"/>
      <c r="D41" s="52"/>
      <c r="E41" s="52"/>
      <c r="F41" s="52"/>
      <c r="G41" s="39"/>
      <c r="H41" s="59" t="s">
        <v>175</v>
      </c>
      <c r="I41" s="52"/>
      <c r="J41" s="53"/>
    </row>
    <row r="42" spans="1:10" ht="48" customHeight="1" x14ac:dyDescent="0.3">
      <c r="A42" s="24">
        <v>2</v>
      </c>
      <c r="B42" s="55" t="s">
        <v>170</v>
      </c>
      <c r="C42" s="52"/>
      <c r="D42" s="52"/>
      <c r="E42" s="52"/>
      <c r="F42" s="52"/>
      <c r="G42" s="39"/>
      <c r="H42" s="59" t="s">
        <v>176</v>
      </c>
      <c r="I42" s="52"/>
      <c r="J42" s="53"/>
    </row>
    <row r="43" spans="1:10" ht="48" customHeight="1" x14ac:dyDescent="0.3">
      <c r="A43" s="24">
        <v>3</v>
      </c>
      <c r="B43" s="55" t="s">
        <v>171</v>
      </c>
      <c r="C43" s="52"/>
      <c r="D43" s="52"/>
      <c r="E43" s="52"/>
      <c r="F43" s="52"/>
      <c r="G43" s="39"/>
      <c r="H43" s="59" t="s">
        <v>175</v>
      </c>
      <c r="I43" s="52"/>
      <c r="J43" s="53"/>
    </row>
    <row r="44" spans="1:10" ht="48" customHeight="1" x14ac:dyDescent="0.3">
      <c r="A44" s="24">
        <v>4</v>
      </c>
      <c r="B44" s="55" t="s">
        <v>172</v>
      </c>
      <c r="C44" s="52"/>
      <c r="D44" s="52"/>
      <c r="E44" s="52"/>
      <c r="F44" s="52"/>
      <c r="G44" s="39"/>
      <c r="H44" s="59" t="s">
        <v>177</v>
      </c>
      <c r="I44" s="52"/>
      <c r="J44" s="53"/>
    </row>
    <row r="45" spans="1:10" ht="48" customHeight="1" x14ac:dyDescent="0.3">
      <c r="A45" s="24">
        <v>5</v>
      </c>
      <c r="B45" s="55" t="s">
        <v>173</v>
      </c>
      <c r="C45" s="52"/>
      <c r="D45" s="52"/>
      <c r="E45" s="52"/>
      <c r="F45" s="52"/>
      <c r="G45" s="39"/>
      <c r="H45" s="59" t="s">
        <v>175</v>
      </c>
      <c r="I45" s="52"/>
      <c r="J45" s="53"/>
    </row>
    <row r="46" spans="1:10" ht="49.2" customHeight="1" thickBot="1" x14ac:dyDescent="0.35">
      <c r="A46" s="25">
        <v>6</v>
      </c>
      <c r="B46" s="67" t="s">
        <v>174</v>
      </c>
      <c r="C46" s="68"/>
      <c r="D46" s="68"/>
      <c r="E46" s="68"/>
      <c r="F46" s="68"/>
      <c r="G46" s="69"/>
      <c r="H46" s="70" t="s">
        <v>175</v>
      </c>
      <c r="I46" s="71"/>
      <c r="J46" s="72"/>
    </row>
    <row r="48" spans="1:10" ht="102" customHeight="1" x14ac:dyDescent="0.3">
      <c r="A48" s="66" t="s">
        <v>122</v>
      </c>
      <c r="B48" s="34"/>
      <c r="C48" s="34"/>
      <c r="D48" s="34"/>
      <c r="E48" s="34"/>
      <c r="F48" s="34"/>
      <c r="G48" s="34"/>
      <c r="H48" s="34"/>
      <c r="I48" s="34"/>
      <c r="J48" s="34"/>
    </row>
    <row r="51" spans="1:10" x14ac:dyDescent="0.3">
      <c r="A51" s="73" t="s">
        <v>123</v>
      </c>
      <c r="B51" s="34"/>
      <c r="C51" s="34"/>
      <c r="D51" s="34"/>
      <c r="E51" s="76"/>
      <c r="F51" s="34"/>
      <c r="G51" s="34"/>
      <c r="H51" s="34"/>
      <c r="I51" s="34"/>
      <c r="J51" s="34"/>
    </row>
    <row r="53" spans="1:10" x14ac:dyDescent="0.3">
      <c r="A53" s="73" t="s">
        <v>124</v>
      </c>
      <c r="B53" s="34"/>
      <c r="C53" s="34"/>
      <c r="D53" s="34"/>
      <c r="E53" s="76"/>
      <c r="F53" s="34"/>
      <c r="G53" s="34"/>
      <c r="H53" s="34"/>
      <c r="I53" s="34"/>
      <c r="J53" s="34"/>
    </row>
    <row r="100" spans="1:1" ht="15.6" x14ac:dyDescent="0.3">
      <c r="A100" t="s">
        <v>125</v>
      </c>
    </row>
  </sheetData>
  <sheetProtection algorithmName="SHA-512" hashValue="bX7iDp/pIDMuoDBgkQ7G5cAs6xzHTCs6cPejlO3jA8J7iFv7U5XGNXlfvQLMNZIPuSb46sApGyPB/IxSPEEvpA==" saltValue="rN4oLV3SMMCYPxWRdz238w==" spinCount="100000"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BA3E29D35DBD4DA198E644257E8E10" ma:contentTypeVersion="13" ma:contentTypeDescription="Create a new document." ma:contentTypeScope="" ma:versionID="d018fbeeaf6a3fade0a248e58a14761b">
  <xsd:schema xmlns:xsd="http://www.w3.org/2001/XMLSchema" xmlns:xs="http://www.w3.org/2001/XMLSchema" xmlns:p="http://schemas.microsoft.com/office/2006/metadata/properties" xmlns:ns2="7cd98b63-005c-4736-b3b6-7bdcf93ada2d" xmlns:ns3="d5513e0a-e5f5-4247-944b-7b2c5b751f1c" targetNamespace="http://schemas.microsoft.com/office/2006/metadata/properties" ma:root="true" ma:fieldsID="f2643339b44073ecb83dc47d3a91c813" ns2:_="" ns3:_="">
    <xsd:import namespace="7cd98b63-005c-4736-b3b6-7bdcf93ada2d"/>
    <xsd:import namespace="d5513e0a-e5f5-4247-944b-7b2c5b751f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98b63-005c-4736-b3b6-7bdcf93ada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10fb18c-8f26-436c-ac43-70ddea8734d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513e0a-e5f5-4247-944b-7b2c5b751f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6cdada3-e0b6-4ca2-be39-588964a46630}" ma:internalName="TaxCatchAll" ma:showField="CatchAllData" ma:web="d5513e0a-e5f5-4247-944b-7b2c5b751f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513e0a-e5f5-4247-944b-7b2c5b751f1c" xsi:nil="true"/>
    <lcf76f155ced4ddcb4097134ff3c332f xmlns="7cd98b63-005c-4736-b3b6-7bdcf93ada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8A3D65-3565-4D3A-B86E-E691051F0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d98b63-005c-4736-b3b6-7bdcf93ada2d"/>
    <ds:schemaRef ds:uri="d5513e0a-e5f5-4247-944b-7b2c5b751f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A2444F-9EF3-4971-BC10-AA5F95347A52}">
  <ds:schemaRefs>
    <ds:schemaRef ds:uri="http://schemas.microsoft.com/sharepoint/v3/contenttype/forms"/>
  </ds:schemaRefs>
</ds:datastoreItem>
</file>

<file path=customXml/itemProps3.xml><?xml version="1.0" encoding="utf-8"?>
<ds:datastoreItem xmlns:ds="http://schemas.openxmlformats.org/officeDocument/2006/customXml" ds:itemID="{BC5C87A1-CC7D-4665-9727-3690A06DD478}">
  <ds:schemaRefs>
    <ds:schemaRef ds:uri="http://schemas.microsoft.com/office/2006/metadata/properties"/>
    <ds:schemaRef ds:uri="http://schemas.microsoft.com/office/infopath/2007/PartnerControls"/>
    <ds:schemaRef ds:uri="d5513e0a-e5f5-4247-944b-7b2c5b751f1c"/>
    <ds:schemaRef ds:uri="7cd98b63-005c-4736-b3b6-7bdcf93ada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Starikovičienė</cp:lastModifiedBy>
  <cp:lastPrinted>2025-09-29T11:53:35Z</cp:lastPrinted>
  <dcterms:created xsi:type="dcterms:W3CDTF">2023-04-04T12:16:45Z</dcterms:created>
  <dcterms:modified xsi:type="dcterms:W3CDTF">2025-12-01T21:13:41Z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0x010100DABA3E29D35DBD4DA198E644257E8E10</vt:lpwstr>
  </property>
  <property fmtid="{D5CDD505-2E9C-101B-9397-08002B2CF9AE}" pid="3" name="MediaServiceImageTags">
    <vt:lpwstr/>
  </property>
</Properties>
</file>