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66925"/>
  <mc:AlternateContent xmlns:mc="http://schemas.openxmlformats.org/markup-compatibility/2006">
    <mc:Choice Requires="x15">
      <x15ac:absPath xmlns:x15ac="http://schemas.microsoft.com/office/spreadsheetml/2010/11/ac" url="https://lakdlt-my.sharepoint.com/personal/irma_svabauskiene_vialietuva_lt/Documents/Darbalaukis/A_PIRKIMAI/PIRKIMAI_2025 M/SKELBIAMOS APKLAUSOS/Darbai/5209-2_Kelio 116_0.160 km ir 0.340 km esanciu nuovazu kap_rem_su kvalf_/Klausimai-Atsakymai/Atsakymai_galutiniai/"/>
    </mc:Choice>
  </mc:AlternateContent>
  <xr:revisionPtr revIDLastSave="11" documentId="13_ncr:1_{9604B7C7-4021-4045-9B4D-09A3407DC199}" xr6:coauthVersionLast="47" xr6:coauthVersionMax="47" xr10:uidLastSave="{C39E472E-A905-436E-9A8F-1C900DA2E775}"/>
  <bookViews>
    <workbookView xWindow="-120" yWindow="-120" windowWidth="29040" windowHeight="15720" xr2:uid="{6BC1EAF5-0D01-43F1-AE22-A39552859E42}"/>
  </bookViews>
  <sheets>
    <sheet name="DKŽ_1" sheetId="5" r:id="rId1"/>
    <sheet name="DKŽ_2" sheetId="1" r:id="rId2"/>
    <sheet name="santrauk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5" l="1"/>
  <c r="G25" i="5"/>
  <c r="G26" i="5"/>
  <c r="G27" i="5"/>
  <c r="G28" i="5"/>
  <c r="G52" i="5"/>
  <c r="G43" i="5"/>
  <c r="G44" i="5"/>
  <c r="G45" i="5"/>
  <c r="G46" i="5"/>
  <c r="G47" i="5"/>
  <c r="G48" i="5"/>
  <c r="G18" i="1" l="1"/>
  <c r="G19" i="1"/>
  <c r="G20" i="1"/>
  <c r="G21" i="1"/>
  <c r="G22" i="1"/>
  <c r="G23" i="1"/>
  <c r="G24" i="1"/>
  <c r="G25" i="1"/>
  <c r="G26" i="1"/>
  <c r="G27" i="1"/>
  <c r="G28" i="1"/>
  <c r="G29" i="1"/>
  <c r="G30" i="1"/>
  <c r="G31" i="1"/>
  <c r="G32" i="1"/>
  <c r="G33" i="1"/>
  <c r="G34" i="1"/>
  <c r="G35" i="1"/>
  <c r="G36" i="1"/>
  <c r="G37" i="1"/>
  <c r="G38" i="1"/>
  <c r="G53" i="5"/>
  <c r="G51" i="5"/>
  <c r="G50" i="5"/>
  <c r="G49" i="5"/>
  <c r="G42" i="5"/>
  <c r="I48" i="5" s="1"/>
  <c r="G41" i="5"/>
  <c r="G39" i="5"/>
  <c r="G38" i="5"/>
  <c r="G37" i="5"/>
  <c r="G36" i="5"/>
  <c r="G35" i="5"/>
  <c r="G34" i="5"/>
  <c r="G33" i="5"/>
  <c r="G32" i="5"/>
  <c r="G31" i="5"/>
  <c r="G30" i="5"/>
  <c r="G29" i="5"/>
  <c r="G24" i="5"/>
  <c r="G23" i="5"/>
  <c r="G22" i="5"/>
  <c r="G21" i="5"/>
  <c r="G20" i="5"/>
  <c r="G19" i="5"/>
  <c r="G18" i="5"/>
  <c r="G17" i="5"/>
  <c r="G16" i="5"/>
  <c r="G15" i="5"/>
  <c r="G14" i="5"/>
  <c r="G13" i="5"/>
  <c r="G12" i="5"/>
  <c r="G11" i="5"/>
  <c r="G10" i="5"/>
  <c r="G9" i="5"/>
  <c r="G8" i="5"/>
  <c r="G7" i="5"/>
  <c r="G6" i="5"/>
  <c r="G5" i="5"/>
  <c r="I5" i="5" s="1"/>
  <c r="G9" i="1"/>
  <c r="G10" i="1"/>
  <c r="G11" i="1"/>
  <c r="G12" i="1"/>
  <c r="G13" i="1"/>
  <c r="G17" i="1"/>
  <c r="G16" i="1"/>
  <c r="G15" i="1"/>
  <c r="G14" i="1"/>
  <c r="G8" i="1"/>
  <c r="G7" i="1"/>
  <c r="G6" i="1"/>
  <c r="G5" i="1"/>
  <c r="I41" i="5" l="1"/>
  <c r="I36" i="5"/>
  <c r="I53" i="5"/>
  <c r="I38" i="1"/>
  <c r="G39" i="1"/>
  <c r="C5" i="3" s="1"/>
  <c r="I29" i="5"/>
  <c r="I14" i="5"/>
  <c r="G54" i="5"/>
  <c r="C4" i="3" s="1"/>
  <c r="C6" i="3" l="1"/>
</calcChain>
</file>

<file path=xl/sharedStrings.xml><?xml version="1.0" encoding="utf-8"?>
<sst xmlns="http://schemas.openxmlformats.org/spreadsheetml/2006/main" count="374" uniqueCount="211">
  <si>
    <t>Valstybinės reikšmės krašto kelio Nr. 116 Širvintos–Rimučiai–Kernavė–Dūkštos 0,340 km dešinėje pusėje esančios nuovažos 
kapitalinis remontas</t>
  </si>
  <si>
    <t>DARBŲ KIEKIŲ ŽINIARAŠTIS NR. 1 – SUSISIEKIMO DALIS</t>
  </si>
  <si>
    <t>Skyrius</t>
  </si>
  <si>
    <t>Eilės Nr.</t>
  </si>
  <si>
    <t>Darbo pavadinimas, aprašymas</t>
  </si>
  <si>
    <t>Mato vnt.</t>
  </si>
  <si>
    <t>Kiekis</t>
  </si>
  <si>
    <r>
      <t xml:space="preserve">Vieneto kaina, Eur be PVM  </t>
    </r>
    <r>
      <rPr>
        <b/>
        <sz val="11"/>
        <color rgb="FFFF0000"/>
        <rFont val="Times New Roman"/>
        <family val="1"/>
        <charset val="186"/>
      </rPr>
      <t>(pildo Teikėjas)</t>
    </r>
  </si>
  <si>
    <t>Iš viso, Eur be PVM</t>
  </si>
  <si>
    <t>1. Paruošiamieji darbai</t>
  </si>
  <si>
    <t>1.1</t>
  </si>
  <si>
    <t>Esamų kelio ženklų išardymas vienas skydas ant vienos atramos ir išvežimas (žiūrėti žiniaraščio priedą dėl išvežimo)</t>
  </si>
  <si>
    <t>vnt.</t>
  </si>
  <si>
    <t>Iš viso skyriuje 1, 
Eur be PVM</t>
  </si>
  <si>
    <t>2. Žemės sankasa</t>
  </si>
  <si>
    <t>2.1</t>
  </si>
  <si>
    <t>Dirvožemio kasimas ekskavatoriais, pervežimas autosavivarčiais į sandėliavimo aikštelę šlaitams apsėti</t>
  </si>
  <si>
    <r>
      <t>m</t>
    </r>
    <r>
      <rPr>
        <vertAlign val="superscript"/>
        <sz val="11"/>
        <color theme="1"/>
        <rFont val="Times New Roman"/>
        <family val="1"/>
        <charset val="186"/>
      </rPr>
      <t>3</t>
    </r>
  </si>
  <si>
    <t>2.2</t>
  </si>
  <si>
    <t xml:space="preserve">Esamo žvyro dangos perstūmimas, pakrovimas, pervežimas autosavivarčiais į sandėliavimo aikštelę kelkraščiui įrengti </t>
  </si>
  <si>
    <t>2.3</t>
  </si>
  <si>
    <t>II gr. Grunto kasimas ekskavatoriais, pakrovimas į autosavivarčius ir išvežimas Rangovo pasirinktu atstumu</t>
  </si>
  <si>
    <t>2.4</t>
  </si>
  <si>
    <t xml:space="preserve">Kelio sankasos viršaus planiravimas mechanizuotu būdu, kai gruntas II gr. </t>
  </si>
  <si>
    <r>
      <t>m</t>
    </r>
    <r>
      <rPr>
        <vertAlign val="superscript"/>
        <sz val="11"/>
        <color theme="1"/>
        <rFont val="Times New Roman"/>
        <family val="1"/>
        <charset val="186"/>
      </rPr>
      <t>2</t>
    </r>
  </si>
  <si>
    <t>2.5</t>
  </si>
  <si>
    <t>II gr. Grunto sluoksnio sutankinimas prikabinamais 25 t volais, važiuojant viena vieta 7 kartus</t>
  </si>
  <si>
    <t>2.6</t>
  </si>
  <si>
    <t>II gr. Grunto sluoksnio sutankinimas elektroplūktuvais</t>
  </si>
  <si>
    <t>2.7</t>
  </si>
  <si>
    <t>Šlaitų planiravimas mechanizuotu būdu, kai gruntas II gr.</t>
  </si>
  <si>
    <t>2.8</t>
  </si>
  <si>
    <t>Šlaitų planiravimas rankiniu būdu, kai gruntas II g.</t>
  </si>
  <si>
    <t>2.9</t>
  </si>
  <si>
    <t>Šlaitų tvirtinimas 10 cm storio dirvožemiu, paskleidžiant ir pasėjant žolę rankiniu būdu</t>
  </si>
  <si>
    <t>Iš viso skyriuje 2, 
Eur be PVM</t>
  </si>
  <si>
    <t>3. Asfalto dangos konstrukcijos įrengimo darbai</t>
  </si>
  <si>
    <t>3.1</t>
  </si>
  <si>
    <t>33 cm min storio apsauginio šalčiui atsparaus sluoksnio iš nesurištojo mineralinių medžiagų mišinio įrengimas</t>
  </si>
  <si>
    <t>3.2</t>
  </si>
  <si>
    <t>20 cm storio skaldos pagrindo sluoksnio iš nesurištojo mineralinių medžiagų mišinio įrengimas (fr. 0/45)</t>
  </si>
  <si>
    <t>3.3</t>
  </si>
  <si>
    <t>8 cm storio asfalto pagrindo sluoksnio iš mišinio AC22PN įrengimas</t>
  </si>
  <si>
    <t>3.4</t>
  </si>
  <si>
    <t>4 cm storio viršutinio asfalto sluoksnio iš mišinio AC11VN įrengimas</t>
  </si>
  <si>
    <t>3.5</t>
  </si>
  <si>
    <t>Betoninių bordiūrų 100.15.30 įrengimas</t>
  </si>
  <si>
    <t>m</t>
  </si>
  <si>
    <t>3.6</t>
  </si>
  <si>
    <t>Nužemintų betoninių bordiūrų 100.15.22 įrengimas</t>
  </si>
  <si>
    <t>3.7</t>
  </si>
  <si>
    <t>Betono pagrindo C20/25 po bortais įrengimas</t>
  </si>
  <si>
    <t>m³</t>
  </si>
  <si>
    <t>3.8</t>
  </si>
  <si>
    <t>Asfalto ir betoninių gaminių sandarinimo juostos įrengimas</t>
  </si>
  <si>
    <t>3.9</t>
  </si>
  <si>
    <t>Seno ir naujo asfalto sujungimo sandarinimo juostos įrengimas</t>
  </si>
  <si>
    <t>3.10</t>
  </si>
  <si>
    <t>20 cm storio žvyro fr. 0/32 įrengimas</t>
  </si>
  <si>
    <t>3.11</t>
  </si>
  <si>
    <t xml:space="preserve">10 cm storio pažvyravimas </t>
  </si>
  <si>
    <t>Iš viso skyriuje 3, 
Eur be PVM</t>
  </si>
  <si>
    <t>4. Pėsčiųjų takų įrengimas prie Staviškių gatvės</t>
  </si>
  <si>
    <t>4.1</t>
  </si>
  <si>
    <t>19 cm min storio apsauginio šalčiui atsparaus sluoksnio iš mineralinių medžiagų mišinio įrengimas</t>
  </si>
  <si>
    <t>4.2</t>
  </si>
  <si>
    <t>15 cm storio skaldos pagrindo sluoksnio iš nesurištojo mineralinių medžiagų mišinio įrengimas (fr. 0/45)</t>
  </si>
  <si>
    <t>4.3</t>
  </si>
  <si>
    <t>3 cm storio pasluoksnio įrengimas</t>
  </si>
  <si>
    <t>4.4</t>
  </si>
  <si>
    <t>8 cm storio pilkos spalvos trinkelių dangos įrengimas</t>
  </si>
  <si>
    <t>4.5</t>
  </si>
  <si>
    <t>8 cm storio įspėjamojo paviršiaus geltonos spalvos trinkelių dangos įrengimas</t>
  </si>
  <si>
    <t>4.6</t>
  </si>
  <si>
    <t>Betoninių bordiūrų 100.8.20 įrengimas</t>
  </si>
  <si>
    <t>4.7</t>
  </si>
  <si>
    <t>Iš viso skyriuje 4, 
Eur be PVM</t>
  </si>
  <si>
    <t>5. Pėsčiųjų takų įrengimas į esamą taką kairėje kelio pusėje</t>
  </si>
  <si>
    <t>5.1</t>
  </si>
  <si>
    <t>5.2</t>
  </si>
  <si>
    <t>5.3</t>
  </si>
  <si>
    <t>8 cm storio asfalto dangos- pagrindo sluoksnio iš mišinio AC16PD įrengimas</t>
  </si>
  <si>
    <t>5.4</t>
  </si>
  <si>
    <t>Iš viso skyriuje 5, 
Eur be PVM</t>
  </si>
  <si>
    <t>6. Eismo organizavimas. Kelio ženklai ir dažymas</t>
  </si>
  <si>
    <t>6.1</t>
  </si>
  <si>
    <t>Kelio ženklų vienstiebių metalinių atramų (d=76.1/2.0 mm) pastatymas</t>
  </si>
  <si>
    <t>6.2</t>
  </si>
  <si>
    <t>Kelio ženklų skydų montavimas prie vienstiebių atramų rankiniu būdu</t>
  </si>
  <si>
    <t>6.3</t>
  </si>
  <si>
    <t>Dangos ženklinimo įrengimas 1.7 linija</t>
  </si>
  <si>
    <t>6.4</t>
  </si>
  <si>
    <t>Dangos ženklinimo įrengimas 1.13.1 linija</t>
  </si>
  <si>
    <t>6.5</t>
  </si>
  <si>
    <t>Dangos ženklinimo įrengimas 1.25 linija</t>
  </si>
  <si>
    <t>6.6</t>
  </si>
  <si>
    <t>Pėsčiųjų tvorelės įrengimas</t>
  </si>
  <si>
    <t>6.7</t>
  </si>
  <si>
    <t>Kelio aptvėrimo vienpusiai atitvarais su metalinėmis sijomis ant metalinių statramsčių galinio komponento įrengimas, kai atitvaro charakteristikos N2-W5-A (ilgas sijų nuleidimas)</t>
  </si>
  <si>
    <t>Iš viso skyriuje 6, 
Eur be PVM</t>
  </si>
  <si>
    <t>7. Kiti darbai</t>
  </si>
  <si>
    <t>7.1</t>
  </si>
  <si>
    <t>Ryšių kabelių sudedamas plastikinis apsaugos vamzdis d110/100</t>
  </si>
  <si>
    <t>7.2</t>
  </si>
  <si>
    <t>Vandens nuleistuvas PN-45</t>
  </si>
  <si>
    <t>kompl.</t>
  </si>
  <si>
    <t>7.3</t>
  </si>
  <si>
    <t>7.4</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</si>
  <si>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</si>
  <si>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7, 
Eur be PVM</t>
  </si>
  <si>
    <t>IŠ VISO ŽINIARAŠTYJE 1, EUR BE PVM</t>
  </si>
  <si>
    <t>DARBŲ KIEKIŲ ŽINIARAŠTIS NR. 2 – APŠVIETIMO DALIS</t>
  </si>
  <si>
    <t>1. Apšvietimo medžiagos ir darbai</t>
  </si>
  <si>
    <t>Elektros kabelis su varinėmis gyslomis 3x2,5 mm2</t>
  </si>
  <si>
    <t>m.</t>
  </si>
  <si>
    <t>1.2</t>
  </si>
  <si>
    <t>Vamzdis PE Ø75mm kabelių apsaugai</t>
  </si>
  <si>
    <t>1.3</t>
  </si>
  <si>
    <t>Kabelio signalinė juosta</t>
  </si>
  <si>
    <t>1.4</t>
  </si>
  <si>
    <t>Kontaktinė grupė JOR-99969 su 1F C6A</t>
  </si>
  <si>
    <t>1.5</t>
  </si>
  <si>
    <t>Pėsčiųjų perėjos šviestuvas LED, IP66, 80W</t>
  </si>
  <si>
    <t>1.6</t>
  </si>
  <si>
    <t>Metalinė 6,0 m aukščio atrama komplekte su pamatu (VGAP-3 tipo) su atramų žymenimis</t>
  </si>
  <si>
    <t>1.7</t>
  </si>
  <si>
    <t>Cinkuota juosta 40x4mm.</t>
  </si>
  <si>
    <t>1.8</t>
  </si>
  <si>
    <t>Įžeminimo strypas L-1,5m, d14,2 mm.</t>
  </si>
  <si>
    <t>1.9</t>
  </si>
  <si>
    <t>Kalimo galvutė</t>
  </si>
  <si>
    <t>1.10</t>
  </si>
  <si>
    <t>Kryžminė jungtis strypas - juosta</t>
  </si>
  <si>
    <t>1.11</t>
  </si>
  <si>
    <t>Sujungimo mova strypams</t>
  </si>
  <si>
    <t>1.12</t>
  </si>
  <si>
    <t>Antgalis</t>
  </si>
  <si>
    <t>1.13</t>
  </si>
  <si>
    <t>Antikorozinė pasta</t>
  </si>
  <si>
    <t>1.14</t>
  </si>
  <si>
    <t>Automatinis jungiklis 1F 10A</t>
  </si>
  <si>
    <t>1.15</t>
  </si>
  <si>
    <t>Kontaktorius, foto relė, bei laikmatis</t>
  </si>
  <si>
    <t>1.16</t>
  </si>
  <si>
    <t>Pagalbinės medžiagos</t>
  </si>
  <si>
    <t>1.17</t>
  </si>
  <si>
    <t xml:space="preserve">Tranšėjos kasimas/užkasimas iki 1m gylio vienam-dviem kabeliams mechanizuotu būdu </t>
  </si>
  <si>
    <t>1.18</t>
  </si>
  <si>
    <t xml:space="preserve">Uždaras perėjimas </t>
  </si>
  <si>
    <t>1.19</t>
  </si>
  <si>
    <t>Vamzdžio klojimas tranšėjoje</t>
  </si>
  <si>
    <t>1.20</t>
  </si>
  <si>
    <t>Signalinės juostos paklojimas</t>
  </si>
  <si>
    <t>1.21</t>
  </si>
  <si>
    <t>Kabelio įtraukimas į apsauginį vamzdį</t>
  </si>
  <si>
    <t>1.22</t>
  </si>
  <si>
    <t>Gnybtinų sumontavimas</t>
  </si>
  <si>
    <t>1.23</t>
  </si>
  <si>
    <t>Apšvietimo atramų pamatų montavimas</t>
  </si>
  <si>
    <t>1.24</t>
  </si>
  <si>
    <t>LED apšvietimo atramų montavimas</t>
  </si>
  <si>
    <t>1.25</t>
  </si>
  <si>
    <t>LED šviestuvų montavimas</t>
  </si>
  <si>
    <t>1.26</t>
  </si>
  <si>
    <t>Apšvietimo atramų įžeminimo sumontavimas</t>
  </si>
  <si>
    <t>1.27</t>
  </si>
  <si>
    <t>Šaligatvio dangos ardymas ir atstatymas</t>
  </si>
  <si>
    <t>m²</t>
  </si>
  <si>
    <t>1.28</t>
  </si>
  <si>
    <t>Vejos atstatymo darbai, įskaitant juodžemio 10 cm sluoksnio įrengimą</t>
  </si>
  <si>
    <t>1.29</t>
  </si>
  <si>
    <t>Kabelio gyslų izoliacijos varžos matavimas</t>
  </si>
  <si>
    <t>1.30</t>
  </si>
  <si>
    <t>Įžeminimo įrenginių varžos matavimai</t>
  </si>
  <si>
    <t>1.31</t>
  </si>
  <si>
    <t>Įžeminimo įrenginių kontaktinių jungčių, PEN, PE ir N laidų pereinamosios varžos matavimai</t>
  </si>
  <si>
    <t>1.32</t>
  </si>
  <si>
    <t>Fazinio ir nulinio laidų grandinės varžos matavimai</t>
  </si>
  <si>
    <t>1.33</t>
  </si>
  <si>
    <t>Išpildomosios dokumentacijos paruošimas</t>
  </si>
  <si>
    <t>1.34</t>
  </si>
  <si>
    <t>Išpildomosios nuotraukos paruošimas</t>
  </si>
  <si>
    <t>IŠ VISO ŽINIARAŠTYJE 2, EUR BE PVM</t>
  </si>
  <si>
    <t>Valstybinės reikšmės krašto kelio Nr. 116 Širvintos–Rimučiai–Kernavė–Dūkštos 0,340 km dešinėje pusėje esančios nuovažos kapitalinis remontas</t>
  </si>
  <si>
    <t>DARBŲ KIEKIŲ ŽINIARAŠČIŲ SANTRAUKA</t>
  </si>
  <si>
    <t>Darbų kiekių žin. Nr.</t>
  </si>
  <si>
    <t>Žiniaraščio pavadinimas</t>
  </si>
  <si>
    <t>Vertė, EUR be PVM</t>
  </si>
  <si>
    <t>Susisiekimo dalis</t>
  </si>
  <si>
    <t>Apšvietimo dalis</t>
  </si>
  <si>
    <t>Vertės į pasiūlymo formą</t>
  </si>
  <si>
    <t>Iš viso žiniaraščiuose (Eur be PVM):</t>
  </si>
  <si>
    <t>Pastaba: Rangovas statybvietės išlaidose arba laisvai pasirinktoje (-ose) darbų kiekių žiniaraščių eilutėje (-ėse) turi įsivertinti visus su sutarties vykdymu susijusius dokumentus (įskaitant deklaracijos apie statybos užbaigimą parengimą ir pateikimą ją tvirtinti bei įregistruoti ją Lietuvos Respublikos statybos įstatymo nustatyta tvarka).</t>
  </si>
  <si>
    <t>Žiniaraščio priedas</t>
  </si>
  <si>
    <r>
      <t xml:space="preserve">Vykdant valstybinės reikšmės kelių rekonstravimo/remonto darbus susidarančios medžiagos, kurios nenaudojamos projekte ir kurios gali būti panaudotos pakartotinai, turi būti gabenamos į užsakovo – AB „Via Lietuva“ nurodytą sandėliavimo vietą – </t>
    </r>
    <r>
      <rPr>
        <b/>
        <sz val="10"/>
        <rFont val="Times New Roman"/>
        <family val="1"/>
        <charset val="186"/>
      </rPr>
      <t>AB „Kelių priežiūra“ Ukmergės kelių tarnybos Širvintų meistriją, Zibalų g. 55, Širvintos.</t>
    </r>
    <r>
      <rPr>
        <sz val="10"/>
        <rFont val="Times New Roman"/>
        <family val="1"/>
        <charset val="186"/>
      </rPr>
      <t xml:space="preserve">
Medžiagos, kurios turi būti gabenamos į sandėliavimo vietas:</t>
    </r>
    <r>
      <rPr>
        <i/>
        <sz val="10"/>
        <rFont val="Times New Roman"/>
        <family val="1"/>
        <charset val="186"/>
      </rPr>
      <t xml:space="preserve"> </t>
    </r>
    <r>
      <rPr>
        <b/>
        <sz val="10"/>
        <rFont val="Times New Roman"/>
        <family val="1"/>
        <charset val="186"/>
      </rPr>
      <t>metalo gaminiai</t>
    </r>
    <r>
      <rPr>
        <sz val="10"/>
        <rFont val="Times New Roman"/>
        <family val="1"/>
        <charset val="186"/>
      </rPr>
      <t xml:space="preserve"> (neužteršti betonu ir kt. medžiagomis (t. y. turi būti nuvalyti)): kelio ženklai, kelio ženklų atramos, apšvietimo ir kiti stulpai,  apsauginiai atitvarai ir jų elementai, tiltų ir viadukų turėklai, kiti metalo gaminiai, sijos, spraustasienės, pralaidos ir kt.
Kitos, nepaminėtos medžiagos, kurios gali būti panaudotos pakartotinai, gali būti gabenamos į sandėliavimo vietas tik suderinus su AB „Via Lietuva“.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</si>
  <si>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</si>
  <si>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</si>
  <si>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Dangos pagruntavimas prieš išlyginamojo sluoksnio įrengimą, panaudojant bituminę emulsiją</t>
  </si>
  <si>
    <t>4 cm Asfalto išlyginamojo sluoksnio iš AC 11 AN mišinio įrengimas</t>
  </si>
  <si>
    <t>Dangos pagruntavimas prieš viršutinio sluoksnio įrengimą, panaudojant bituminę emulsiją</t>
  </si>
  <si>
    <t>4 cm Asfalto viršutinio sluoksnio iš AC 11 VN mišinio įrengimas</t>
  </si>
  <si>
    <t>m2</t>
  </si>
  <si>
    <t>3.12</t>
  </si>
  <si>
    <t>3.13</t>
  </si>
  <si>
    <t>3.14</t>
  </si>
  <si>
    <t>3.15</t>
  </si>
  <si>
    <t>Esamos asfalto dangos ardymas taktilinio paviršiaus įrengimui</t>
  </si>
  <si>
    <t>5.5</t>
  </si>
  <si>
    <t>G/b šulinio D1,0m įrengimas, kai H=1,5m</t>
  </si>
  <si>
    <t>7.5</t>
  </si>
  <si>
    <t>Lietaus nuotekų tinklai PE100 RC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</si>
</sst>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20"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sz val="11"/>
      <color theme="1"/>
      <name val="Calibri"/>
      <family val="2"/>
      <scheme val="minor"/>
    </font>
    <font>
      <b/>
      <sz val="16"/>
      <name val="Times New Roman"/>
      <family val="1"/>
      <charset val="186"/>
    </font>
    <font>
      <vertAlign val="superscript"/>
      <sz val="11"/>
      <color theme="1"/>
      <name val="Times New Roman"/>
      <family val="1"/>
      <charset val="186"/>
    </font>
    <font>
      <sz val="11"/>
      <color rgb="FF000000"/>
      <name val="Times New Roman"/>
      <family val="1"/>
      <charset val="186"/>
    </font>
  </fonts>
  <fills count="5">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5" fillId="0" borderId="0"/>
    <xf numFmtId="0" fontId="16" fillId="0" borderId="0"/>
  </cellStyleXfs>
  <cellXfs count="121">
    <xf numFmtId="0" fontId="0" fillId="0" borderId="0" xfId="0"/>
    <xf numFmtId="0" fontId="2" fillId="0" borderId="0" xfId="1" applyFont="1" applyAlignment="1" applyProtection="1">
      <alignment horizontal="center" vertical="center" wrapText="1"/>
    </xf>
    <xf numFmtId="4" fontId="4" fillId="4" borderId="1" xfId="3" applyNumberFormat="1" applyFont="1" applyFill="1" applyBorder="1" applyAlignment="1" applyProtection="1">
      <alignment horizontal="center" vertical="center" wrapText="1"/>
      <protection locked="0"/>
    </xf>
    <xf numFmtId="4" fontId="5" fillId="4" borderId="1" xfId="0" applyNumberFormat="1" applyFont="1" applyFill="1" applyBorder="1" applyAlignment="1" applyProtection="1">
      <alignment horizontal="center" vertical="center" wrapText="1"/>
      <protection locked="0"/>
    </xf>
    <xf numFmtId="164" fontId="5" fillId="4" borderId="1" xfId="0" applyNumberFormat="1" applyFont="1" applyFill="1" applyBorder="1" applyAlignment="1" applyProtection="1">
      <alignment horizontal="center" vertical="center"/>
      <protection locked="0"/>
    </xf>
    <xf numFmtId="0" fontId="7" fillId="0" borderId="0" xfId="0" applyFont="1" applyProtection="1">
      <protection locked="0"/>
    </xf>
    <xf numFmtId="0" fontId="7"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4" fontId="4" fillId="4" borderId="1" xfId="4" applyNumberFormat="1" applyFont="1" applyFill="1" applyBorder="1" applyAlignment="1" applyProtection="1">
      <alignment horizontal="center" vertical="center" wrapText="1"/>
      <protection locked="0"/>
    </xf>
    <xf numFmtId="0" fontId="7" fillId="0" borderId="0" xfId="0" applyFont="1" applyAlignment="1">
      <alignment wrapText="1"/>
    </xf>
    <xf numFmtId="0" fontId="4" fillId="0" borderId="0" xfId="4" applyFont="1" applyAlignment="1">
      <alignment vertical="center"/>
    </xf>
    <xf numFmtId="0" fontId="4" fillId="0" borderId="0" xfId="4" applyFont="1" applyAlignment="1">
      <alignment vertical="center" wrapText="1"/>
    </xf>
    <xf numFmtId="4" fontId="4" fillId="0" borderId="0" xfId="3" applyNumberFormat="1" applyFont="1" applyAlignment="1">
      <alignment horizontal="center" vertical="center" wrapText="1"/>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0" fontId="12" fillId="0" borderId="0" xfId="0" applyFont="1"/>
    <xf numFmtId="0" fontId="13" fillId="0" borderId="0" xfId="0" applyFont="1" applyAlignment="1">
      <alignment horizontal="left" vertical="center" wrapText="1"/>
    </xf>
    <xf numFmtId="0" fontId="14" fillId="0" borderId="0" xfId="0" applyFont="1"/>
    <xf numFmtId="0" fontId="4" fillId="0" borderId="6" xfId="3" applyFont="1" applyBorder="1" applyAlignment="1">
      <alignment horizontal="center" vertical="center" wrapText="1"/>
    </xf>
    <xf numFmtId="0" fontId="7" fillId="0" borderId="0" xfId="0" applyFont="1" applyAlignment="1">
      <alignment horizontal="center"/>
    </xf>
    <xf numFmtId="4" fontId="4" fillId="4" borderId="16" xfId="3" applyNumberFormat="1" applyFont="1" applyFill="1" applyBorder="1" applyAlignment="1" applyProtection="1">
      <alignment horizontal="center" vertical="center" wrapText="1"/>
      <protection locked="0"/>
    </xf>
    <xf numFmtId="4" fontId="4" fillId="4" borderId="19" xfId="3" applyNumberFormat="1" applyFont="1" applyFill="1" applyBorder="1" applyAlignment="1" applyProtection="1">
      <alignment horizontal="center" vertical="center" wrapText="1"/>
      <protection locked="0"/>
    </xf>
    <xf numFmtId="0" fontId="2" fillId="0" borderId="16" xfId="2" applyFont="1" applyBorder="1" applyAlignment="1" applyProtection="1">
      <alignment horizontal="center" vertical="center" wrapText="1"/>
    </xf>
    <xf numFmtId="0" fontId="2" fillId="0" borderId="16" xfId="1" applyFont="1" applyBorder="1" applyAlignment="1" applyProtection="1">
      <alignment horizontal="center" vertical="center" wrapText="1"/>
    </xf>
    <xf numFmtId="0" fontId="2" fillId="0" borderId="17" xfId="1" applyFont="1" applyBorder="1" applyAlignment="1" applyProtection="1">
      <alignment horizontal="center" vertical="center" wrapText="1"/>
    </xf>
    <xf numFmtId="4" fontId="4" fillId="4" borderId="26" xfId="3" applyNumberFormat="1" applyFont="1" applyFill="1" applyBorder="1" applyAlignment="1" applyProtection="1">
      <alignment horizontal="center" vertical="center" wrapText="1"/>
      <protection locked="0"/>
    </xf>
    <xf numFmtId="164" fontId="5" fillId="4" borderId="23" xfId="0" applyNumberFormat="1" applyFont="1" applyFill="1" applyBorder="1" applyAlignment="1" applyProtection="1">
      <alignment horizontal="center" vertical="center"/>
      <protection locked="0"/>
    </xf>
    <xf numFmtId="164" fontId="5" fillId="4" borderId="16" xfId="0" applyNumberFormat="1" applyFont="1" applyFill="1" applyBorder="1" applyAlignment="1" applyProtection="1">
      <alignment horizontal="center" vertical="center"/>
      <protection locked="0"/>
    </xf>
    <xf numFmtId="4" fontId="4" fillId="4" borderId="23" xfId="4" applyNumberFormat="1" applyFont="1" applyFill="1" applyBorder="1" applyAlignment="1" applyProtection="1">
      <alignment horizontal="center" vertical="center" wrapText="1"/>
      <protection locked="0"/>
    </xf>
    <xf numFmtId="4" fontId="4" fillId="4" borderId="16" xfId="4" applyNumberFormat="1" applyFont="1" applyFill="1" applyBorder="1" applyAlignment="1" applyProtection="1">
      <alignment horizontal="center" vertical="center" wrapText="1"/>
      <protection locked="0"/>
    </xf>
    <xf numFmtId="4" fontId="5" fillId="4" borderId="16" xfId="4" applyNumberFormat="1" applyFont="1" applyFill="1" applyBorder="1" applyAlignment="1" applyProtection="1">
      <alignment horizontal="center" vertical="center" wrapText="1"/>
      <protection locked="0"/>
    </xf>
    <xf numFmtId="0" fontId="2" fillId="0" borderId="0" xfId="1" applyNumberFormat="1" applyFont="1" applyAlignment="1" applyProtection="1">
      <alignment horizontal="center" vertical="center" wrapText="1"/>
    </xf>
    <xf numFmtId="0" fontId="2" fillId="0" borderId="16" xfId="2" applyNumberFormat="1" applyFont="1" applyBorder="1" applyAlignment="1" applyProtection="1">
      <alignment horizontal="center" vertical="center" wrapText="1"/>
    </xf>
    <xf numFmtId="0" fontId="4" fillId="0" borderId="0" xfId="4" applyFont="1" applyAlignment="1">
      <alignment horizontal="right" vertical="center"/>
    </xf>
    <xf numFmtId="49" fontId="9" fillId="0" borderId="25" xfId="0" applyNumberFormat="1" applyFont="1" applyBorder="1" applyAlignment="1">
      <alignment horizontal="center" vertical="center" wrapText="1"/>
    </xf>
    <xf numFmtId="49" fontId="9" fillId="0" borderId="26" xfId="0" applyNumberFormat="1" applyFont="1" applyBorder="1" applyAlignment="1">
      <alignment horizontal="center" vertical="center" wrapText="1"/>
    </xf>
    <xf numFmtId="0" fontId="7" fillId="0" borderId="26" xfId="0" applyFont="1" applyBorder="1" applyAlignment="1">
      <alignment wrapText="1"/>
    </xf>
    <xf numFmtId="0" fontId="7" fillId="0" borderId="26" xfId="0" applyFont="1" applyBorder="1" applyAlignment="1">
      <alignment horizontal="center" vertical="center" wrapText="1"/>
    </xf>
    <xf numFmtId="49" fontId="9" fillId="0" borderId="22" xfId="0" applyNumberFormat="1" applyFont="1" applyBorder="1" applyAlignment="1">
      <alignment horizontal="center" vertical="center" wrapText="1"/>
    </xf>
    <xf numFmtId="49" fontId="9" fillId="0" borderId="23" xfId="0" applyNumberFormat="1" applyFont="1" applyBorder="1" applyAlignment="1">
      <alignment horizontal="center" vertical="center" wrapText="1"/>
    </xf>
    <xf numFmtId="0" fontId="7" fillId="0" borderId="23" xfId="0" applyFont="1" applyBorder="1" applyAlignment="1">
      <alignment vertical="center" wrapText="1"/>
    </xf>
    <xf numFmtId="0" fontId="7" fillId="0" borderId="23" xfId="0" applyFont="1" applyBorder="1" applyAlignment="1">
      <alignment horizontal="center" vertical="center" wrapText="1"/>
    </xf>
    <xf numFmtId="49" fontId="9" fillId="0" borderId="13"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49" fontId="9" fillId="0" borderId="15" xfId="0" applyNumberFormat="1" applyFont="1" applyBorder="1" applyAlignment="1">
      <alignment horizontal="center" vertical="center" wrapText="1"/>
    </xf>
    <xf numFmtId="49" fontId="9" fillId="0" borderId="16" xfId="0" applyNumberFormat="1" applyFont="1" applyBorder="1" applyAlignment="1">
      <alignment horizontal="center" vertical="center" wrapText="1"/>
    </xf>
    <xf numFmtId="0" fontId="7" fillId="0" borderId="16" xfId="0" applyFont="1" applyBorder="1" applyAlignment="1">
      <alignment vertical="center" wrapText="1"/>
    </xf>
    <xf numFmtId="0" fontId="7" fillId="0" borderId="16" xfId="0" applyFont="1" applyBorder="1" applyAlignment="1">
      <alignment horizontal="center" vertical="center" wrapText="1"/>
    </xf>
    <xf numFmtId="0" fontId="19" fillId="0" borderId="1" xfId="0" applyFont="1" applyBorder="1" applyAlignment="1">
      <alignment vertical="center" wrapText="1"/>
    </xf>
    <xf numFmtId="0" fontId="7" fillId="0" borderId="1" xfId="0" applyFont="1" applyBorder="1" applyAlignment="1">
      <alignment horizontal="left" vertical="center" wrapText="1"/>
    </xf>
    <xf numFmtId="49" fontId="9" fillId="0" borderId="22" xfId="4" applyNumberFormat="1" applyFont="1" applyBorder="1" applyAlignment="1">
      <alignment horizontal="center" vertical="center" wrapText="1"/>
    </xf>
    <xf numFmtId="49" fontId="9" fillId="0" borderId="13" xfId="4" applyNumberFormat="1" applyFont="1" applyBorder="1" applyAlignment="1">
      <alignment horizontal="center" vertical="center" wrapText="1"/>
    </xf>
    <xf numFmtId="49" fontId="9" fillId="0" borderId="15" xfId="4" applyNumberFormat="1" applyFont="1" applyBorder="1" applyAlignment="1">
      <alignment horizontal="center" vertical="center" wrapText="1"/>
    </xf>
    <xf numFmtId="0" fontId="5" fillId="0" borderId="16" xfId="4" applyFont="1" applyBorder="1" applyAlignment="1">
      <alignment horizontal="left" vertical="center" wrapText="1"/>
    </xf>
    <xf numFmtId="0" fontId="5" fillId="0" borderId="16" xfId="0" applyFont="1" applyBorder="1" applyAlignment="1">
      <alignment horizontal="center" vertical="center" wrapText="1"/>
    </xf>
    <xf numFmtId="0" fontId="6" fillId="0" borderId="0" xfId="0" applyFont="1"/>
    <xf numFmtId="4" fontId="5" fillId="0" borderId="7" xfId="0" applyNumberFormat="1" applyFont="1" applyBorder="1" applyAlignment="1">
      <alignment horizontal="center" vertical="center" wrapText="1"/>
    </xf>
    <xf numFmtId="4" fontId="4" fillId="0" borderId="21" xfId="0" applyNumberFormat="1" applyFont="1" applyBorder="1" applyAlignment="1">
      <alignment horizontal="center" vertical="center" wrapText="1"/>
    </xf>
    <xf numFmtId="4" fontId="10" fillId="0" borderId="5" xfId="0" applyNumberFormat="1" applyFont="1" applyBorder="1" applyAlignment="1">
      <alignment horizontal="center" vertical="center"/>
    </xf>
    <xf numFmtId="4" fontId="5" fillId="0" borderId="24" xfId="0" applyNumberFormat="1" applyFont="1" applyBorder="1" applyAlignment="1">
      <alignment horizontal="center" vertical="center" wrapText="1"/>
    </xf>
    <xf numFmtId="0" fontId="6" fillId="0" borderId="0" xfId="0" applyFont="1" applyAlignment="1">
      <alignment wrapText="1"/>
    </xf>
    <xf numFmtId="4" fontId="5" fillId="0" borderId="14" xfId="0" applyNumberFormat="1" applyFont="1" applyBorder="1" applyAlignment="1">
      <alignment horizontal="center" vertical="center" wrapText="1"/>
    </xf>
    <xf numFmtId="4" fontId="5" fillId="0" borderId="17" xfId="0" applyNumberFormat="1" applyFont="1" applyBorder="1" applyAlignment="1">
      <alignment horizontal="center" vertical="center" wrapText="1"/>
    </xf>
    <xf numFmtId="0" fontId="6" fillId="0" borderId="0" xfId="0" applyFont="1" applyAlignment="1">
      <alignment vertical="center" wrapText="1"/>
    </xf>
    <xf numFmtId="4" fontId="10" fillId="0" borderId="0" xfId="0" applyNumberFormat="1" applyFont="1" applyAlignment="1">
      <alignment horizontal="center" vertical="center"/>
    </xf>
    <xf numFmtId="0" fontId="4" fillId="0" borderId="0" xfId="0" applyFont="1" applyAlignment="1">
      <alignment horizontal="center" vertical="center" wrapText="1"/>
    </xf>
    <xf numFmtId="4" fontId="5"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7" xfId="3" applyNumberFormat="1" applyFont="1" applyBorder="1" applyAlignment="1">
      <alignment horizontal="center" vertical="center" wrapText="1"/>
    </xf>
    <xf numFmtId="49" fontId="9" fillId="0" borderId="18" xfId="0" applyNumberFormat="1" applyFont="1" applyBorder="1" applyAlignment="1">
      <alignment horizontal="center" vertical="center" wrapText="1"/>
    </xf>
    <xf numFmtId="49" fontId="9" fillId="0" borderId="19" xfId="0" applyNumberFormat="1" applyFont="1" applyBorder="1" applyAlignment="1">
      <alignment horizontal="center" vertical="center" wrapText="1"/>
    </xf>
    <xf numFmtId="0" fontId="7" fillId="0" borderId="19" xfId="0" applyFont="1" applyBorder="1" applyAlignment="1">
      <alignment vertical="center" wrapText="1"/>
    </xf>
    <xf numFmtId="0" fontId="7" fillId="0" borderId="19" xfId="0" applyFont="1" applyBorder="1" applyAlignment="1">
      <alignment horizontal="center" vertical="center" wrapText="1"/>
    </xf>
    <xf numFmtId="0" fontId="7" fillId="0" borderId="19" xfId="0" applyFont="1" applyBorder="1" applyAlignment="1">
      <alignment horizontal="center" vertical="center"/>
    </xf>
    <xf numFmtId="0" fontId="7" fillId="0" borderId="1" xfId="0" applyFont="1" applyBorder="1" applyAlignment="1">
      <alignment horizontal="center" vertical="center"/>
    </xf>
    <xf numFmtId="0" fontId="19" fillId="0" borderId="16" xfId="0" applyFont="1" applyBorder="1" applyAlignment="1">
      <alignment vertical="center" wrapText="1"/>
    </xf>
    <xf numFmtId="0" fontId="7" fillId="0" borderId="16" xfId="0" applyFont="1" applyBorder="1" applyAlignment="1">
      <alignment horizontal="center" vertical="center"/>
    </xf>
    <xf numFmtId="4" fontId="5" fillId="0" borderId="20"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10" fillId="0" borderId="4" xfId="0" applyNumberFormat="1" applyFont="1" applyBorder="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4" fontId="12" fillId="0" borderId="1" xfId="0" applyNumberFormat="1" applyFont="1" applyBorder="1" applyAlignment="1">
      <alignment horizontal="center" vertical="center"/>
    </xf>
    <xf numFmtId="0" fontId="11" fillId="0" borderId="1" xfId="0" applyFont="1" applyBorder="1" applyAlignment="1">
      <alignment horizontal="right" vertical="center"/>
    </xf>
    <xf numFmtId="4" fontId="11" fillId="0" borderId="1" xfId="0" applyNumberFormat="1" applyFont="1" applyBorder="1" applyAlignment="1">
      <alignment horizontal="center" vertical="center"/>
    </xf>
    <xf numFmtId="4" fontId="5" fillId="4" borderId="28" xfId="0" applyNumberFormat="1" applyFont="1" applyFill="1" applyBorder="1" applyAlignment="1" applyProtection="1">
      <alignment horizontal="center" vertical="center" wrapText="1"/>
      <protection locked="0"/>
    </xf>
    <xf numFmtId="4" fontId="5" fillId="0" borderId="29" xfId="0" applyNumberFormat="1" applyFont="1" applyBorder="1" applyAlignment="1">
      <alignment horizontal="center" vertical="center" wrapText="1"/>
    </xf>
    <xf numFmtId="4" fontId="4" fillId="4" borderId="28" xfId="4" applyNumberFormat="1" applyFont="1" applyFill="1" applyBorder="1" applyAlignment="1" applyProtection="1">
      <alignment horizontal="center" vertical="center" wrapText="1"/>
      <protection locked="0"/>
    </xf>
    <xf numFmtId="0" fontId="7" fillId="0" borderId="28" xfId="0" applyFont="1" applyBorder="1" applyAlignment="1">
      <alignment vertical="center" wrapText="1"/>
    </xf>
    <xf numFmtId="0" fontId="7" fillId="0" borderId="28" xfId="0" applyFont="1" applyBorder="1" applyAlignment="1">
      <alignment horizontal="center" vertical="center" wrapText="1"/>
    </xf>
    <xf numFmtId="0" fontId="5" fillId="0" borderId="26" xfId="0" applyFont="1" applyBorder="1" applyAlignment="1">
      <alignment horizontal="center" vertical="center" wrapText="1"/>
    </xf>
    <xf numFmtId="0" fontId="17" fillId="2" borderId="0" xfId="1" applyFont="1" applyFill="1" applyAlignment="1" applyProtection="1">
      <alignment horizontal="center" vertical="center" wrapText="1"/>
    </xf>
    <xf numFmtId="0" fontId="2" fillId="3" borderId="22" xfId="1" applyFont="1" applyFill="1" applyBorder="1" applyAlignment="1" applyProtection="1">
      <alignment horizontal="center" vertical="center"/>
    </xf>
    <xf numFmtId="0" fontId="2" fillId="3" borderId="23" xfId="1" applyFont="1" applyFill="1" applyBorder="1" applyAlignment="1" applyProtection="1">
      <alignment horizontal="center" vertical="center"/>
    </xf>
    <xf numFmtId="0" fontId="2" fillId="3" borderId="24" xfId="1" applyFont="1" applyFill="1" applyBorder="1" applyAlignment="1" applyProtection="1">
      <alignment horizontal="center" vertical="center"/>
    </xf>
    <xf numFmtId="0" fontId="2" fillId="3" borderId="12" xfId="1" applyFont="1" applyFill="1" applyBorder="1" applyAlignment="1" applyProtection="1">
      <alignment horizontal="center" vertical="center"/>
    </xf>
    <xf numFmtId="0" fontId="2" fillId="3" borderId="2" xfId="1" applyFont="1" applyFill="1" applyBorder="1" applyAlignment="1" applyProtection="1">
      <alignment horizontal="center" vertical="center"/>
    </xf>
    <xf numFmtId="0" fontId="2" fillId="3" borderId="3" xfId="1" applyFont="1" applyFill="1" applyBorder="1" applyAlignment="1" applyProtection="1">
      <alignment horizontal="center" vertical="center"/>
    </xf>
    <xf numFmtId="0" fontId="4" fillId="2" borderId="0" xfId="1" applyFont="1" applyFill="1" applyAlignment="1" applyProtection="1">
      <alignment horizontal="center" vertical="center" wrapText="1"/>
    </xf>
    <xf numFmtId="0" fontId="12" fillId="0" borderId="0" xfId="0" applyFont="1" applyAlignment="1">
      <alignment horizontal="left" vertical="center" wrapText="1"/>
    </xf>
    <xf numFmtId="0" fontId="12" fillId="0" borderId="0" xfId="0" applyFont="1" applyAlignment="1">
      <alignment horizontal="left" vertical="center"/>
    </xf>
    <xf numFmtId="0" fontId="4" fillId="2" borderId="8" xfId="1" applyFont="1" applyFill="1" applyBorder="1" applyAlignment="1" applyProtection="1">
      <alignment horizontal="center" vertical="center" wrapText="1"/>
    </xf>
    <xf numFmtId="0" fontId="4" fillId="2" borderId="10" xfId="1" applyFont="1" applyFill="1" applyBorder="1" applyAlignment="1" applyProtection="1">
      <alignment horizontal="center" vertical="center" wrapText="1"/>
    </xf>
    <xf numFmtId="0" fontId="4" fillId="2" borderId="11" xfId="1" applyFont="1" applyFill="1" applyBorder="1" applyAlignment="1" applyProtection="1">
      <alignment horizontal="center" vertical="center" wrapText="1"/>
    </xf>
    <xf numFmtId="0" fontId="13" fillId="0" borderId="0" xfId="0" applyFont="1" applyAlignment="1">
      <alignment horizontal="left" vertical="center" wrapText="1"/>
    </xf>
    <xf numFmtId="0" fontId="5" fillId="0" borderId="28" xfId="0" applyFont="1" applyBorder="1" applyAlignment="1">
      <alignment vertical="center" wrapText="1"/>
    </xf>
    <xf numFmtId="0" fontId="5" fillId="0" borderId="28" xfId="0" applyFont="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5" fillId="0" borderId="16" xfId="0" applyFont="1" applyBorder="1" applyAlignment="1">
      <alignment vertical="center" wrapText="1"/>
    </xf>
    <xf numFmtId="0" fontId="5" fillId="0" borderId="1" xfId="0" applyFont="1" applyBorder="1" applyAlignment="1">
      <alignment vertical="center" wrapText="1"/>
    </xf>
    <xf numFmtId="0" fontId="2" fillId="0" borderId="15" xfId="2" applyFont="1" applyBorder="1" applyAlignment="1" applyProtection="1">
      <alignment horizontal="center" vertical="center" wrapText="1"/>
      <protection locked="0"/>
    </xf>
    <xf numFmtId="0" fontId="2" fillId="3" borderId="8" xfId="1" applyFont="1" applyFill="1" applyBorder="1" applyAlignment="1" applyProtection="1">
      <alignment horizontal="center" vertical="center"/>
      <protection locked="0"/>
    </xf>
    <xf numFmtId="0" fontId="2" fillId="3" borderId="10" xfId="1" applyFont="1" applyFill="1" applyBorder="1" applyAlignment="1" applyProtection="1">
      <alignment horizontal="center" vertical="center"/>
      <protection locked="0"/>
    </xf>
    <xf numFmtId="0" fontId="2" fillId="3" borderId="11" xfId="1" applyFont="1" applyFill="1" applyBorder="1" applyAlignment="1" applyProtection="1">
      <alignment horizontal="center" vertical="center"/>
      <protection locked="0"/>
    </xf>
  </cellXfs>
  <cellStyles count="7">
    <cellStyle name="Įprastas" xfId="0" builtinId="0"/>
    <cellStyle name="Įprastas 2" xfId="5" xr:uid="{7B2FC5F9-26DE-41CD-96A4-516864D5524F}"/>
    <cellStyle name="Įprastas 2 2" xfId="6" xr:uid="{694BAB0D-5E0C-4426-8321-580A7597A051}"/>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dimension ref="A1:I55"/>
  <sheetViews>
    <sheetView tabSelected="1" zoomScale="70" zoomScaleNormal="70" workbookViewId="0">
      <selection activeCell="C4" sqref="C4"/>
    </sheetView>
  </sheetViews>
  <sheetFormatPr defaultColWidth="9.140625" defaultRowHeight="15" x14ac:dyDescent="0.25"/>
  <cols>
    <col min="1" max="1" width="31.7109375" style="12" bestFit="1" customWidth="1"/>
    <col min="2" max="2" width="8.28515625" style="12" bestFit="1" customWidth="1"/>
    <col min="3" max="3" width="77.28515625" style="8" customWidth="1"/>
    <col min="4" max="4" width="9.140625" style="7"/>
    <col min="5" max="5" width="16.28515625" style="7" customWidth="1"/>
    <col min="6" max="6" width="20.7109375" style="9" customWidth="1"/>
    <col min="7" max="7" width="14.7109375" style="7" customWidth="1"/>
    <col min="8" max="8" width="21.5703125" style="10" customWidth="1"/>
    <col min="9" max="9" width="16.140625" style="5" customWidth="1"/>
    <col min="10" max="16384" width="9.140625" style="5"/>
  </cols>
  <sheetData>
    <row r="1" spans="1:9" ht="40.15" customHeight="1" x14ac:dyDescent="0.25">
      <c r="A1" s="97" t="s">
        <v>0</v>
      </c>
      <c r="B1" s="97"/>
      <c r="C1" s="97"/>
      <c r="D1" s="97"/>
      <c r="E1" s="97"/>
      <c r="F1" s="97"/>
      <c r="G1" s="97"/>
    </row>
    <row r="2" spans="1:9" ht="21.75" customHeight="1" thickBot="1" x14ac:dyDescent="0.3">
      <c r="A2" s="1"/>
      <c r="B2" s="1"/>
      <c r="C2" s="1"/>
      <c r="D2" s="1"/>
      <c r="E2" s="34"/>
      <c r="F2" s="1"/>
      <c r="G2" s="1"/>
    </row>
    <row r="3" spans="1:9" ht="21.75" customHeight="1" x14ac:dyDescent="0.25">
      <c r="A3" s="98" t="s">
        <v>1</v>
      </c>
      <c r="B3" s="99"/>
      <c r="C3" s="99"/>
      <c r="D3" s="99"/>
      <c r="E3" s="99"/>
      <c r="F3" s="99"/>
      <c r="G3" s="100"/>
    </row>
    <row r="4" spans="1:9" ht="43.5" thickBot="1" x14ac:dyDescent="0.3">
      <c r="A4" s="117" t="s">
        <v>2</v>
      </c>
      <c r="B4" s="25" t="s">
        <v>3</v>
      </c>
      <c r="C4" s="25" t="s">
        <v>4</v>
      </c>
      <c r="D4" s="25" t="s">
        <v>5</v>
      </c>
      <c r="E4" s="35" t="s">
        <v>6</v>
      </c>
      <c r="F4" s="26" t="s">
        <v>7</v>
      </c>
      <c r="G4" s="27" t="s">
        <v>8</v>
      </c>
      <c r="H4" s="60"/>
      <c r="I4" s="7"/>
    </row>
    <row r="5" spans="1:9" ht="30.75" thickBot="1" x14ac:dyDescent="0.3">
      <c r="A5" s="37" t="s">
        <v>9</v>
      </c>
      <c r="B5" s="38" t="s">
        <v>10</v>
      </c>
      <c r="C5" s="39" t="s">
        <v>11</v>
      </c>
      <c r="D5" s="40" t="s">
        <v>12</v>
      </c>
      <c r="E5" s="40">
        <v>1</v>
      </c>
      <c r="F5" s="28"/>
      <c r="G5" s="61">
        <f t="shared" ref="G5:G41" si="0">ROUND((E5*F5),2)</f>
        <v>0</v>
      </c>
      <c r="H5" s="62" t="s">
        <v>13</v>
      </c>
      <c r="I5" s="63">
        <f>ROUND(SUM(G5),2)</f>
        <v>0</v>
      </c>
    </row>
    <row r="6" spans="1:9" s="6" customFormat="1" ht="30" x14ac:dyDescent="0.25">
      <c r="A6" s="41" t="s">
        <v>14</v>
      </c>
      <c r="B6" s="42" t="s">
        <v>15</v>
      </c>
      <c r="C6" s="43" t="s">
        <v>16</v>
      </c>
      <c r="D6" s="44" t="s">
        <v>17</v>
      </c>
      <c r="E6" s="44">
        <v>15</v>
      </c>
      <c r="F6" s="29"/>
      <c r="G6" s="64">
        <f t="shared" si="0"/>
        <v>0</v>
      </c>
      <c r="H6" s="65"/>
      <c r="I6" s="12"/>
    </row>
    <row r="7" spans="1:9" s="6" customFormat="1" ht="30" x14ac:dyDescent="0.25">
      <c r="A7" s="45" t="s">
        <v>14</v>
      </c>
      <c r="B7" s="46" t="s">
        <v>18</v>
      </c>
      <c r="C7" s="47" t="s">
        <v>19</v>
      </c>
      <c r="D7" s="48" t="s">
        <v>17</v>
      </c>
      <c r="E7" s="48">
        <v>7</v>
      </c>
      <c r="F7" s="4"/>
      <c r="G7" s="66">
        <f t="shared" si="0"/>
        <v>0</v>
      </c>
      <c r="H7" s="65"/>
      <c r="I7" s="12"/>
    </row>
    <row r="8" spans="1:9" s="6" customFormat="1" ht="30" x14ac:dyDescent="0.25">
      <c r="A8" s="45" t="s">
        <v>14</v>
      </c>
      <c r="B8" s="46" t="s">
        <v>20</v>
      </c>
      <c r="C8" s="47" t="s">
        <v>21</v>
      </c>
      <c r="D8" s="48" t="s">
        <v>17</v>
      </c>
      <c r="E8" s="48">
        <v>131</v>
      </c>
      <c r="F8" s="4"/>
      <c r="G8" s="66">
        <f t="shared" si="0"/>
        <v>0</v>
      </c>
      <c r="H8" s="65"/>
      <c r="I8" s="12"/>
    </row>
    <row r="9" spans="1:9" s="6" customFormat="1" ht="18" x14ac:dyDescent="0.25">
      <c r="A9" s="45" t="s">
        <v>14</v>
      </c>
      <c r="B9" s="46" t="s">
        <v>22</v>
      </c>
      <c r="C9" s="47" t="s">
        <v>23</v>
      </c>
      <c r="D9" s="48" t="s">
        <v>24</v>
      </c>
      <c r="E9" s="48">
        <v>103</v>
      </c>
      <c r="F9" s="4"/>
      <c r="G9" s="66">
        <f t="shared" si="0"/>
        <v>0</v>
      </c>
      <c r="H9" s="65"/>
      <c r="I9" s="12"/>
    </row>
    <row r="10" spans="1:9" s="6" customFormat="1" ht="30" x14ac:dyDescent="0.25">
      <c r="A10" s="45" t="s">
        <v>14</v>
      </c>
      <c r="B10" s="46" t="s">
        <v>25</v>
      </c>
      <c r="C10" s="47" t="s">
        <v>26</v>
      </c>
      <c r="D10" s="48" t="s">
        <v>17</v>
      </c>
      <c r="E10" s="48">
        <v>75</v>
      </c>
      <c r="F10" s="4"/>
      <c r="G10" s="66">
        <f t="shared" si="0"/>
        <v>0</v>
      </c>
      <c r="H10" s="65"/>
      <c r="I10" s="12"/>
    </row>
    <row r="11" spans="1:9" s="6" customFormat="1" ht="18" x14ac:dyDescent="0.25">
      <c r="A11" s="45" t="s">
        <v>14</v>
      </c>
      <c r="B11" s="46" t="s">
        <v>27</v>
      </c>
      <c r="C11" s="47" t="s">
        <v>28</v>
      </c>
      <c r="D11" s="48" t="s">
        <v>17</v>
      </c>
      <c r="E11" s="48">
        <v>19</v>
      </c>
      <c r="F11" s="4"/>
      <c r="G11" s="66">
        <f t="shared" si="0"/>
        <v>0</v>
      </c>
      <c r="H11" s="65"/>
      <c r="I11" s="12"/>
    </row>
    <row r="12" spans="1:9" s="6" customFormat="1" ht="18" x14ac:dyDescent="0.25">
      <c r="A12" s="45" t="s">
        <v>14</v>
      </c>
      <c r="B12" s="46" t="s">
        <v>29</v>
      </c>
      <c r="C12" s="47" t="s">
        <v>30</v>
      </c>
      <c r="D12" s="48" t="s">
        <v>24</v>
      </c>
      <c r="E12" s="48">
        <v>107</v>
      </c>
      <c r="F12" s="4"/>
      <c r="G12" s="66">
        <f t="shared" si="0"/>
        <v>0</v>
      </c>
      <c r="H12" s="65"/>
      <c r="I12" s="12"/>
    </row>
    <row r="13" spans="1:9" s="6" customFormat="1" ht="18.75" thickBot="1" x14ac:dyDescent="0.3">
      <c r="A13" s="45" t="s">
        <v>14</v>
      </c>
      <c r="B13" s="46" t="s">
        <v>31</v>
      </c>
      <c r="C13" s="47" t="s">
        <v>32</v>
      </c>
      <c r="D13" s="48" t="s">
        <v>24</v>
      </c>
      <c r="E13" s="48">
        <v>27</v>
      </c>
      <c r="F13" s="4"/>
      <c r="G13" s="66">
        <f t="shared" si="0"/>
        <v>0</v>
      </c>
      <c r="H13" s="65"/>
      <c r="I13" s="12"/>
    </row>
    <row r="14" spans="1:9" s="6" customFormat="1" ht="29.25" thickBot="1" x14ac:dyDescent="0.3">
      <c r="A14" s="49" t="s">
        <v>14</v>
      </c>
      <c r="B14" s="50" t="s">
        <v>33</v>
      </c>
      <c r="C14" s="51" t="s">
        <v>34</v>
      </c>
      <c r="D14" s="52" t="s">
        <v>24</v>
      </c>
      <c r="E14" s="52">
        <v>135</v>
      </c>
      <c r="F14" s="30"/>
      <c r="G14" s="67">
        <f t="shared" si="0"/>
        <v>0</v>
      </c>
      <c r="H14" s="62" t="s">
        <v>35</v>
      </c>
      <c r="I14" s="63">
        <f>ROUND(SUM(G6:G14),2)</f>
        <v>0</v>
      </c>
    </row>
    <row r="15" spans="1:9" s="6" customFormat="1" ht="30" x14ac:dyDescent="0.25">
      <c r="A15" s="41" t="s">
        <v>36</v>
      </c>
      <c r="B15" s="42" t="s">
        <v>37</v>
      </c>
      <c r="C15" s="43" t="s">
        <v>38</v>
      </c>
      <c r="D15" s="44" t="s">
        <v>17</v>
      </c>
      <c r="E15" s="44">
        <v>55</v>
      </c>
      <c r="F15" s="31"/>
      <c r="G15" s="64">
        <f t="shared" si="0"/>
        <v>0</v>
      </c>
      <c r="H15" s="68"/>
      <c r="I15" s="12"/>
    </row>
    <row r="16" spans="1:9" s="6" customFormat="1" ht="41.25" customHeight="1" x14ac:dyDescent="0.25">
      <c r="A16" s="45" t="s">
        <v>36</v>
      </c>
      <c r="B16" s="46" t="s">
        <v>39</v>
      </c>
      <c r="C16" s="47" t="s">
        <v>40</v>
      </c>
      <c r="D16" s="48" t="s">
        <v>24</v>
      </c>
      <c r="E16" s="48">
        <v>85</v>
      </c>
      <c r="F16" s="11"/>
      <c r="G16" s="66">
        <f t="shared" si="0"/>
        <v>0</v>
      </c>
      <c r="H16" s="68"/>
      <c r="I16" s="12"/>
    </row>
    <row r="17" spans="1:9" s="6" customFormat="1" ht="41.25" customHeight="1" x14ac:dyDescent="0.25">
      <c r="A17" s="45" t="s">
        <v>36</v>
      </c>
      <c r="B17" s="46" t="s">
        <v>41</v>
      </c>
      <c r="C17" s="47" t="s">
        <v>42</v>
      </c>
      <c r="D17" s="48" t="s">
        <v>24</v>
      </c>
      <c r="E17" s="48">
        <v>85</v>
      </c>
      <c r="F17" s="11"/>
      <c r="G17" s="66">
        <f t="shared" si="0"/>
        <v>0</v>
      </c>
      <c r="H17" s="68"/>
      <c r="I17" s="12"/>
    </row>
    <row r="18" spans="1:9" s="6" customFormat="1" ht="41.25" customHeight="1" x14ac:dyDescent="0.25">
      <c r="A18" s="45" t="s">
        <v>36</v>
      </c>
      <c r="B18" s="46" t="s">
        <v>43</v>
      </c>
      <c r="C18" s="47" t="s">
        <v>44</v>
      </c>
      <c r="D18" s="48" t="s">
        <v>24</v>
      </c>
      <c r="E18" s="48">
        <v>85</v>
      </c>
      <c r="F18" s="11"/>
      <c r="G18" s="66">
        <f t="shared" si="0"/>
        <v>0</v>
      </c>
      <c r="H18" s="68"/>
      <c r="I18" s="12"/>
    </row>
    <row r="19" spans="1:9" s="6" customFormat="1" ht="33.75" customHeight="1" x14ac:dyDescent="0.25">
      <c r="A19" s="45" t="s">
        <v>36</v>
      </c>
      <c r="B19" s="46" t="s">
        <v>45</v>
      </c>
      <c r="C19" s="53" t="s">
        <v>46</v>
      </c>
      <c r="D19" s="48" t="s">
        <v>47</v>
      </c>
      <c r="E19" s="48">
        <v>35</v>
      </c>
      <c r="F19" s="11"/>
      <c r="G19" s="66">
        <f t="shared" si="0"/>
        <v>0</v>
      </c>
      <c r="H19" s="68"/>
      <c r="I19" s="69"/>
    </row>
    <row r="20" spans="1:9" s="6" customFormat="1" ht="36.75" customHeight="1" x14ac:dyDescent="0.25">
      <c r="A20" s="45" t="s">
        <v>36</v>
      </c>
      <c r="B20" s="46" t="s">
        <v>48</v>
      </c>
      <c r="C20" s="53" t="s">
        <v>49</v>
      </c>
      <c r="D20" s="48" t="s">
        <v>47</v>
      </c>
      <c r="E20" s="48">
        <v>5</v>
      </c>
      <c r="F20" s="3"/>
      <c r="G20" s="66">
        <f t="shared" si="0"/>
        <v>0</v>
      </c>
      <c r="H20" s="68"/>
      <c r="I20" s="12"/>
    </row>
    <row r="21" spans="1:9" s="6" customFormat="1" ht="36.75" customHeight="1" x14ac:dyDescent="0.25">
      <c r="A21" s="45" t="s">
        <v>36</v>
      </c>
      <c r="B21" s="46" t="s">
        <v>50</v>
      </c>
      <c r="C21" s="47" t="s">
        <v>51</v>
      </c>
      <c r="D21" s="48" t="s">
        <v>52</v>
      </c>
      <c r="E21" s="48">
        <v>5</v>
      </c>
      <c r="F21" s="3"/>
      <c r="G21" s="66">
        <f t="shared" si="0"/>
        <v>0</v>
      </c>
      <c r="H21" s="68"/>
      <c r="I21" s="12"/>
    </row>
    <row r="22" spans="1:9" s="6" customFormat="1" ht="36.75" customHeight="1" x14ac:dyDescent="0.25">
      <c r="A22" s="45" t="s">
        <v>36</v>
      </c>
      <c r="B22" s="46" t="s">
        <v>53</v>
      </c>
      <c r="C22" s="47" t="s">
        <v>54</v>
      </c>
      <c r="D22" s="48" t="s">
        <v>47</v>
      </c>
      <c r="E22" s="48">
        <v>40</v>
      </c>
      <c r="F22" s="3"/>
      <c r="G22" s="66">
        <f t="shared" si="0"/>
        <v>0</v>
      </c>
      <c r="H22" s="68"/>
      <c r="I22" s="12"/>
    </row>
    <row r="23" spans="1:9" s="6" customFormat="1" ht="36.75" customHeight="1" x14ac:dyDescent="0.25">
      <c r="A23" s="45" t="s">
        <v>36</v>
      </c>
      <c r="B23" s="46" t="s">
        <v>55</v>
      </c>
      <c r="C23" s="47" t="s">
        <v>56</v>
      </c>
      <c r="D23" s="48" t="s">
        <v>47</v>
      </c>
      <c r="E23" s="48">
        <v>30</v>
      </c>
      <c r="F23" s="3"/>
      <c r="G23" s="66">
        <f t="shared" si="0"/>
        <v>0</v>
      </c>
      <c r="H23" s="68"/>
      <c r="I23" s="12"/>
    </row>
    <row r="24" spans="1:9" s="6" customFormat="1" ht="36.75" customHeight="1" x14ac:dyDescent="0.25">
      <c r="A24" s="45" t="s">
        <v>36</v>
      </c>
      <c r="B24" s="46" t="s">
        <v>57</v>
      </c>
      <c r="C24" s="47" t="s">
        <v>58</v>
      </c>
      <c r="D24" s="48" t="s">
        <v>17</v>
      </c>
      <c r="E24" s="48">
        <v>27</v>
      </c>
      <c r="F24" s="3"/>
      <c r="G24" s="66">
        <f t="shared" si="0"/>
        <v>0</v>
      </c>
      <c r="H24" s="12"/>
      <c r="I24" s="12"/>
    </row>
    <row r="25" spans="1:9" s="6" customFormat="1" ht="36.75" customHeight="1" x14ac:dyDescent="0.25">
      <c r="A25" s="45" t="s">
        <v>36</v>
      </c>
      <c r="B25" s="46" t="s">
        <v>59</v>
      </c>
      <c r="C25" s="111" t="s">
        <v>197</v>
      </c>
      <c r="D25" s="112" t="s">
        <v>201</v>
      </c>
      <c r="E25" s="113">
        <v>60</v>
      </c>
      <c r="F25" s="91"/>
      <c r="G25" s="66">
        <f t="shared" si="0"/>
        <v>0</v>
      </c>
      <c r="H25" s="12"/>
      <c r="I25" s="12"/>
    </row>
    <row r="26" spans="1:9" s="6" customFormat="1" ht="36.75" customHeight="1" x14ac:dyDescent="0.25">
      <c r="A26" s="45" t="s">
        <v>36</v>
      </c>
      <c r="B26" s="46" t="s">
        <v>202</v>
      </c>
      <c r="C26" s="111" t="s">
        <v>198</v>
      </c>
      <c r="D26" s="112" t="s">
        <v>201</v>
      </c>
      <c r="E26" s="113">
        <v>60</v>
      </c>
      <c r="F26" s="91"/>
      <c r="G26" s="66">
        <f t="shared" si="0"/>
        <v>0</v>
      </c>
      <c r="H26" s="12"/>
      <c r="I26" s="12"/>
    </row>
    <row r="27" spans="1:9" s="6" customFormat="1" ht="36.75" customHeight="1" x14ac:dyDescent="0.25">
      <c r="A27" s="45" t="s">
        <v>36</v>
      </c>
      <c r="B27" s="46" t="s">
        <v>203</v>
      </c>
      <c r="C27" s="111" t="s">
        <v>199</v>
      </c>
      <c r="D27" s="112" t="s">
        <v>201</v>
      </c>
      <c r="E27" s="113">
        <v>60</v>
      </c>
      <c r="F27" s="91"/>
      <c r="G27" s="66">
        <f t="shared" si="0"/>
        <v>0</v>
      </c>
      <c r="H27" s="12"/>
      <c r="I27" s="12"/>
    </row>
    <row r="28" spans="1:9" s="6" customFormat="1" ht="36.75" customHeight="1" thickBot="1" x14ac:dyDescent="0.3">
      <c r="A28" s="45" t="s">
        <v>36</v>
      </c>
      <c r="B28" s="46" t="s">
        <v>204</v>
      </c>
      <c r="C28" s="111" t="s">
        <v>200</v>
      </c>
      <c r="D28" s="112" t="s">
        <v>201</v>
      </c>
      <c r="E28" s="113">
        <v>60</v>
      </c>
      <c r="F28" s="91"/>
      <c r="G28" s="66">
        <f t="shared" si="0"/>
        <v>0</v>
      </c>
      <c r="H28" s="12"/>
      <c r="I28" s="12"/>
    </row>
    <row r="29" spans="1:9" s="6" customFormat="1" ht="30.75" thickBot="1" x14ac:dyDescent="0.3">
      <c r="A29" s="49" t="s">
        <v>36</v>
      </c>
      <c r="B29" s="46" t="s">
        <v>205</v>
      </c>
      <c r="C29" s="51" t="s">
        <v>60</v>
      </c>
      <c r="D29" s="52" t="s">
        <v>24</v>
      </c>
      <c r="E29" s="52">
        <v>5</v>
      </c>
      <c r="F29" s="32"/>
      <c r="G29" s="67">
        <f t="shared" si="0"/>
        <v>0</v>
      </c>
      <c r="H29" s="62" t="s">
        <v>61</v>
      </c>
      <c r="I29" s="63">
        <f>ROUND(SUM(G15:G29),2)</f>
        <v>0</v>
      </c>
    </row>
    <row r="30" spans="1:9" s="6" customFormat="1" ht="30" x14ac:dyDescent="0.25">
      <c r="A30" s="41" t="s">
        <v>62</v>
      </c>
      <c r="B30" s="42" t="s">
        <v>63</v>
      </c>
      <c r="C30" s="43" t="s">
        <v>64</v>
      </c>
      <c r="D30" s="44" t="s">
        <v>17</v>
      </c>
      <c r="E30" s="44">
        <v>143</v>
      </c>
      <c r="F30" s="31"/>
      <c r="G30" s="64">
        <f t="shared" si="0"/>
        <v>0</v>
      </c>
      <c r="H30" s="65"/>
      <c r="I30" s="12"/>
    </row>
    <row r="31" spans="1:9" s="6" customFormat="1" ht="30" x14ac:dyDescent="0.25">
      <c r="A31" s="45" t="s">
        <v>62</v>
      </c>
      <c r="B31" s="46" t="s">
        <v>65</v>
      </c>
      <c r="C31" s="47" t="s">
        <v>66</v>
      </c>
      <c r="D31" s="48" t="s">
        <v>24</v>
      </c>
      <c r="E31" s="48">
        <v>43</v>
      </c>
      <c r="F31" s="11"/>
      <c r="G31" s="66">
        <f t="shared" si="0"/>
        <v>0</v>
      </c>
      <c r="H31" s="65"/>
      <c r="I31" s="12"/>
    </row>
    <row r="32" spans="1:9" s="6" customFormat="1" ht="30" x14ac:dyDescent="0.25">
      <c r="A32" s="45" t="s">
        <v>62</v>
      </c>
      <c r="B32" s="46" t="s">
        <v>67</v>
      </c>
      <c r="C32" s="47" t="s">
        <v>68</v>
      </c>
      <c r="D32" s="48" t="s">
        <v>24</v>
      </c>
      <c r="E32" s="48">
        <v>43</v>
      </c>
      <c r="F32" s="11"/>
      <c r="G32" s="66">
        <f t="shared" si="0"/>
        <v>0</v>
      </c>
      <c r="H32" s="65"/>
      <c r="I32" s="12"/>
    </row>
    <row r="33" spans="1:9" s="6" customFormat="1" ht="30" x14ac:dyDescent="0.25">
      <c r="A33" s="45" t="s">
        <v>62</v>
      </c>
      <c r="B33" s="46" t="s">
        <v>69</v>
      </c>
      <c r="C33" s="47" t="s">
        <v>70</v>
      </c>
      <c r="D33" s="48" t="s">
        <v>24</v>
      </c>
      <c r="E33" s="48">
        <v>41.7</v>
      </c>
      <c r="F33" s="11"/>
      <c r="G33" s="66">
        <f t="shared" si="0"/>
        <v>0</v>
      </c>
      <c r="H33" s="65"/>
      <c r="I33" s="12"/>
    </row>
    <row r="34" spans="1:9" s="6" customFormat="1" ht="30" x14ac:dyDescent="0.25">
      <c r="A34" s="45" t="s">
        <v>62</v>
      </c>
      <c r="B34" s="46" t="s">
        <v>71</v>
      </c>
      <c r="C34" s="47" t="s">
        <v>72</v>
      </c>
      <c r="D34" s="48" t="s">
        <v>24</v>
      </c>
      <c r="E34" s="114">
        <v>5</v>
      </c>
      <c r="F34" s="11"/>
      <c r="G34" s="66">
        <f t="shared" si="0"/>
        <v>0</v>
      </c>
      <c r="H34" s="70"/>
      <c r="I34" s="12"/>
    </row>
    <row r="35" spans="1:9" s="6" customFormat="1" ht="30.75" thickBot="1" x14ac:dyDescent="0.3">
      <c r="A35" s="45" t="s">
        <v>62</v>
      </c>
      <c r="B35" s="46" t="s">
        <v>73</v>
      </c>
      <c r="C35" s="53" t="s">
        <v>74</v>
      </c>
      <c r="D35" s="48" t="s">
        <v>47</v>
      </c>
      <c r="E35" s="48">
        <v>18</v>
      </c>
      <c r="F35" s="11"/>
      <c r="G35" s="66">
        <f t="shared" si="0"/>
        <v>0</v>
      </c>
      <c r="H35" s="12"/>
      <c r="I35" s="12"/>
    </row>
    <row r="36" spans="1:9" s="6" customFormat="1" ht="28.15" customHeight="1" thickBot="1" x14ac:dyDescent="0.3">
      <c r="A36" s="49" t="s">
        <v>62</v>
      </c>
      <c r="B36" s="50" t="s">
        <v>75</v>
      </c>
      <c r="C36" s="51" t="s">
        <v>51</v>
      </c>
      <c r="D36" s="52" t="s">
        <v>52</v>
      </c>
      <c r="E36" s="52">
        <v>0.7</v>
      </c>
      <c r="F36" s="32"/>
      <c r="G36" s="67">
        <f t="shared" si="0"/>
        <v>0</v>
      </c>
      <c r="H36" s="62" t="s">
        <v>76</v>
      </c>
      <c r="I36" s="63">
        <f>ROUND(SUM(G30:G36),2)</f>
        <v>0</v>
      </c>
    </row>
    <row r="37" spans="1:9" s="6" customFormat="1" ht="35.25" customHeight="1" x14ac:dyDescent="0.25">
      <c r="A37" s="41" t="s">
        <v>77</v>
      </c>
      <c r="B37" s="42" t="s">
        <v>78</v>
      </c>
      <c r="C37" s="43" t="s">
        <v>64</v>
      </c>
      <c r="D37" s="44" t="s">
        <v>24</v>
      </c>
      <c r="E37" s="44">
        <v>41</v>
      </c>
      <c r="F37" s="31"/>
      <c r="G37" s="64">
        <f t="shared" si="0"/>
        <v>0</v>
      </c>
      <c r="H37" s="68"/>
      <c r="I37" s="12"/>
    </row>
    <row r="38" spans="1:9" s="6" customFormat="1" ht="30" x14ac:dyDescent="0.25">
      <c r="A38" s="45" t="s">
        <v>77</v>
      </c>
      <c r="B38" s="46" t="s">
        <v>79</v>
      </c>
      <c r="C38" s="47" t="s">
        <v>40</v>
      </c>
      <c r="D38" s="48" t="s">
        <v>24</v>
      </c>
      <c r="E38" s="48">
        <v>38</v>
      </c>
      <c r="F38" s="11"/>
      <c r="G38" s="66">
        <f t="shared" si="0"/>
        <v>0</v>
      </c>
      <c r="H38" s="68"/>
      <c r="I38" s="12"/>
    </row>
    <row r="39" spans="1:9" s="6" customFormat="1" ht="30" x14ac:dyDescent="0.25">
      <c r="A39" s="45" t="s">
        <v>77</v>
      </c>
      <c r="B39" s="46" t="s">
        <v>80</v>
      </c>
      <c r="C39" s="47" t="s">
        <v>81</v>
      </c>
      <c r="D39" s="48" t="s">
        <v>24</v>
      </c>
      <c r="E39" s="48">
        <v>38</v>
      </c>
      <c r="F39" s="11"/>
      <c r="G39" s="66">
        <f t="shared" si="0"/>
        <v>0</v>
      </c>
      <c r="H39" s="68"/>
      <c r="I39" s="12"/>
    </row>
    <row r="40" spans="1:9" s="6" customFormat="1" ht="30.75" thickBot="1" x14ac:dyDescent="0.3">
      <c r="A40" s="45" t="s">
        <v>77</v>
      </c>
      <c r="B40" s="46" t="s">
        <v>82</v>
      </c>
      <c r="C40" s="94" t="s">
        <v>72</v>
      </c>
      <c r="D40" s="48" t="s">
        <v>201</v>
      </c>
      <c r="E40" s="95">
        <v>5</v>
      </c>
      <c r="F40" s="93"/>
      <c r="G40" s="92">
        <f t="shared" ref="G40" si="1">ROUND((E40*F40),2)</f>
        <v>0</v>
      </c>
      <c r="H40" s="68"/>
      <c r="I40" s="12"/>
    </row>
    <row r="41" spans="1:9" s="6" customFormat="1" ht="30.75" thickBot="1" x14ac:dyDescent="0.3">
      <c r="A41" s="49" t="s">
        <v>77</v>
      </c>
      <c r="B41" s="46" t="s">
        <v>207</v>
      </c>
      <c r="C41" s="115" t="s">
        <v>206</v>
      </c>
      <c r="D41" s="96" t="s">
        <v>201</v>
      </c>
      <c r="E41" s="59">
        <v>2.5</v>
      </c>
      <c r="F41" s="32"/>
      <c r="G41" s="67">
        <f t="shared" si="0"/>
        <v>0</v>
      </c>
      <c r="H41" s="62" t="s">
        <v>83</v>
      </c>
      <c r="I41" s="63">
        <f>ROUND(SUM(G37:G41),2)</f>
        <v>0</v>
      </c>
    </row>
    <row r="42" spans="1:9" s="6" customFormat="1" ht="30" x14ac:dyDescent="0.25">
      <c r="A42" s="41" t="s">
        <v>84</v>
      </c>
      <c r="B42" s="42" t="s">
        <v>85</v>
      </c>
      <c r="C42" s="43" t="s">
        <v>86</v>
      </c>
      <c r="D42" s="44" t="s">
        <v>12</v>
      </c>
      <c r="E42" s="44">
        <v>2</v>
      </c>
      <c r="F42" s="31"/>
      <c r="G42" s="71">
        <f t="shared" ref="G42:G53" si="2">ROUND((E42*F42),2)</f>
        <v>0</v>
      </c>
      <c r="H42" s="65"/>
      <c r="I42" s="12"/>
    </row>
    <row r="43" spans="1:9" s="6" customFormat="1" ht="30" x14ac:dyDescent="0.25">
      <c r="A43" s="45" t="s">
        <v>84</v>
      </c>
      <c r="B43" s="46" t="s">
        <v>87</v>
      </c>
      <c r="C43" s="47" t="s">
        <v>88</v>
      </c>
      <c r="D43" s="48" t="s">
        <v>12</v>
      </c>
      <c r="E43" s="48">
        <v>5</v>
      </c>
      <c r="F43" s="11"/>
      <c r="G43" s="66">
        <f t="shared" si="2"/>
        <v>0</v>
      </c>
      <c r="H43" s="65"/>
      <c r="I43" s="12"/>
    </row>
    <row r="44" spans="1:9" s="6" customFormat="1" ht="30" x14ac:dyDescent="0.25">
      <c r="A44" s="45" t="s">
        <v>84</v>
      </c>
      <c r="B44" s="46" t="s">
        <v>89</v>
      </c>
      <c r="C44" s="54" t="s">
        <v>90</v>
      </c>
      <c r="D44" s="48" t="s">
        <v>47</v>
      </c>
      <c r="E44" s="48">
        <v>16</v>
      </c>
      <c r="F44" s="11"/>
      <c r="G44" s="66">
        <f t="shared" si="2"/>
        <v>0</v>
      </c>
      <c r="H44" s="65"/>
      <c r="I44" s="12"/>
    </row>
    <row r="45" spans="1:9" s="6" customFormat="1" ht="30" x14ac:dyDescent="0.25">
      <c r="A45" s="45" t="s">
        <v>84</v>
      </c>
      <c r="B45" s="46" t="s">
        <v>91</v>
      </c>
      <c r="C45" s="54" t="s">
        <v>92</v>
      </c>
      <c r="D45" s="48" t="s">
        <v>24</v>
      </c>
      <c r="E45" s="48">
        <v>14</v>
      </c>
      <c r="F45" s="11"/>
      <c r="G45" s="66">
        <f t="shared" si="2"/>
        <v>0</v>
      </c>
      <c r="H45" s="65"/>
      <c r="I45" s="12"/>
    </row>
    <row r="46" spans="1:9" s="6" customFormat="1" ht="30" x14ac:dyDescent="0.25">
      <c r="A46" s="45" t="s">
        <v>84</v>
      </c>
      <c r="B46" s="46" t="s">
        <v>93</v>
      </c>
      <c r="C46" s="54" t="s">
        <v>94</v>
      </c>
      <c r="D46" s="48" t="s">
        <v>24</v>
      </c>
      <c r="E46" s="48">
        <v>4.5</v>
      </c>
      <c r="F46" s="11"/>
      <c r="G46" s="66">
        <f t="shared" si="2"/>
        <v>0</v>
      </c>
      <c r="H46" s="65"/>
      <c r="I46" s="12"/>
    </row>
    <row r="47" spans="1:9" s="6" customFormat="1" ht="30.75" thickBot="1" x14ac:dyDescent="0.3">
      <c r="A47" s="45" t="s">
        <v>84</v>
      </c>
      <c r="B47" s="46" t="s">
        <v>95</v>
      </c>
      <c r="C47" s="47" t="s">
        <v>96</v>
      </c>
      <c r="D47" s="48" t="s">
        <v>47</v>
      </c>
      <c r="E47" s="48">
        <v>16</v>
      </c>
      <c r="F47" s="11"/>
      <c r="G47" s="66">
        <f t="shared" si="2"/>
        <v>0</v>
      </c>
      <c r="H47" s="65"/>
      <c r="I47" s="12"/>
    </row>
    <row r="48" spans="1:9" s="6" customFormat="1" ht="45.75" thickBot="1" x14ac:dyDescent="0.3">
      <c r="A48" s="49" t="s">
        <v>84</v>
      </c>
      <c r="B48" s="50" t="s">
        <v>97</v>
      </c>
      <c r="C48" s="51" t="s">
        <v>98</v>
      </c>
      <c r="D48" s="52" t="s">
        <v>47</v>
      </c>
      <c r="E48" s="52">
        <v>12</v>
      </c>
      <c r="F48" s="32"/>
      <c r="G48" s="61">
        <f t="shared" si="2"/>
        <v>0</v>
      </c>
      <c r="H48" s="62" t="s">
        <v>99</v>
      </c>
      <c r="I48" s="63">
        <f>ROUND(SUM(G42:G48),2)</f>
        <v>0</v>
      </c>
    </row>
    <row r="49" spans="1:9" s="6" customFormat="1" x14ac:dyDescent="0.25">
      <c r="A49" s="55" t="s">
        <v>100</v>
      </c>
      <c r="B49" s="42" t="s">
        <v>101</v>
      </c>
      <c r="C49" s="43" t="s">
        <v>102</v>
      </c>
      <c r="D49" s="44" t="s">
        <v>47</v>
      </c>
      <c r="E49" s="44">
        <v>24</v>
      </c>
      <c r="F49" s="31"/>
      <c r="G49" s="64">
        <f t="shared" si="2"/>
        <v>0</v>
      </c>
      <c r="H49" s="72"/>
      <c r="I49" s="69"/>
    </row>
    <row r="50" spans="1:9" s="6" customFormat="1" x14ac:dyDescent="0.25">
      <c r="A50" s="56" t="s">
        <v>100</v>
      </c>
      <c r="B50" s="46" t="s">
        <v>103</v>
      </c>
      <c r="C50" s="47" t="s">
        <v>104</v>
      </c>
      <c r="D50" s="48" t="s">
        <v>105</v>
      </c>
      <c r="E50" s="48">
        <v>1</v>
      </c>
      <c r="F50" s="11"/>
      <c r="G50" s="66">
        <f t="shared" si="2"/>
        <v>0</v>
      </c>
      <c r="H50" s="72"/>
      <c r="I50" s="69"/>
    </row>
    <row r="51" spans="1:9" s="6" customFormat="1" x14ac:dyDescent="0.25">
      <c r="A51" s="56" t="s">
        <v>100</v>
      </c>
      <c r="B51" s="46" t="s">
        <v>106</v>
      </c>
      <c r="C51" s="116" t="s">
        <v>210</v>
      </c>
      <c r="D51" s="114" t="s">
        <v>47</v>
      </c>
      <c r="E51" s="114">
        <v>25</v>
      </c>
      <c r="F51" s="11"/>
      <c r="G51" s="66">
        <f t="shared" si="2"/>
        <v>0</v>
      </c>
      <c r="H51" s="72"/>
      <c r="I51" s="69"/>
    </row>
    <row r="52" spans="1:9" s="6" customFormat="1" ht="15.75" thickBot="1" x14ac:dyDescent="0.3">
      <c r="A52" s="56" t="s">
        <v>100</v>
      </c>
      <c r="B52" s="46" t="s">
        <v>107</v>
      </c>
      <c r="C52" s="116" t="s">
        <v>208</v>
      </c>
      <c r="D52" s="114" t="s">
        <v>105</v>
      </c>
      <c r="E52" s="114">
        <v>1</v>
      </c>
      <c r="F52" s="11"/>
      <c r="G52" s="66">
        <f t="shared" si="2"/>
        <v>0</v>
      </c>
      <c r="H52" s="72"/>
      <c r="I52" s="69"/>
    </row>
    <row r="53" spans="1:9" s="6" customFormat="1" ht="75" customHeight="1" thickBot="1" x14ac:dyDescent="0.3">
      <c r="A53" s="57" t="s">
        <v>100</v>
      </c>
      <c r="B53" s="50" t="s">
        <v>209</v>
      </c>
      <c r="C53" s="58" t="s">
        <v>108</v>
      </c>
      <c r="D53" s="96" t="s">
        <v>105</v>
      </c>
      <c r="E53" s="59">
        <v>1</v>
      </c>
      <c r="F53" s="33"/>
      <c r="G53" s="67">
        <f t="shared" si="2"/>
        <v>0</v>
      </c>
      <c r="H53" s="62" t="s">
        <v>109</v>
      </c>
      <c r="I53" s="63">
        <f>ROUND(SUM(G49:G53),2)</f>
        <v>0</v>
      </c>
    </row>
    <row r="54" spans="1:9" ht="44.25" customHeight="1" thickBot="1" x14ac:dyDescent="0.3">
      <c r="A54" s="14"/>
      <c r="B54" s="14"/>
      <c r="C54" s="14"/>
      <c r="D54" s="13"/>
      <c r="E54" s="13"/>
      <c r="F54" s="21" t="s">
        <v>110</v>
      </c>
      <c r="G54" s="73">
        <f>SUM(G5:G53)</f>
        <v>0</v>
      </c>
      <c r="H54" s="70"/>
      <c r="I54" s="69"/>
    </row>
    <row r="55" spans="1:9" ht="20.25" customHeight="1" x14ac:dyDescent="0.25">
      <c r="A55" s="17"/>
      <c r="B55" s="17"/>
      <c r="C55" s="17"/>
      <c r="D55" s="16"/>
      <c r="E55" s="36"/>
      <c r="F55" s="16"/>
      <c r="G55" s="15"/>
    </row>
  </sheetData>
  <sheetProtection algorithmName="SHA-512" hashValue="SOsBGnrkqmJi/ySrhmCma0CLD/GzpkLR7oQKJDZ3tzTeX1yR86j+SS00162TM0jenysQDuqphI5tXV8zWD3YCA==" saltValue="NedU7kg+AMP7SRTdPUHx3A==" spinCount="100000" sheet="1" objects="1" scenarios="1"/>
  <mergeCells count="2">
    <mergeCell ref="A1:G1"/>
    <mergeCell ref="A3:G3"/>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4413-495A-4285-84C9-E9592B8D50E0}">
  <dimension ref="A1:I40"/>
  <sheetViews>
    <sheetView topLeftCell="A5" zoomScale="60" zoomScaleNormal="60" workbookViewId="0">
      <selection activeCell="E26" sqref="E26"/>
    </sheetView>
  </sheetViews>
  <sheetFormatPr defaultColWidth="9.140625" defaultRowHeight="15" x14ac:dyDescent="0.25"/>
  <cols>
    <col min="1" max="1" width="31.7109375" style="12" bestFit="1" customWidth="1"/>
    <col min="2" max="2" width="8.28515625" style="12" bestFit="1" customWidth="1"/>
    <col min="3" max="3" width="77.28515625" style="8" customWidth="1"/>
    <col min="4" max="4" width="9.140625" style="7"/>
    <col min="5" max="5" width="16.28515625" style="7" customWidth="1"/>
    <col min="6" max="6" width="20.7109375" style="9" customWidth="1"/>
    <col min="7" max="7" width="14.7109375" style="7" customWidth="1"/>
    <col min="8" max="8" width="21.5703125" style="10" customWidth="1"/>
    <col min="9" max="9" width="16.140625" style="5" customWidth="1"/>
    <col min="10" max="16384" width="9.140625" style="5"/>
  </cols>
  <sheetData>
    <row r="1" spans="1:9" ht="40.15" customHeight="1" x14ac:dyDescent="0.25">
      <c r="A1" s="104" t="s">
        <v>0</v>
      </c>
      <c r="B1" s="104"/>
      <c r="C1" s="104"/>
      <c r="D1" s="104"/>
      <c r="E1" s="104"/>
      <c r="F1" s="104"/>
      <c r="G1" s="104"/>
    </row>
    <row r="2" spans="1:9" ht="20.25" customHeight="1" thickBot="1" x14ac:dyDescent="0.3">
      <c r="A2" s="17"/>
      <c r="B2" s="17"/>
      <c r="C2" s="16"/>
      <c r="D2" s="16"/>
      <c r="E2" s="36"/>
      <c r="F2" s="16"/>
      <c r="G2" s="15"/>
    </row>
    <row r="3" spans="1:9" ht="14.45" customHeight="1" x14ac:dyDescent="0.25">
      <c r="A3" s="101" t="s">
        <v>111</v>
      </c>
      <c r="B3" s="102"/>
      <c r="C3" s="102"/>
      <c r="D3" s="102"/>
      <c r="E3" s="102"/>
      <c r="F3" s="102"/>
      <c r="G3" s="103"/>
    </row>
    <row r="4" spans="1:9" ht="43.5" thickBot="1" x14ac:dyDescent="0.3">
      <c r="A4" s="117" t="s">
        <v>2</v>
      </c>
      <c r="B4" s="25" t="s">
        <v>3</v>
      </c>
      <c r="C4" s="25" t="s">
        <v>4</v>
      </c>
      <c r="D4" s="25" t="s">
        <v>5</v>
      </c>
      <c r="E4" s="35" t="s">
        <v>6</v>
      </c>
      <c r="F4" s="26" t="s">
        <v>7</v>
      </c>
      <c r="G4" s="27" t="s">
        <v>8</v>
      </c>
      <c r="H4" s="60"/>
      <c r="I4" s="7"/>
    </row>
    <row r="5" spans="1:9" ht="24.95" customHeight="1" x14ac:dyDescent="0.25">
      <c r="A5" s="74" t="s">
        <v>112</v>
      </c>
      <c r="B5" s="75" t="s">
        <v>10</v>
      </c>
      <c r="C5" s="76" t="s">
        <v>113</v>
      </c>
      <c r="D5" s="77" t="s">
        <v>114</v>
      </c>
      <c r="E5" s="78">
        <v>38</v>
      </c>
      <c r="F5" s="24"/>
      <c r="G5" s="82">
        <f t="shared" ref="G5:G17" si="0">ROUND((E5*F5),2)</f>
        <v>0</v>
      </c>
      <c r="H5" s="60"/>
      <c r="I5" s="7"/>
    </row>
    <row r="6" spans="1:9" ht="24.95" customHeight="1" x14ac:dyDescent="0.25">
      <c r="A6" s="45" t="s">
        <v>112</v>
      </c>
      <c r="B6" s="46" t="s">
        <v>115</v>
      </c>
      <c r="C6" s="47" t="s">
        <v>116</v>
      </c>
      <c r="D6" s="48" t="s">
        <v>114</v>
      </c>
      <c r="E6" s="79">
        <v>38</v>
      </c>
      <c r="F6" s="2"/>
      <c r="G6" s="66">
        <f t="shared" si="0"/>
        <v>0</v>
      </c>
      <c r="H6" s="60"/>
      <c r="I6" s="7"/>
    </row>
    <row r="7" spans="1:9" ht="24.95" customHeight="1" x14ac:dyDescent="0.25">
      <c r="A7" s="45" t="s">
        <v>112</v>
      </c>
      <c r="B7" s="46" t="s">
        <v>117</v>
      </c>
      <c r="C7" s="47" t="s">
        <v>118</v>
      </c>
      <c r="D7" s="48" t="s">
        <v>114</v>
      </c>
      <c r="E7" s="79">
        <v>38</v>
      </c>
      <c r="F7" s="2"/>
      <c r="G7" s="66">
        <f t="shared" si="0"/>
        <v>0</v>
      </c>
      <c r="H7" s="60"/>
      <c r="I7" s="7"/>
    </row>
    <row r="8" spans="1:9" ht="24.95" customHeight="1" x14ac:dyDescent="0.25">
      <c r="A8" s="45" t="s">
        <v>112</v>
      </c>
      <c r="B8" s="46" t="s">
        <v>119</v>
      </c>
      <c r="C8" s="47" t="s">
        <v>120</v>
      </c>
      <c r="D8" s="48" t="s">
        <v>12</v>
      </c>
      <c r="E8" s="79">
        <v>2</v>
      </c>
      <c r="F8" s="2"/>
      <c r="G8" s="66">
        <f t="shared" si="0"/>
        <v>0</v>
      </c>
      <c r="H8" s="60"/>
      <c r="I8" s="7"/>
    </row>
    <row r="9" spans="1:9" ht="24.95" customHeight="1" x14ac:dyDescent="0.25">
      <c r="A9" s="45" t="s">
        <v>112</v>
      </c>
      <c r="B9" s="46" t="s">
        <v>121</v>
      </c>
      <c r="C9" s="47" t="s">
        <v>122</v>
      </c>
      <c r="D9" s="48" t="s">
        <v>12</v>
      </c>
      <c r="E9" s="79">
        <v>2</v>
      </c>
      <c r="F9" s="2"/>
      <c r="G9" s="66">
        <f t="shared" si="0"/>
        <v>0</v>
      </c>
      <c r="H9" s="60"/>
      <c r="I9" s="7"/>
    </row>
    <row r="10" spans="1:9" ht="24.95" customHeight="1" x14ac:dyDescent="0.25">
      <c r="A10" s="45" t="s">
        <v>112</v>
      </c>
      <c r="B10" s="46" t="s">
        <v>123</v>
      </c>
      <c r="C10" s="47" t="s">
        <v>124</v>
      </c>
      <c r="D10" s="48" t="s">
        <v>105</v>
      </c>
      <c r="E10" s="79">
        <v>2</v>
      </c>
      <c r="F10" s="2"/>
      <c r="G10" s="66">
        <f t="shared" si="0"/>
        <v>0</v>
      </c>
      <c r="H10" s="60"/>
      <c r="I10" s="7"/>
    </row>
    <row r="11" spans="1:9" ht="24.95" customHeight="1" x14ac:dyDescent="0.25">
      <c r="A11" s="45" t="s">
        <v>112</v>
      </c>
      <c r="B11" s="46" t="s">
        <v>125</v>
      </c>
      <c r="C11" s="47" t="s">
        <v>126</v>
      </c>
      <c r="D11" s="48" t="s">
        <v>114</v>
      </c>
      <c r="E11" s="79">
        <v>2</v>
      </c>
      <c r="F11" s="2"/>
      <c r="G11" s="66">
        <f t="shared" si="0"/>
        <v>0</v>
      </c>
      <c r="H11" s="60"/>
      <c r="I11" s="7"/>
    </row>
    <row r="12" spans="1:9" ht="24.95" customHeight="1" x14ac:dyDescent="0.25">
      <c r="A12" s="45" t="s">
        <v>112</v>
      </c>
      <c r="B12" s="46" t="s">
        <v>127</v>
      </c>
      <c r="C12" s="47" t="s">
        <v>128</v>
      </c>
      <c r="D12" s="48" t="s">
        <v>12</v>
      </c>
      <c r="E12" s="79">
        <v>14</v>
      </c>
      <c r="F12" s="2"/>
      <c r="G12" s="66">
        <f t="shared" si="0"/>
        <v>0</v>
      </c>
      <c r="H12" s="60"/>
      <c r="I12" s="7"/>
    </row>
    <row r="13" spans="1:9" ht="24.95" customHeight="1" x14ac:dyDescent="0.25">
      <c r="A13" s="45" t="s">
        <v>112</v>
      </c>
      <c r="B13" s="46" t="s">
        <v>129</v>
      </c>
      <c r="C13" s="47" t="s">
        <v>130</v>
      </c>
      <c r="D13" s="48" t="s">
        <v>12</v>
      </c>
      <c r="E13" s="79">
        <v>1</v>
      </c>
      <c r="F13" s="2"/>
      <c r="G13" s="66">
        <f t="shared" si="0"/>
        <v>0</v>
      </c>
      <c r="H13" s="60"/>
      <c r="I13" s="7"/>
    </row>
    <row r="14" spans="1:9" ht="24.95" customHeight="1" x14ac:dyDescent="0.25">
      <c r="A14" s="45" t="s">
        <v>112</v>
      </c>
      <c r="B14" s="46" t="s">
        <v>131</v>
      </c>
      <c r="C14" s="47" t="s">
        <v>132</v>
      </c>
      <c r="D14" s="48" t="s">
        <v>12</v>
      </c>
      <c r="E14" s="79">
        <v>2</v>
      </c>
      <c r="F14" s="2"/>
      <c r="G14" s="66">
        <f t="shared" si="0"/>
        <v>0</v>
      </c>
      <c r="H14" s="60"/>
      <c r="I14" s="7"/>
    </row>
    <row r="15" spans="1:9" ht="24.95" customHeight="1" x14ac:dyDescent="0.25">
      <c r="A15" s="45" t="s">
        <v>112</v>
      </c>
      <c r="B15" s="46" t="s">
        <v>133</v>
      </c>
      <c r="C15" s="47" t="s">
        <v>134</v>
      </c>
      <c r="D15" s="48" t="s">
        <v>12</v>
      </c>
      <c r="E15" s="79">
        <v>12</v>
      </c>
      <c r="F15" s="2"/>
      <c r="G15" s="66">
        <f t="shared" si="0"/>
        <v>0</v>
      </c>
      <c r="H15" s="60"/>
      <c r="I15" s="7"/>
    </row>
    <row r="16" spans="1:9" ht="24.95" customHeight="1" x14ac:dyDescent="0.25">
      <c r="A16" s="45" t="s">
        <v>112</v>
      </c>
      <c r="B16" s="46" t="s">
        <v>135</v>
      </c>
      <c r="C16" s="47" t="s">
        <v>136</v>
      </c>
      <c r="D16" s="48" t="s">
        <v>12</v>
      </c>
      <c r="E16" s="79">
        <v>2</v>
      </c>
      <c r="F16" s="2"/>
      <c r="G16" s="66">
        <f t="shared" si="0"/>
        <v>0</v>
      </c>
      <c r="H16" s="70"/>
      <c r="I16" s="7"/>
    </row>
    <row r="17" spans="1:9" ht="24.95" customHeight="1" x14ac:dyDescent="0.25">
      <c r="A17" s="45" t="s">
        <v>112</v>
      </c>
      <c r="B17" s="46" t="s">
        <v>137</v>
      </c>
      <c r="C17" s="47" t="s">
        <v>138</v>
      </c>
      <c r="D17" s="48" t="s">
        <v>105</v>
      </c>
      <c r="E17" s="79">
        <v>1</v>
      </c>
      <c r="F17" s="2"/>
      <c r="G17" s="66">
        <f t="shared" si="0"/>
        <v>0</v>
      </c>
      <c r="H17" s="60"/>
      <c r="I17" s="7"/>
    </row>
    <row r="18" spans="1:9" ht="24.95" customHeight="1" x14ac:dyDescent="0.25">
      <c r="A18" s="45" t="s">
        <v>112</v>
      </c>
      <c r="B18" s="46" t="s">
        <v>139</v>
      </c>
      <c r="C18" s="47" t="s">
        <v>140</v>
      </c>
      <c r="D18" s="48" t="s">
        <v>12</v>
      </c>
      <c r="E18" s="79">
        <v>1</v>
      </c>
      <c r="F18" s="2"/>
      <c r="G18" s="66">
        <f t="shared" ref="G18:G38" si="1">ROUND((E18*F18),2)</f>
        <v>0</v>
      </c>
      <c r="H18" s="60"/>
      <c r="I18" s="7"/>
    </row>
    <row r="19" spans="1:9" ht="24.95" customHeight="1" x14ac:dyDescent="0.25">
      <c r="A19" s="45" t="s">
        <v>112</v>
      </c>
      <c r="B19" s="46" t="s">
        <v>141</v>
      </c>
      <c r="C19" s="47" t="s">
        <v>142</v>
      </c>
      <c r="D19" s="48" t="s">
        <v>105</v>
      </c>
      <c r="E19" s="79">
        <v>1</v>
      </c>
      <c r="F19" s="2"/>
      <c r="G19" s="66">
        <f t="shared" si="1"/>
        <v>0</v>
      </c>
      <c r="H19" s="60"/>
      <c r="I19" s="7"/>
    </row>
    <row r="20" spans="1:9" ht="24.95" customHeight="1" x14ac:dyDescent="0.25">
      <c r="A20" s="45" t="s">
        <v>112</v>
      </c>
      <c r="B20" s="46" t="s">
        <v>143</v>
      </c>
      <c r="C20" s="47" t="s">
        <v>144</v>
      </c>
      <c r="D20" s="48" t="s">
        <v>105</v>
      </c>
      <c r="E20" s="79">
        <v>1</v>
      </c>
      <c r="F20" s="2"/>
      <c r="G20" s="66">
        <f t="shared" si="1"/>
        <v>0</v>
      </c>
      <c r="H20" s="60"/>
      <c r="I20" s="7"/>
    </row>
    <row r="21" spans="1:9" ht="24.95" customHeight="1" x14ac:dyDescent="0.25">
      <c r="A21" s="45" t="s">
        <v>112</v>
      </c>
      <c r="B21" s="46" t="s">
        <v>145</v>
      </c>
      <c r="C21" s="47" t="s">
        <v>146</v>
      </c>
      <c r="D21" s="48" t="s">
        <v>47</v>
      </c>
      <c r="E21" s="79">
        <v>38</v>
      </c>
      <c r="F21" s="2"/>
      <c r="G21" s="66">
        <f t="shared" si="1"/>
        <v>0</v>
      </c>
      <c r="H21" s="60"/>
      <c r="I21" s="7"/>
    </row>
    <row r="22" spans="1:9" ht="24.95" customHeight="1" x14ac:dyDescent="0.25">
      <c r="A22" s="45" t="s">
        <v>112</v>
      </c>
      <c r="B22" s="46" t="s">
        <v>147</v>
      </c>
      <c r="C22" s="47" t="s">
        <v>148</v>
      </c>
      <c r="D22" s="48" t="s">
        <v>47</v>
      </c>
      <c r="E22" s="79">
        <v>6</v>
      </c>
      <c r="F22" s="2"/>
      <c r="G22" s="66">
        <f t="shared" si="1"/>
        <v>0</v>
      </c>
      <c r="H22" s="60"/>
      <c r="I22" s="7"/>
    </row>
    <row r="23" spans="1:9" ht="24.95" customHeight="1" x14ac:dyDescent="0.25">
      <c r="A23" s="45" t="s">
        <v>112</v>
      </c>
      <c r="B23" s="46" t="s">
        <v>149</v>
      </c>
      <c r="C23" s="47" t="s">
        <v>150</v>
      </c>
      <c r="D23" s="48" t="s">
        <v>47</v>
      </c>
      <c r="E23" s="79">
        <v>38</v>
      </c>
      <c r="F23" s="2"/>
      <c r="G23" s="66">
        <f t="shared" si="1"/>
        <v>0</v>
      </c>
      <c r="H23" s="60"/>
      <c r="I23" s="7"/>
    </row>
    <row r="24" spans="1:9" ht="24.95" customHeight="1" x14ac:dyDescent="0.25">
      <c r="A24" s="45" t="s">
        <v>112</v>
      </c>
      <c r="B24" s="46" t="s">
        <v>151</v>
      </c>
      <c r="C24" s="47" t="s">
        <v>152</v>
      </c>
      <c r="D24" s="48" t="s">
        <v>47</v>
      </c>
      <c r="E24" s="79">
        <v>32</v>
      </c>
      <c r="F24" s="2"/>
      <c r="G24" s="66">
        <f t="shared" si="1"/>
        <v>0</v>
      </c>
      <c r="H24" s="60"/>
      <c r="I24" s="7"/>
    </row>
    <row r="25" spans="1:9" ht="24.95" customHeight="1" x14ac:dyDescent="0.25">
      <c r="A25" s="45" t="s">
        <v>112</v>
      </c>
      <c r="B25" s="46" t="s">
        <v>153</v>
      </c>
      <c r="C25" s="53" t="s">
        <v>154</v>
      </c>
      <c r="D25" s="48" t="s">
        <v>47</v>
      </c>
      <c r="E25" s="79">
        <v>38</v>
      </c>
      <c r="F25" s="2"/>
      <c r="G25" s="66">
        <f t="shared" si="1"/>
        <v>0</v>
      </c>
      <c r="H25" s="60"/>
      <c r="I25" s="7"/>
    </row>
    <row r="26" spans="1:9" ht="24.95" customHeight="1" x14ac:dyDescent="0.25">
      <c r="A26" s="45" t="s">
        <v>112</v>
      </c>
      <c r="B26" s="46" t="s">
        <v>155</v>
      </c>
      <c r="C26" s="53" t="s">
        <v>156</v>
      </c>
      <c r="D26" s="48" t="s">
        <v>12</v>
      </c>
      <c r="E26" s="79">
        <v>2</v>
      </c>
      <c r="F26" s="2"/>
      <c r="G26" s="66">
        <f t="shared" si="1"/>
        <v>0</v>
      </c>
      <c r="H26" s="60"/>
      <c r="I26" s="7"/>
    </row>
    <row r="27" spans="1:9" ht="24.95" customHeight="1" x14ac:dyDescent="0.25">
      <c r="A27" s="45" t="s">
        <v>112</v>
      </c>
      <c r="B27" s="46" t="s">
        <v>157</v>
      </c>
      <c r="C27" s="47" t="s">
        <v>158</v>
      </c>
      <c r="D27" s="48" t="s">
        <v>12</v>
      </c>
      <c r="E27" s="79">
        <v>2</v>
      </c>
      <c r="F27" s="2"/>
      <c r="G27" s="66">
        <f t="shared" si="1"/>
        <v>0</v>
      </c>
      <c r="H27" s="60"/>
      <c r="I27" s="7"/>
    </row>
    <row r="28" spans="1:9" ht="24.95" customHeight="1" x14ac:dyDescent="0.25">
      <c r="A28" s="45" t="s">
        <v>112</v>
      </c>
      <c r="B28" s="46" t="s">
        <v>159</v>
      </c>
      <c r="C28" s="47" t="s">
        <v>160</v>
      </c>
      <c r="D28" s="48" t="s">
        <v>12</v>
      </c>
      <c r="E28" s="79">
        <v>2</v>
      </c>
      <c r="F28" s="2"/>
      <c r="G28" s="66">
        <f t="shared" si="1"/>
        <v>0</v>
      </c>
      <c r="H28" s="60"/>
      <c r="I28" s="7"/>
    </row>
    <row r="29" spans="1:9" ht="24.95" customHeight="1" x14ac:dyDescent="0.25">
      <c r="A29" s="45" t="s">
        <v>112</v>
      </c>
      <c r="B29" s="46" t="s">
        <v>161</v>
      </c>
      <c r="C29" s="53" t="s">
        <v>162</v>
      </c>
      <c r="D29" s="48" t="s">
        <v>12</v>
      </c>
      <c r="E29" s="79">
        <v>2</v>
      </c>
      <c r="F29" s="2"/>
      <c r="G29" s="66">
        <f t="shared" si="1"/>
        <v>0</v>
      </c>
      <c r="H29" s="60"/>
      <c r="I29" s="7"/>
    </row>
    <row r="30" spans="1:9" ht="24.95" customHeight="1" x14ac:dyDescent="0.25">
      <c r="A30" s="45" t="s">
        <v>112</v>
      </c>
      <c r="B30" s="46" t="s">
        <v>163</v>
      </c>
      <c r="C30" s="53" t="s">
        <v>164</v>
      </c>
      <c r="D30" s="48" t="s">
        <v>105</v>
      </c>
      <c r="E30" s="79">
        <v>2</v>
      </c>
      <c r="F30" s="2"/>
      <c r="G30" s="66">
        <f t="shared" si="1"/>
        <v>0</v>
      </c>
      <c r="H30" s="60"/>
      <c r="I30" s="7"/>
    </row>
    <row r="31" spans="1:9" ht="24.95" customHeight="1" x14ac:dyDescent="0.25">
      <c r="A31" s="45" t="s">
        <v>112</v>
      </c>
      <c r="B31" s="46" t="s">
        <v>165</v>
      </c>
      <c r="C31" s="53" t="s">
        <v>166</v>
      </c>
      <c r="D31" s="48" t="s">
        <v>167</v>
      </c>
      <c r="E31" s="79">
        <v>5</v>
      </c>
      <c r="F31" s="2"/>
      <c r="G31" s="66">
        <f t="shared" si="1"/>
        <v>0</v>
      </c>
      <c r="H31" s="60"/>
      <c r="I31" s="7"/>
    </row>
    <row r="32" spans="1:9" ht="24.95" customHeight="1" x14ac:dyDescent="0.25">
      <c r="A32" s="45" t="s">
        <v>112</v>
      </c>
      <c r="B32" s="46" t="s">
        <v>168</v>
      </c>
      <c r="C32" s="53" t="s">
        <v>169</v>
      </c>
      <c r="D32" s="48" t="s">
        <v>167</v>
      </c>
      <c r="E32" s="79">
        <v>20</v>
      </c>
      <c r="F32" s="2"/>
      <c r="G32" s="66">
        <f t="shared" si="1"/>
        <v>0</v>
      </c>
      <c r="H32" s="60"/>
      <c r="I32" s="7"/>
    </row>
    <row r="33" spans="1:9" ht="24.95" customHeight="1" x14ac:dyDescent="0.25">
      <c r="A33" s="45" t="s">
        <v>112</v>
      </c>
      <c r="B33" s="46" t="s">
        <v>170</v>
      </c>
      <c r="C33" s="53" t="s">
        <v>171</v>
      </c>
      <c r="D33" s="48" t="s">
        <v>105</v>
      </c>
      <c r="E33" s="79">
        <v>1</v>
      </c>
      <c r="F33" s="2"/>
      <c r="G33" s="66">
        <f t="shared" si="1"/>
        <v>0</v>
      </c>
      <c r="H33" s="60"/>
      <c r="I33" s="7"/>
    </row>
    <row r="34" spans="1:9" ht="24.95" customHeight="1" x14ac:dyDescent="0.25">
      <c r="A34" s="45" t="s">
        <v>112</v>
      </c>
      <c r="B34" s="46" t="s">
        <v>172</v>
      </c>
      <c r="C34" s="53" t="s">
        <v>173</v>
      </c>
      <c r="D34" s="48" t="s">
        <v>105</v>
      </c>
      <c r="E34" s="79">
        <v>1</v>
      </c>
      <c r="F34" s="2"/>
      <c r="G34" s="66">
        <f t="shared" si="1"/>
        <v>0</v>
      </c>
      <c r="H34" s="60"/>
      <c r="I34" s="7"/>
    </row>
    <row r="35" spans="1:9" ht="32.25" customHeight="1" x14ac:dyDescent="0.25">
      <c r="A35" s="45" t="s">
        <v>112</v>
      </c>
      <c r="B35" s="46" t="s">
        <v>174</v>
      </c>
      <c r="C35" s="53" t="s">
        <v>175</v>
      </c>
      <c r="D35" s="48" t="s">
        <v>105</v>
      </c>
      <c r="E35" s="79">
        <v>1</v>
      </c>
      <c r="F35" s="2"/>
      <c r="G35" s="66">
        <f t="shared" si="1"/>
        <v>0</v>
      </c>
      <c r="H35" s="60"/>
      <c r="I35" s="7"/>
    </row>
    <row r="36" spans="1:9" ht="24.95" customHeight="1" x14ac:dyDescent="0.25">
      <c r="A36" s="45" t="s">
        <v>112</v>
      </c>
      <c r="B36" s="46" t="s">
        <v>176</v>
      </c>
      <c r="C36" s="53" t="s">
        <v>177</v>
      </c>
      <c r="D36" s="48" t="s">
        <v>105</v>
      </c>
      <c r="E36" s="79">
        <v>1</v>
      </c>
      <c r="F36" s="2"/>
      <c r="G36" s="66">
        <f t="shared" si="1"/>
        <v>0</v>
      </c>
      <c r="H36" s="60"/>
      <c r="I36" s="7"/>
    </row>
    <row r="37" spans="1:9" ht="24.95" customHeight="1" thickBot="1" x14ac:dyDescent="0.3">
      <c r="A37" s="45" t="s">
        <v>112</v>
      </c>
      <c r="B37" s="46" t="s">
        <v>178</v>
      </c>
      <c r="C37" s="53" t="s">
        <v>179</v>
      </c>
      <c r="D37" s="48" t="s">
        <v>105</v>
      </c>
      <c r="E37" s="79">
        <v>1</v>
      </c>
      <c r="F37" s="2"/>
      <c r="G37" s="66">
        <f t="shared" si="1"/>
        <v>0</v>
      </c>
      <c r="H37" s="60"/>
      <c r="I37" s="7"/>
    </row>
    <row r="38" spans="1:9" ht="29.25" customHeight="1" thickBot="1" x14ac:dyDescent="0.3">
      <c r="A38" s="49" t="s">
        <v>112</v>
      </c>
      <c r="B38" s="50" t="s">
        <v>180</v>
      </c>
      <c r="C38" s="80" t="s">
        <v>181</v>
      </c>
      <c r="D38" s="52" t="s">
        <v>105</v>
      </c>
      <c r="E38" s="81">
        <v>1</v>
      </c>
      <c r="F38" s="23"/>
      <c r="G38" s="67">
        <f t="shared" si="1"/>
        <v>0</v>
      </c>
      <c r="H38" s="83" t="s">
        <v>13</v>
      </c>
      <c r="I38" s="84">
        <f>ROUND(SUM(G5:G38),2)</f>
        <v>0</v>
      </c>
    </row>
    <row r="39" spans="1:9" ht="43.5" thickBot="1" x14ac:dyDescent="0.3">
      <c r="D39" s="22"/>
      <c r="E39" s="22"/>
      <c r="F39" s="21" t="s">
        <v>182</v>
      </c>
      <c r="G39" s="73">
        <f>SUM(G5:G38)</f>
        <v>0</v>
      </c>
      <c r="H39" s="60"/>
      <c r="I39" s="7"/>
    </row>
    <row r="40" spans="1:9" x14ac:dyDescent="0.25">
      <c r="D40" s="22"/>
      <c r="E40" s="22"/>
    </row>
  </sheetData>
  <sheetProtection algorithmName="SHA-512" hashValue="7tBQLlMhMyB6qB7bJ8cIcF9vFVx0EHvfjsxbIL+UsgO3vmk7VJ3KiWu+V0jxwKRGsbNGMFaaMp8dLfpDunFtUA==" saltValue="/OWxFPdJ9jvL5PMHpUgqmw==" spinCount="100000" sheet="1" objects="1" scenarios="1"/>
  <mergeCells count="2">
    <mergeCell ref="A3:G3"/>
    <mergeCell ref="A1:G1"/>
  </mergeCells>
  <phoneticPr fontId="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dimension ref="A1:C15"/>
  <sheetViews>
    <sheetView zoomScaleNormal="100" workbookViewId="0">
      <selection activeCell="C6" sqref="C6"/>
    </sheetView>
  </sheetViews>
  <sheetFormatPr defaultRowHeight="15" x14ac:dyDescent="0.25"/>
  <cols>
    <col min="1" max="1" width="22.140625" customWidth="1"/>
    <col min="2" max="2" width="51.28515625" customWidth="1"/>
    <col min="3" max="3" width="20.85546875" customWidth="1"/>
  </cols>
  <sheetData>
    <row r="1" spans="1:3" ht="33.75" customHeight="1" x14ac:dyDescent="0.25">
      <c r="A1" s="107" t="s">
        <v>183</v>
      </c>
      <c r="B1" s="108"/>
      <c r="C1" s="109"/>
    </row>
    <row r="2" spans="1:3" ht="15" customHeight="1" x14ac:dyDescent="0.25">
      <c r="A2" s="118" t="s">
        <v>184</v>
      </c>
      <c r="B2" s="119"/>
      <c r="C2" s="120"/>
    </row>
    <row r="3" spans="1:3" ht="27.75" customHeight="1" x14ac:dyDescent="0.25">
      <c r="A3" s="85" t="s">
        <v>185</v>
      </c>
      <c r="B3" s="85" t="s">
        <v>186</v>
      </c>
      <c r="C3" s="85" t="s">
        <v>187</v>
      </c>
    </row>
    <row r="4" spans="1:3" ht="15" customHeight="1" x14ac:dyDescent="0.25">
      <c r="A4" s="86">
        <v>1</v>
      </c>
      <c r="B4" s="87" t="s">
        <v>188</v>
      </c>
      <c r="C4" s="88">
        <f>DKŽ_1!G54</f>
        <v>0</v>
      </c>
    </row>
    <row r="5" spans="1:3" ht="15" customHeight="1" x14ac:dyDescent="0.25">
      <c r="A5" s="86">
        <v>2</v>
      </c>
      <c r="B5" s="87" t="s">
        <v>189</v>
      </c>
      <c r="C5" s="88">
        <f>DKŽ_2!G39</f>
        <v>0</v>
      </c>
    </row>
    <row r="6" spans="1:3" ht="40.5" customHeight="1" x14ac:dyDescent="0.25">
      <c r="A6" s="85" t="s">
        <v>190</v>
      </c>
      <c r="B6" s="89" t="s">
        <v>191</v>
      </c>
      <c r="C6" s="90">
        <f>ROUND(SUM(C4:C5),2)</f>
        <v>0</v>
      </c>
    </row>
    <row r="7" spans="1:3" ht="15" customHeight="1" x14ac:dyDescent="0.25">
      <c r="A7" s="18"/>
      <c r="B7" s="18"/>
      <c r="C7" s="18"/>
    </row>
    <row r="8" spans="1:3" ht="74.45" customHeight="1" x14ac:dyDescent="0.25">
      <c r="A8" s="110" t="s">
        <v>192</v>
      </c>
      <c r="B8" s="110"/>
      <c r="C8" s="110"/>
    </row>
    <row r="9" spans="1:3" x14ac:dyDescent="0.25">
      <c r="A9" s="19"/>
      <c r="B9" s="19"/>
      <c r="C9" s="19"/>
    </row>
    <row r="10" spans="1:3" x14ac:dyDescent="0.25">
      <c r="A10" s="18"/>
      <c r="B10" s="18"/>
      <c r="C10" s="20" t="s">
        <v>193</v>
      </c>
    </row>
    <row r="11" spans="1:3" ht="3.95" customHeight="1" x14ac:dyDescent="0.25">
      <c r="A11" s="18"/>
      <c r="B11" s="18"/>
      <c r="C11" s="18"/>
    </row>
    <row r="12" spans="1:3" ht="181.5" customHeight="1" x14ac:dyDescent="0.25">
      <c r="A12" s="105" t="s">
        <v>194</v>
      </c>
      <c r="B12" s="106"/>
      <c r="C12" s="106"/>
    </row>
    <row r="13" spans="1:3" ht="143.25" customHeight="1" x14ac:dyDescent="0.25">
      <c r="A13" s="105" t="s">
        <v>195</v>
      </c>
      <c r="B13" s="106"/>
      <c r="C13" s="106"/>
    </row>
    <row r="14" spans="1:3" ht="68.45" customHeight="1" x14ac:dyDescent="0.25">
      <c r="A14" s="105" t="s">
        <v>196</v>
      </c>
      <c r="B14" s="106"/>
      <c r="C14" s="106"/>
    </row>
    <row r="15" spans="1:3" ht="18.75" customHeight="1" x14ac:dyDescent="0.25"/>
  </sheetData>
  <sheetProtection algorithmName="SHA-512" hashValue="nRp3KuuxZ5uoAhHzCQJEsOzIF19WZ2WPw9ZiywAZea0wLloYJzTUewyZvhLn4bgnz7facCHtFItwGKhHljqnuA==" saltValue="rl13wu9XCsvb9VBhFGvtDA==" spinCount="100000" sheet="1" objects="1" scenarios="1"/>
  <mergeCells count="6">
    <mergeCell ref="A13:C13"/>
    <mergeCell ref="A14:C14"/>
    <mergeCell ref="A1:C1"/>
    <mergeCell ref="A2:C2"/>
    <mergeCell ref="A8:C8"/>
    <mergeCell ref="A12:C1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31639d-e105-4f04-a68e-fe2bde81931d">
      <Terms xmlns="http://schemas.microsoft.com/office/infopath/2007/PartnerControls"/>
    </lcf76f155ced4ddcb4097134ff3c332f>
    <TaxCatchAll xmlns="2945cdf4-c922-4f1d-a4b6-d6a562696c98" xsi:nil="true"/>
    <Projektai xmlns="fb31639d-e105-4f04-a68e-fe2bde81931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37863618CA182F41935014586B480117" ma:contentTypeVersion="16" ma:contentTypeDescription="Kurkite naują dokumentą." ma:contentTypeScope="" ma:versionID="76df676ba4e505ae89097d2bcbdc83fa">
  <xsd:schema xmlns:xsd="http://www.w3.org/2001/XMLSchema" xmlns:xs="http://www.w3.org/2001/XMLSchema" xmlns:p="http://schemas.microsoft.com/office/2006/metadata/properties" xmlns:ns2="fb31639d-e105-4f04-a68e-fe2bde81931d" xmlns:ns3="2945cdf4-c922-4f1d-a4b6-d6a562696c98" targetNamespace="http://schemas.microsoft.com/office/2006/metadata/properties" ma:root="true" ma:fieldsID="60bfdb37e4b454cc2cc687b70d3ba89e" ns2:_="" ns3:_="">
    <xsd:import namespace="fb31639d-e105-4f04-a68e-fe2bde81931d"/>
    <xsd:import namespace="2945cdf4-c922-4f1d-a4b6-d6a562696c98"/>
    <xsd:element name="properties">
      <xsd:complexType>
        <xsd:sequence>
          <xsd:element name="documentManagement">
            <xsd:complexType>
              <xsd:all>
                <xsd:element ref="ns2:Projektai" minOccurs="0"/>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31639d-e105-4f04-a68e-fe2bde81931d" elementFormDefault="qualified">
    <xsd:import namespace="http://schemas.microsoft.com/office/2006/documentManagement/types"/>
    <xsd:import namespace="http://schemas.microsoft.com/office/infopath/2007/PartnerControls"/>
    <xsd:element name="Projektai" ma:index="8" nillable="true" ma:displayName="Projektai" ma:format="Dropdown" ma:internalName="Projektai">
      <xsd:simpleType>
        <xsd:restriction base="dms:Note">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Vaizdų žymė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45cdf4-c922-4f1d-a4b6-d6a562696c98" elementFormDefault="qualified">
    <xsd:import namespace="http://schemas.microsoft.com/office/2006/documentManagement/types"/>
    <xsd:import namespace="http://schemas.microsoft.com/office/infopath/2007/PartnerControls"/>
    <xsd:element name="SharedWithUsers" ma:index="13"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Bendrinta su išsamia informacija" ma:internalName="SharedWithDetails" ma:readOnly="true">
      <xsd:simpleType>
        <xsd:restriction base="dms:Note">
          <xsd:maxLength value="255"/>
        </xsd:restriction>
      </xsd:simpleType>
    </xsd:element>
    <xsd:element name="TaxCatchAll" ma:index="17" nillable="true" ma:displayName="Taxonomy Catch All Column" ma:hidden="true" ma:list="{c02491a9-d08c-41e0-9a78-35957a5d7b8e}" ma:internalName="TaxCatchAll" ma:showField="CatchAllData" ma:web="2945cdf4-c922-4f1d-a4b6-d6a562696c9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8DF69B-225C-4EF4-92BB-DACAE11D8FA1}">
  <ds:schemaRefs>
    <ds:schemaRef ds:uri="http://schemas.microsoft.com/office/2006/metadata/properties"/>
    <ds:schemaRef ds:uri="http://schemas.microsoft.com/office/infopath/2007/PartnerControls"/>
    <ds:schemaRef ds:uri="fb31639d-e105-4f04-a68e-fe2bde81931d"/>
    <ds:schemaRef ds:uri="2945cdf4-c922-4f1d-a4b6-d6a562696c98"/>
  </ds:schemaRefs>
</ds:datastoreItem>
</file>

<file path=customXml/itemProps2.xml><?xml version="1.0" encoding="utf-8"?>
<ds:datastoreItem xmlns:ds="http://schemas.openxmlformats.org/officeDocument/2006/customXml" ds:itemID="{71CBFE4F-8C65-4CAF-ABD6-B830F22DEF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31639d-e105-4f04-a68e-fe2bde81931d"/>
    <ds:schemaRef ds:uri="2945cdf4-c922-4f1d-a4b6-d6a562696c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4E5DE80-358F-4745-8688-3FBD1643DC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3</vt:i4>
      </vt:variant>
    </vt:vector>
  </HeadingPairs>
  <TitlesOfParts>
    <vt:vector size="3" baseType="lpstr">
      <vt:lpstr>DKŽ_1</vt:lpstr>
      <vt:lpstr>DKŽ_2</vt:lpstr>
      <vt:lpstr>santrauka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Irma Švabauskienė</cp:lastModifiedBy>
  <cp:revision/>
  <dcterms:created xsi:type="dcterms:W3CDTF">2020-10-05T14:48:34Z</dcterms:created>
  <dcterms:modified xsi:type="dcterms:W3CDTF">2025-02-26T06:01:47Z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0x01010037863618CA182F41935014586B480117</vt:lpwstr>
  </property>
  <property fmtid="{D5CDD505-2E9C-101B-9397-08002B2CF9AE}" pid="3" name="Order">
    <vt:r8>15935200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