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3890"/>
  </bookViews>
  <sheets>
    <sheet name="Pasiūlymas" sheetId="1" r:id="rId1"/>
    <sheet name="Specialieji reikalavimai" sheetId="9" r:id="rId2"/>
    <sheet name="Techninė specifikacija" sheetId="3" r:id="rId3"/>
    <sheet name="Subtiekėjai ir priedai" sheetId="2" r:id="rId4"/>
    <sheet name="EN Vertinimo tvarka" sheetId="13" r:id="rId5"/>
    <sheet name="Pasiūlymų suvestinė_Bendra" sheetId="16" r:id="rId6"/>
    <sheet name="Pasiūlymų vertinimo rezultatai" sheetId="18" r:id="rId7"/>
    <sheet name="Sheet6" sheetId="8" state="hidden" r:id="rId8"/>
  </sheets>
  <externalReferences>
    <externalReference r:id="rId9"/>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2" i="1" l="1"/>
  <c r="H32" i="1" s="1"/>
  <c r="D6" i="18" l="1"/>
  <c r="C6" i="18"/>
  <c r="B6" i="18"/>
  <c r="B3" i="18" l="1"/>
  <c r="C38" i="1" l="1"/>
  <c r="H15" i="13" l="1"/>
  <c r="H16" i="13"/>
  <c r="C5" i="18" l="1"/>
  <c r="D5" i="18"/>
  <c r="B5" i="18"/>
  <c r="C3" i="18"/>
  <c r="D3" i="18"/>
  <c r="B4" i="18" l="1"/>
  <c r="B7" i="18" s="1"/>
  <c r="C4" i="18"/>
  <c r="C7" i="18" s="1"/>
  <c r="D4" i="18"/>
  <c r="D7" i="18" s="1"/>
  <c r="C8" i="18" l="1"/>
  <c r="B8" i="18" l="1"/>
  <c r="D8" i="18"/>
</calcChain>
</file>

<file path=xl/sharedStrings.xml><?xml version="1.0" encoding="utf-8"?>
<sst xmlns="http://schemas.openxmlformats.org/spreadsheetml/2006/main" count="175" uniqueCount="161">
  <si>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</si>
  <si>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</si>
  <si>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</si>
  <si>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</si>
  <si>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</si>
  <si>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</si>
  <si>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</si>
  <si>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</si>
  <si>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</si>
  <si>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</si>
  <si>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</si>
  <si>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</si>
  <si>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</si>
  <si>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</si>
  <si>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</si>
  <si>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</si>
  <si>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</si>
  <si>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</si>
  <si>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</si>
  <si>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</si>
  <si>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</si>
  <si>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</si>
  <si>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</si>
  <si>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</si>
  <si>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</si>
  <si>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</si>
  <si>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</si>
  <si>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</si>
  <si>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</si>
  <si>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</si>
  <si>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</si>
  <si>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</si>
  <si>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</si>
  <si>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</si>
  <si>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</si>
  <si>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</si>
  <si>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</si>
  <si>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</si>
  <si>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</si>
  <si>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</si>
  <si>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</si>
  <si>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</si>
  <si>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</si>
  <si>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</si>
  <si>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</si>
  <si>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</si>
  <si>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</si>
  <si>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</si>
  <si>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</si>
  <si>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</si>
  <si>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</si>
  <si>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</si>
  <si>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</si>
  <si>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</si>
  <si>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</si>
  <si>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</si>
  <si>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</si>
  <si>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</si>
  <si>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</si>
  <si>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</si>
  <si>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</si>
  <si>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</si>
  <si>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</si>
  <si>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Tiekėjas 1</t>
  </si>
  <si>
    <t>Tiekėjas 2</t>
  </si>
  <si>
    <t>Tiekėjas 3</t>
  </si>
  <si>
    <r>
      <t>Techninis pranašumas T1 (T1</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</si>
  <si>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</si>
  <si>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</si>
  <si>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</si>
  <si>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r>
      <t>2. Siūlomi Techniniai funkcionalumai (</t>
    </r>
    <r>
      <rPr>
        <b/>
        <sz val="12"/>
        <color rgb="FFFF0000"/>
        <rFont val="Times New Roman"/>
        <family val="1"/>
      </rPr>
      <t>Pildo Tiekėjas</t>
    </r>
    <r>
      <rPr>
        <b/>
        <sz val="12"/>
        <color theme="1"/>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</si>
  <si>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</si>
  <si>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</si>
  <si>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</si>
  <si>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</si>
  <si>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Pasiūlymo ekonominio naudingumo apskaičiavimo tvarka (formulė) yra pateikiama žemiau:</t>
  </si>
  <si>
    <t>PASIŪLYMŲ VERTINIMO TVARKA</t>
  </si>
  <si>
    <t>SUBTIEKĖJAI</t>
  </si>
  <si>
    <t>4. Valymo - dezinfekavimo instrukcija, kurioje aprašoma valymo-dezinfekavimo procedūra ir periodiškumas, detalus naudojamų medžiagų ir priemonių sąrašas.</t>
  </si>
  <si>
    <t>Statinis:
(yra/nėra)</t>
  </si>
  <si>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</si>
  <si>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</si>
  <si>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</si>
  <si>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</si>
  <si>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</si>
  <si>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</si>
  <si>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mato vnt.</t>
  </si>
  <si>
    <t>Bendra pasiūlymo kaina Eur be PVM</t>
  </si>
  <si>
    <t>Kaina 1 vnt. eur be PVM</t>
  </si>
  <si>
    <t xml:space="preserve"> VšĮ Vilniaus universiteto ligoninė Santaros klinikos</t>
  </si>
  <si>
    <t>Būtina</t>
  </si>
  <si>
    <t>Siūlomos prekės pavadinimas (modelis, konkreti modifikacija), gamintojas, kilmės šalis</t>
  </si>
  <si>
    <t>Nurodyti</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</si>
  <si>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</si>
  <si>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Tiekėjo arba jo įgalioto asmens vardas ir pavardė:</t>
  </si>
  <si>
    <t>2. Pasiūlymo kainos (K) balai apskaičiuojami mažiausios pasiūlytos kainos (Kmin) ir vertinamo pasiūlymo kainos (Kv) santykį padauginant iš kainos lyginamojo svorio (X) **:</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</si>
  <si>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</si>
  <si>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</si>
  <si>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</si>
  <si>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</si>
  <si>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 Ne mažiau nei 24 mėn.</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</si>
  <si>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prietaisų kaina (€ su PVM), nurodyta komerciniame pasiūlyme.</t>
    </r>
  </si>
  <si>
    <t>E = K + T</t>
  </si>
  <si>
    <t>1. Pasiūlymo ekonominis naudingumas (E) apskaičiuojamas sudedant tiekėjo pasiūlymo kainos (K), techninių pranašumų (T) balus:</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</si>
  <si>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</si>
  <si>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t>Automatinis turniketas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</si>
  <si>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</si>
  <si>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po instaliavimo likusių įpakavimo medžiagų išvežimas (utilizavimas) ir personalo apmokymas.</t>
  </si>
  <si>
    <t>1. Mokymai ≥ 20 gydytojų (mokymų trukmė: ne mažiau 4 akademinės valandos),</t>
  </si>
  <si>
    <t>2. Mokymai ≥ 20 slaugytojų (mokymų trukmė: ne mažiau 4 akademinės valandos),</t>
  </si>
  <si>
    <t>Automatinis portabilus turniketas</t>
  </si>
  <si>
    <t>1. Dviejų portų</t>
  </si>
  <si>
    <t>2. Dvigubu reguliuojamo slėgio kontūru, tvirtinamas ant stulpinio stovo – kiekis 1 vnt.</t>
  </si>
  <si>
    <t xml:space="preserve">Ekranas </t>
  </si>
  <si>
    <t>1. Spalvotas</t>
  </si>
  <si>
    <t>2. Lietimui jautrus ekranas</t>
  </si>
  <si>
    <t>Vienu metu galima prijungti ne mažiau 2 manžečių.</t>
  </si>
  <si>
    <t>Gali dirbti maitinamas tik baterijos</t>
  </si>
  <si>
    <t>Ne mažiau 8 val</t>
  </si>
  <si>
    <t>Pagrindinis maitinimas iš elektros tinklo</t>
  </si>
  <si>
    <t>Ekrane rodoma:</t>
  </si>
  <si>
    <t xml:space="preserve">1. Valdomas manžečių slėgis ir procedūros trukmė, </t>
  </si>
  <si>
    <t>2. Galimybė keisti parametrus.</t>
  </si>
  <si>
    <t xml:space="preserve">Slėgio diapazonas </t>
  </si>
  <si>
    <t xml:space="preserve">Slėgio nustatymo tikslumas </t>
  </si>
  <si>
    <t>Manžetės ar žarnelės oro nuotekių stebėjimo mechanizmas, automatinis spaudimo laikymas net ir esant oro nuotekiui.</t>
  </si>
  <si>
    <t xml:space="preserve">Pompa: </t>
  </si>
  <si>
    <t>Debitas – ne mažesnis nei 4 l/min</t>
  </si>
  <si>
    <t>Maksimalus triukšmo lygis veikimo metu:</t>
  </si>
  <si>
    <t>Ne didesnis nei  55 dB</t>
  </si>
  <si>
    <t>Laikmatis programuojamas minutėmis, su garsiniu ir vizualiniu signalu.</t>
  </si>
  <si>
    <t>Komplekte daugkartinio naudojimo manžetės – 2 vnt.:</t>
  </si>
  <si>
    <t xml:space="preserve">Komplekte metalinis stulpinis stovas </t>
  </si>
  <si>
    <t>Su ne mažiau kaip 5 fiksuojamais ratukais, vieliniu krepšiu manžetėms ir turniketo tvirtinimo platforma 1 vnt.</t>
  </si>
  <si>
    <t>3. Ne mažiau 5 colių.</t>
  </si>
  <si>
    <t>Ne siauresnėse ribose nei 100-600 mmHg</t>
  </si>
  <si>
    <r>
      <t>1.</t>
    </r>
    <r>
      <rPr>
        <sz val="7"/>
        <color rgb="FF000000"/>
        <rFont val="Times New Roman"/>
        <family val="1"/>
        <charset val="186"/>
      </rPr>
      <t xml:space="preserve">      </t>
    </r>
    <r>
      <rPr>
        <sz val="11"/>
        <color rgb="FF000000"/>
        <rFont val="Times New Roman"/>
        <family val="1"/>
        <charset val="186"/>
      </rPr>
      <t>Manžetė ilgis 35 cm ±5 cm, plotis pačios manžetės 3 - 6 cm ribose ±0,5 cm. 2 vnt.</t>
    </r>
  </si>
  <si>
    <r>
      <t>2.</t>
    </r>
    <r>
      <rPr>
        <sz val="7"/>
        <color rgb="FF000000"/>
        <rFont val="Times New Roman"/>
        <family val="1"/>
        <charset val="186"/>
      </rPr>
      <t xml:space="preserve">      </t>
    </r>
    <r>
      <rPr>
        <sz val="11"/>
        <color rgb="FF000000"/>
        <rFont val="Times New Roman"/>
        <family val="1"/>
        <charset val="186"/>
      </rPr>
      <t>Manžetė ilgis 55 cm ±5 cm, plotis pačios manžetės 3 - 6 cm ribose ±0,5 cm. 2 vnt.</t>
    </r>
  </si>
  <si>
    <t>1) Kaina (K)</t>
  </si>
  <si>
    <t>Kaina (K)</t>
  </si>
  <si>
    <t>Ekranas daugiau nei 8 colių</t>
  </si>
  <si>
    <t>3. Kadangi siūlomo objekto T1 techniniai parametrai neturi skaitinių išraiškų (yra arba nėra), todėl parametrų įvertinimas apskaičiuojamas pagal metodiką:</t>
  </si>
  <si>
    <t>Jei siūlomas objektas turi nurodytą pranašumą gauna maksimalų balų skaičių pagal lyginamąjį svorį: T1 = L1 = 1. Jei siūlomas objektas neturi nurodyto pranašumo gauna 0 balų: T1 = L1 = 0.</t>
  </si>
  <si>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</si>
  <si>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Ne didesnė paklaida kaip ±5 mmHg</t>
  </si>
  <si>
    <t>SPS 1 priedas</t>
  </si>
  <si>
    <t>PIRKIMO SĄLYGŲ PRIEDAS "TECHNINĖ SPECIFIKACIJA IR PASIŪLYMO KAINA"</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</si>
  <si>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</si>
  <si>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</si>
  <si>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</si>
  <si>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</si>
  <si>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</si>
  <si>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</si>
  <si>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</si>
  <si>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</si>
  <si>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</si>
  <si>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</si>
  <si>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</si>
  <si>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</si>
  <si>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</si>
  <si>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r>
      <rPr>
        <b/>
        <u/>
        <sz val="12"/>
        <color theme="1"/>
        <rFont val="Times New Roman"/>
        <family val="1"/>
        <charset val="186"/>
      </rPr>
      <t>2 PIRKIMO DALIS:</t>
    </r>
    <r>
      <rPr>
        <b/>
        <sz val="12"/>
        <color theme="1"/>
        <rFont val="Times New Roman"/>
        <family val="1"/>
        <charset val="186"/>
      </rPr>
      <t xml:space="preserve"> AUTOMATINIS TURNIKETAS.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</si>
</sst>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2"/>
      <color rgb="FFFF0000"/>
      <name val="Times New Roman"/>
      <family val="1"/>
    </font>
    <font>
      <b/>
      <sz val="12"/>
      <color theme="1"/>
      <name val="Times New Roman"/>
      <family val="1"/>
      <charset val="186"/>
    </font>
    <font>
      <sz val="8"/>
      <name val="Calibri"/>
      <family val="2"/>
      <scheme val="minor"/>
    </font>
    <font>
      <b/>
      <sz val="14"/>
      <name val="Times New Roman"/>
      <family val="1"/>
    </font>
    <font>
      <sz val="14"/>
      <name val="Times New Roman"/>
      <family val="1"/>
    </font>
    <font>
      <b/>
      <i/>
      <sz val="12"/>
      <name val="Times New Roman"/>
      <family val="1"/>
    </font>
    <font>
      <b/>
      <u/>
      <sz val="12"/>
      <name val="Times New Roman"/>
      <family val="1"/>
    </font>
    <font>
      <sz val="12"/>
      <color theme="1"/>
      <name val="Times New Roman"/>
      <family val="1"/>
      <charset val="186"/>
    </font>
    <font>
      <b/>
      <sz val="12"/>
      <name val="Times New Roman"/>
      <family val="1"/>
      <charset val="186"/>
    </font>
    <font>
      <sz val="11"/>
      <color rgb="FF000000"/>
      <name val="Times New Roman"/>
      <family val="1"/>
      <charset val="186"/>
    </font>
    <font>
      <sz val="7"/>
      <color rgb="FF000000"/>
      <name val="Times New Roman"/>
      <family val="1"/>
      <charset val="186"/>
    </font>
    <font>
      <sz val="10"/>
      <color theme="1"/>
      <name val="Times New Roman"/>
      <family val="1"/>
    </font>
    <font>
      <b/>
      <u/>
      <sz val="12"/>
      <color theme="1"/>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1"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4" borderId="0" xfId="0" applyFont="1" applyFill="1"/>
    <xf numFmtId="0" fontId="2" fillId="4" borderId="0" xfId="0" applyFont="1" applyFill="1" applyAlignment="1">
      <alignment horizontal="right" vertical="center" wrapText="1"/>
    </xf>
    <xf numFmtId="0" fontId="2" fillId="4" borderId="31" xfId="0" applyFont="1" applyFill="1" applyBorder="1" applyAlignment="1">
      <alignment horizontal="center" vertical="center"/>
    </xf>
    <xf numFmtId="0" fontId="2" fillId="4" borderId="31" xfId="0" applyFont="1" applyFill="1" applyBorder="1" applyAlignment="1">
      <alignment horizontal="justify" vertical="center" wrapText="1"/>
    </xf>
    <xf numFmtId="0" fontId="1" fillId="4" borderId="32" xfId="0" applyFont="1" applyFill="1" applyBorder="1" applyAlignment="1">
      <alignment horizontal="center" vertical="center"/>
    </xf>
    <xf numFmtId="0" fontId="1" fillId="4" borderId="32" xfId="0" applyFont="1" applyFill="1" applyBorder="1" applyAlignment="1">
      <alignment horizontal="center" vertical="center" wrapText="1"/>
    </xf>
    <xf numFmtId="0" fontId="15" fillId="4" borderId="0" xfId="0" applyFont="1" applyFill="1" applyAlignment="1">
      <alignment horizontal="left"/>
    </xf>
    <xf numFmtId="0" fontId="1" fillId="4" borderId="0" xfId="0" applyFont="1" applyFill="1" applyAlignment="1">
      <alignment horizontal="right"/>
    </xf>
    <xf numFmtId="0" fontId="10" fillId="0" borderId="1" xfId="0" applyFont="1" applyBorder="1" applyAlignment="1" applyProtection="1">
      <alignment horizontal="justify" vertical="center" wrapText="1"/>
      <protection locked="0"/>
    </xf>
    <xf numFmtId="0" fontId="8" fillId="5" borderId="31" xfId="0" applyFont="1" applyFill="1" applyBorder="1" applyAlignment="1">
      <alignment vertical="center" wrapText="1"/>
    </xf>
    <xf numFmtId="0" fontId="5" fillId="5" borderId="0" xfId="0" applyFont="1" applyFill="1"/>
    <xf numFmtId="0" fontId="16" fillId="5" borderId="0" xfId="0" applyFont="1" applyFill="1"/>
    <xf numFmtId="0" fontId="16" fillId="5" borderId="0" xfId="0" applyFont="1" applyFill="1" applyAlignment="1">
      <alignment horizontal="right"/>
    </xf>
    <xf numFmtId="0" fontId="1" fillId="5" borderId="0" xfId="0" applyFont="1" applyFill="1" applyAlignment="1">
      <alignment horizontal="right"/>
    </xf>
    <xf numFmtId="0" fontId="11"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8" fillId="5" borderId="25" xfId="0" applyFont="1" applyFill="1" applyBorder="1" applyAlignment="1">
      <alignment horizontal="center" vertical="center" wrapText="1"/>
    </xf>
    <xf numFmtId="0" fontId="5" fillId="5" borderId="26" xfId="0" applyFont="1" applyFill="1" applyBorder="1" applyAlignment="1">
      <alignment horizontal="justify" vertical="top" wrapText="1"/>
    </xf>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9" fillId="5" borderId="2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8" fillId="5" borderId="0" xfId="0" applyFont="1" applyFill="1" applyAlignment="1">
      <alignment vertical="center" wrapText="1"/>
    </xf>
    <xf numFmtId="1" fontId="8" fillId="5" borderId="0" xfId="0" applyNumberFormat="1" applyFont="1" applyFill="1" applyAlignment="1">
      <alignment horizontal="center" vertical="center" wrapText="1"/>
    </xf>
    <xf numFmtId="0" fontId="9" fillId="5" borderId="0" xfId="0" applyFont="1" applyFill="1"/>
    <xf numFmtId="0" fontId="5" fillId="0" borderId="0" xfId="0" applyFont="1"/>
    <xf numFmtId="0" fontId="9" fillId="7" borderId="31" xfId="0" applyFont="1" applyFill="1" applyBorder="1" applyAlignment="1">
      <alignment horizontal="center" vertical="center"/>
    </xf>
    <xf numFmtId="0" fontId="21" fillId="4" borderId="31" xfId="0" applyFont="1" applyFill="1" applyBorder="1" applyAlignment="1">
      <alignment horizontal="center" vertical="center"/>
    </xf>
    <xf numFmtId="2" fontId="5" fillId="6" borderId="31"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1" xfId="0" applyFont="1" applyBorder="1" applyAlignment="1">
      <alignment horizontal="center" vertical="center"/>
    </xf>
    <xf numFmtId="0" fontId="22" fillId="0" borderId="0" xfId="0" applyFont="1" applyAlignment="1">
      <alignment horizontal="left"/>
    </xf>
    <xf numFmtId="0" fontId="10" fillId="0" borderId="0" xfId="0" applyFont="1"/>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5" fillId="5" borderId="29" xfId="0" applyFont="1" applyFill="1" applyBorder="1" applyAlignment="1">
      <alignment horizontal="center" vertical="top" wrapText="1"/>
    </xf>
    <xf numFmtId="0" fontId="23" fillId="5" borderId="0" xfId="0" applyFont="1" applyFill="1" applyAlignment="1">
      <alignment vertical="top"/>
    </xf>
    <xf numFmtId="0" fontId="23" fillId="9" borderId="0" xfId="0" applyFont="1" applyFill="1"/>
    <xf numFmtId="0" fontId="2" fillId="5" borderId="1" xfId="0" applyFont="1" applyFill="1" applyBorder="1" applyAlignment="1">
      <alignment horizontal="left" vertical="center" wrapText="1"/>
    </xf>
    <xf numFmtId="49" fontId="1" fillId="5" borderId="1" xfId="0" applyNumberFormat="1" applyFont="1" applyFill="1" applyBorder="1" applyAlignment="1">
      <alignment horizontal="left" vertical="top" wrapText="1"/>
    </xf>
    <xf numFmtId="49" fontId="1" fillId="0" borderId="1" xfId="0" applyNumberFormat="1" applyFont="1" applyBorder="1" applyAlignment="1">
      <alignment horizontal="center" vertical="center" wrapText="1"/>
    </xf>
    <xf numFmtId="2" fontId="8" fillId="5" borderId="3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9" fontId="23" fillId="5" borderId="1" xfId="0" applyNumberFormat="1" applyFont="1" applyFill="1" applyBorder="1" applyAlignment="1">
      <alignment horizontal="left" vertical="top"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7" fillId="5" borderId="0" xfId="0" applyFont="1" applyFill="1"/>
    <xf numFmtId="0" fontId="0" fillId="0" borderId="0" xfId="0" applyProtection="1">
      <protection locked="0"/>
    </xf>
    <xf numFmtId="0" fontId="27" fillId="2" borderId="0" xfId="0" applyFont="1" applyFill="1" applyAlignment="1">
      <alignment horizontal="left" vertical="center"/>
    </xf>
    <xf numFmtId="0" fontId="1" fillId="2" borderId="0" xfId="0" applyFont="1" applyFill="1" applyAlignment="1">
      <alignment horizontal="center" vertical="center"/>
    </xf>
    <xf numFmtId="0" fontId="27"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2" fillId="5" borderId="0" xfId="0" applyFont="1" applyFill="1"/>
    <xf numFmtId="0" fontId="2" fillId="5" borderId="0" xfId="0" applyFont="1" applyFill="1" applyAlignment="1">
      <alignment horizontal="left"/>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1" fillId="5" borderId="0" xfId="0" applyFont="1" applyFill="1" applyAlignment="1">
      <alignment horizontal="justify" vertical="top"/>
    </xf>
    <xf numFmtId="0" fontId="6" fillId="5" borderId="0" xfId="0" applyFont="1" applyFill="1" applyAlignment="1">
      <alignment horizontal="center"/>
    </xf>
    <xf numFmtId="49" fontId="1" fillId="5" borderId="23" xfId="0" applyNumberFormat="1" applyFont="1" applyFill="1" applyBorder="1" applyAlignment="1">
      <alignment horizontal="center" vertical="top" wrapText="1"/>
    </xf>
    <xf numFmtId="49" fontId="1" fillId="5" borderId="24" xfId="0" applyNumberFormat="1" applyFont="1" applyFill="1" applyBorder="1" applyAlignment="1">
      <alignment horizontal="center" vertical="top"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24" fillId="5" borderId="0" xfId="0" applyFont="1" applyFill="1" applyAlignment="1">
      <alignment horizontal="left" vertical="top"/>
    </xf>
    <xf numFmtId="0" fontId="1" fillId="5" borderId="37"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49" fontId="1" fillId="5" borderId="37" xfId="0" applyNumberFormat="1" applyFont="1" applyFill="1" applyBorder="1" applyAlignment="1">
      <alignment horizontal="left" vertical="top" wrapText="1"/>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13"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7" xfId="0" applyFont="1" applyFill="1" applyBorder="1" applyAlignment="1" applyProtection="1">
      <alignment horizontal="center" vertical="center" wrapText="1"/>
      <protection locked="0"/>
    </xf>
    <xf numFmtId="0" fontId="17"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23" fillId="5" borderId="0" xfId="0" applyFont="1" applyFill="1" applyAlignment="1">
      <alignment horizontal="left" vertical="top" wrapText="1"/>
    </xf>
    <xf numFmtId="0" fontId="5" fillId="5" borderId="0" xfId="0" applyFont="1" applyFill="1" applyAlignment="1">
      <alignment horizontal="justify" wrapText="1"/>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6" xfId="0" applyFont="1" applyFill="1" applyBorder="1" applyAlignment="1">
      <alignment vertical="center" wrapText="1"/>
    </xf>
    <xf numFmtId="0" fontId="9" fillId="5" borderId="27" xfId="0" applyFont="1" applyFill="1" applyBorder="1" applyAlignment="1">
      <alignment vertical="center" wrapText="1"/>
    </xf>
    <xf numFmtId="0" fontId="9" fillId="5" borderId="28" xfId="0" applyFont="1" applyFill="1" applyBorder="1" applyAlignment="1">
      <alignment vertical="center" wrapText="1"/>
    </xf>
    <xf numFmtId="0" fontId="9" fillId="5" borderId="30"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3" fillId="4" borderId="0" xfId="0" applyFont="1" applyFill="1" applyAlignment="1">
      <alignment horizontal="center" vertical="center"/>
    </xf>
    <xf numFmtId="0" fontId="1" fillId="4" borderId="0" xfId="0" applyFont="1" applyFill="1" applyAlignment="1">
      <alignment horizontal="left"/>
    </xf>
    <xf numFmtId="0" fontId="1" fillId="0" borderId="0" xfId="0" applyFont="1" applyAlignment="1">
      <alignment horizontal="left"/>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34</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25</xdr:row>
      <xdr:rowOff>85381</xdr:rowOff>
    </xdr:from>
    <xdr:to>
      <xdr:col>3</xdr:col>
      <xdr:colOff>1248442</xdr:colOff>
      <xdr:row>27</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pecialieji reikalavimai"/>
      <sheetName val="Techninė specifikacija"/>
      <sheetName val="Subtiekėjai ir priedai"/>
      <sheetName val="EN Vertinimo tvarka"/>
      <sheetName val="Pasiūlymų suvestinė_Bendra"/>
      <sheetName val="Pasiūlymų vertinimo rezultatai"/>
      <sheetName val="Sheet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R38"/>
  <sheetViews>
    <sheetView tabSelected="1" zoomScale="107" zoomScaleNormal="100" workbookViewId="0">
      <selection activeCell="D28" sqref="D28"/>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6" width="20.7109375" style="7" customWidth="1"/>
    <col min="7" max="8" width="29.85546875" style="7" customWidth="1"/>
    <col min="9" max="9" width="27.7109375" style="7" customWidth="1"/>
    <col min="10" max="16384" width="9.140625" style="7"/>
  </cols>
  <sheetData>
    <row r="1" spans="2:7" x14ac:dyDescent="0.25">
      <c r="G1" s="39" t="s">
        <v>145</v>
      </c>
    </row>
    <row r="2" spans="2:7" x14ac:dyDescent="0.25">
      <c r="B2" s="10" t="s">
        <v>146</v>
      </c>
      <c r="C2" s="11"/>
    </row>
    <row r="3" spans="2:7" x14ac:dyDescent="0.25">
      <c r="B3" s="10"/>
      <c r="C3" s="11"/>
    </row>
    <row r="4" spans="2:7" x14ac:dyDescent="0.25">
      <c r="B4" s="8" t="s">
        <v>0</v>
      </c>
      <c r="C4" s="10" t="s">
        <v>89</v>
      </c>
    </row>
    <row r="5" spans="2:7" x14ac:dyDescent="0.25">
      <c r="B5" s="8"/>
      <c r="C5" s="11"/>
    </row>
    <row r="6" spans="2:7" x14ac:dyDescent="0.25">
      <c r="B6" s="84" t="s">
        <v>1</v>
      </c>
      <c r="C6" s="85"/>
    </row>
    <row r="7" spans="2:7" ht="31.5" x14ac:dyDescent="0.25">
      <c r="B7" s="86" t="s">
        <v>147</v>
      </c>
      <c r="C7" s="87" t="s">
        <v>148</v>
      </c>
    </row>
    <row r="8" spans="2:7" x14ac:dyDescent="0.25">
      <c r="B8" s="8"/>
      <c r="C8" s="9"/>
    </row>
    <row r="9" spans="2:7" x14ac:dyDescent="0.25">
      <c r="B9" s="93" t="s">
        <v>149</v>
      </c>
      <c r="C9" s="93"/>
      <c r="D9" s="94"/>
      <c r="E9" s="95"/>
      <c r="F9" s="95"/>
      <c r="G9" s="96"/>
    </row>
    <row r="10" spans="2:7" ht="16.350000000000001" customHeight="1" x14ac:dyDescent="0.25">
      <c r="B10" s="103" t="s">
        <v>19</v>
      </c>
      <c r="C10" s="104"/>
      <c r="D10" s="98"/>
      <c r="E10" s="105"/>
      <c r="F10" s="105"/>
      <c r="G10" s="105"/>
    </row>
    <row r="11" spans="2:7" ht="16.350000000000001" customHeight="1" x14ac:dyDescent="0.25">
      <c r="B11" s="103" t="s">
        <v>17</v>
      </c>
      <c r="C11" s="104"/>
      <c r="D11" s="98"/>
      <c r="E11" s="105"/>
      <c r="F11" s="105"/>
      <c r="G11" s="105"/>
    </row>
    <row r="12" spans="2:7" ht="16.350000000000001" customHeight="1" x14ac:dyDescent="0.25">
      <c r="B12" s="93" t="s">
        <v>18</v>
      </c>
      <c r="C12" s="93"/>
      <c r="D12" s="98"/>
      <c r="E12" s="105"/>
      <c r="F12" s="105"/>
      <c r="G12" s="105"/>
    </row>
    <row r="13" spans="2:7" ht="30.95" customHeight="1" x14ac:dyDescent="0.25">
      <c r="B13" s="106" t="s">
        <v>2</v>
      </c>
      <c r="C13" s="107"/>
      <c r="D13" s="98"/>
      <c r="E13" s="105"/>
      <c r="F13" s="105"/>
      <c r="G13" s="105"/>
    </row>
    <row r="14" spans="2:7" ht="15.75" customHeight="1" x14ac:dyDescent="0.25">
      <c r="B14" s="108" t="s">
        <v>150</v>
      </c>
      <c r="C14" s="108"/>
      <c r="D14" s="94"/>
      <c r="E14" s="99"/>
      <c r="F14" s="99"/>
      <c r="G14" s="100"/>
    </row>
    <row r="15" spans="2:7" ht="16.350000000000001" customHeight="1" x14ac:dyDescent="0.25">
      <c r="B15" s="93" t="s">
        <v>3</v>
      </c>
      <c r="C15" s="93"/>
      <c r="D15" s="94"/>
      <c r="E15" s="95"/>
      <c r="F15" s="95"/>
      <c r="G15" s="96"/>
    </row>
    <row r="16" spans="2:7" ht="16.350000000000001" customHeight="1" x14ac:dyDescent="0.25">
      <c r="B16" s="93" t="s">
        <v>20</v>
      </c>
      <c r="C16" s="93"/>
      <c r="D16" s="94"/>
      <c r="E16" s="95"/>
      <c r="F16" s="95"/>
      <c r="G16" s="96"/>
    </row>
    <row r="17" spans="1:2930" ht="16.350000000000001" customHeight="1" x14ac:dyDescent="0.25">
      <c r="B17" s="97" t="s">
        <v>151</v>
      </c>
      <c r="C17" s="97"/>
      <c r="D17" s="94"/>
      <c r="E17" s="99"/>
      <c r="F17" s="99"/>
      <c r="G17" s="100"/>
    </row>
    <row r="18" spans="1:2930" ht="30.95" customHeight="1" x14ac:dyDescent="0.25">
      <c r="B18" s="93" t="s">
        <v>4</v>
      </c>
      <c r="C18" s="93"/>
      <c r="D18" s="94"/>
      <c r="E18" s="95"/>
      <c r="F18" s="95"/>
      <c r="G18" s="96"/>
    </row>
    <row r="19" spans="1:2930" ht="30.95" customHeight="1" x14ac:dyDescent="0.25">
      <c r="B19" s="93" t="s">
        <v>5</v>
      </c>
      <c r="C19" s="93"/>
      <c r="D19" s="94"/>
      <c r="E19" s="95"/>
      <c r="F19" s="95"/>
      <c r="G19" s="96"/>
    </row>
    <row r="20" spans="1:2930" ht="15.75" customHeight="1" x14ac:dyDescent="0.25">
      <c r="B20" s="97" t="s">
        <v>152</v>
      </c>
      <c r="C20" s="97"/>
      <c r="D20" s="98"/>
      <c r="E20" s="98"/>
      <c r="F20" s="98"/>
      <c r="G20" s="98"/>
    </row>
    <row r="21" spans="1:2930" x14ac:dyDescent="0.25">
      <c r="G21" s="39"/>
    </row>
    <row r="22" spans="1:2930" s="89" customFormat="1" x14ac:dyDescent="0.25">
      <c r="A22" s="7"/>
      <c r="B22" s="88"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89" customFormat="1" ht="15" customHeight="1" x14ac:dyDescent="0.25">
      <c r="A23" s="7"/>
      <c r="B23" s="7" t="s">
        <v>153</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89" customFormat="1" x14ac:dyDescent="0.25">
      <c r="A24" s="7"/>
      <c r="B24" s="7" t="s">
        <v>154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89" customFormat="1" ht="14.25" customHeight="1" x14ac:dyDescent="0.25">
      <c r="A25" s="7"/>
      <c r="B25" s="7" t="s">
        <v>155</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G26" s="39"/>
    </row>
    <row r="27" spans="1:2930" x14ac:dyDescent="0.25">
      <c r="B27" s="88" t="s">
        <v>160</v>
      </c>
      <c r="G27" s="38"/>
    </row>
    <row r="29" spans="1:2930" x14ac:dyDescent="0.25">
      <c r="B29" s="101" t="s">
        <v>52</v>
      </c>
      <c r="C29" s="101"/>
      <c r="D29" s="101"/>
      <c r="E29" s="101"/>
      <c r="F29" s="101"/>
      <c r="G29" s="101"/>
    </row>
    <row r="30" spans="1:2930" x14ac:dyDescent="0.25">
      <c r="B30" s="20"/>
    </row>
    <row r="31" spans="1:2930" ht="31.5" x14ac:dyDescent="0.25">
      <c r="B31" s="21" t="s">
        <v>9</v>
      </c>
      <c r="C31" s="21" t="s">
        <v>53</v>
      </c>
      <c r="D31" s="21" t="s">
        <v>54</v>
      </c>
      <c r="E31" s="22" t="s">
        <v>86</v>
      </c>
      <c r="F31" s="22" t="s">
        <v>88</v>
      </c>
      <c r="G31" s="22" t="s">
        <v>87</v>
      </c>
      <c r="H31" s="22" t="s">
        <v>82</v>
      </c>
    </row>
    <row r="32" spans="1:2930" ht="66" customHeight="1" x14ac:dyDescent="0.25">
      <c r="B32" s="42" t="s">
        <v>105</v>
      </c>
      <c r="C32" s="34"/>
      <c r="D32" s="34"/>
      <c r="E32" s="68">
        <v>1</v>
      </c>
      <c r="F32" s="24"/>
      <c r="G32" s="69">
        <f>E32*F32</f>
        <v>0</v>
      </c>
      <c r="H32" s="69">
        <f>G32*1.21</f>
        <v>0</v>
      </c>
    </row>
    <row r="35" spans="2:5" x14ac:dyDescent="0.25">
      <c r="B35" s="102" t="s">
        <v>70</v>
      </c>
      <c r="C35" s="102"/>
      <c r="D35" s="102"/>
      <c r="E35" s="102"/>
    </row>
    <row r="37" spans="2:5" ht="31.5" x14ac:dyDescent="0.25">
      <c r="B37" s="22" t="s">
        <v>8</v>
      </c>
      <c r="C37" s="109" t="s">
        <v>55</v>
      </c>
      <c r="D37" s="110"/>
      <c r="E37" s="23" t="s">
        <v>56</v>
      </c>
    </row>
    <row r="38" spans="2:5" ht="50.1" customHeight="1" x14ac:dyDescent="0.25">
      <c r="B38" s="79" t="s">
        <v>48</v>
      </c>
      <c r="C38" s="111" t="str">
        <f>'EN Vertinimo tvarka'!C18</f>
        <v>Ekranas daugiau nei 8 colių</v>
      </c>
      <c r="D38" s="111"/>
      <c r="E38" s="24"/>
    </row>
  </sheetData>
  <mergeCells count="28">
    <mergeCell ref="C37:D37"/>
    <mergeCell ref="C38:D38"/>
    <mergeCell ref="B29:G29"/>
    <mergeCell ref="B35:E35"/>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8" type="noConversion"/>
  <dataValidations xWindow="810" yWindow="496" count="2">
    <dataValidation allowBlank="1" sqref="C38"/>
    <dataValidation type="list" allowBlank="1" showInputMessage="1" showErrorMessage="1" prompt="Pasirinkti parametro vertę: yra / nėra" sqref="E38">
      <formula1>"Yra, Nėra"</formula1>
    </dataValidation>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67"/>
  <sheetViews>
    <sheetView zoomScale="110" zoomScaleNormal="110" workbookViewId="0">
      <selection activeCell="B25" sqref="B25:O25"/>
    </sheetView>
  </sheetViews>
  <sheetFormatPr defaultColWidth="9.140625" defaultRowHeight="15.75" x14ac:dyDescent="0.25"/>
  <cols>
    <col min="1" max="1" width="3.28515625" style="7" customWidth="1"/>
    <col min="2" max="16384" width="9.140625" style="7"/>
  </cols>
  <sheetData>
    <row r="2" spans="1:19" ht="18.75" x14ac:dyDescent="0.3">
      <c r="A2" s="116" t="s">
        <v>27</v>
      </c>
      <c r="B2" s="116"/>
      <c r="C2" s="116"/>
      <c r="D2" s="116"/>
      <c r="E2" s="116"/>
      <c r="F2" s="116"/>
      <c r="G2" s="116"/>
      <c r="H2" s="116"/>
      <c r="I2" s="116"/>
      <c r="J2" s="116"/>
      <c r="K2" s="116"/>
      <c r="L2" s="116"/>
      <c r="M2" s="116"/>
      <c r="N2" s="116"/>
      <c r="O2" s="116"/>
    </row>
    <row r="3" spans="1:19" x14ac:dyDescent="0.25">
      <c r="A3" s="17" t="s">
        <v>29</v>
      </c>
      <c r="B3" s="113" t="s">
        <v>99</v>
      </c>
      <c r="C3" s="113"/>
      <c r="D3" s="113"/>
      <c r="E3" s="113"/>
      <c r="F3" s="113"/>
      <c r="G3" s="113"/>
      <c r="H3" s="113"/>
      <c r="I3" s="113"/>
      <c r="J3" s="113"/>
      <c r="K3" s="113"/>
      <c r="L3" s="113"/>
      <c r="M3" s="113"/>
      <c r="N3" s="113"/>
      <c r="O3" s="113"/>
      <c r="S3" s="37"/>
    </row>
    <row r="4" spans="1:19" x14ac:dyDescent="0.25">
      <c r="A4" s="17"/>
      <c r="B4" s="113"/>
      <c r="C4" s="113"/>
      <c r="D4" s="113"/>
      <c r="E4" s="113"/>
      <c r="F4" s="113"/>
      <c r="G4" s="113"/>
      <c r="H4" s="113"/>
      <c r="I4" s="113"/>
      <c r="J4" s="113"/>
      <c r="K4" s="113"/>
      <c r="L4" s="113"/>
      <c r="M4" s="113"/>
      <c r="N4" s="113"/>
      <c r="O4" s="113"/>
      <c r="S4" s="37"/>
    </row>
    <row r="5" spans="1:19" x14ac:dyDescent="0.25">
      <c r="A5" s="17"/>
      <c r="B5" s="113"/>
      <c r="C5" s="113"/>
      <c r="D5" s="113"/>
      <c r="E5" s="113"/>
      <c r="F5" s="113"/>
      <c r="G5" s="113"/>
      <c r="H5" s="113"/>
      <c r="I5" s="113"/>
      <c r="J5" s="113"/>
      <c r="K5" s="113"/>
      <c r="L5" s="113"/>
      <c r="M5" s="113"/>
      <c r="N5" s="113"/>
      <c r="O5" s="113"/>
      <c r="S5" s="37"/>
    </row>
    <row r="6" spans="1:19" x14ac:dyDescent="0.25">
      <c r="A6" s="17"/>
      <c r="B6" s="113"/>
      <c r="C6" s="113"/>
      <c r="D6" s="113"/>
      <c r="E6" s="113"/>
      <c r="F6" s="113"/>
      <c r="G6" s="113"/>
      <c r="H6" s="113"/>
      <c r="I6" s="113"/>
      <c r="J6" s="113"/>
      <c r="K6" s="113"/>
      <c r="L6" s="113"/>
      <c r="M6" s="113"/>
      <c r="N6" s="113"/>
      <c r="O6" s="113"/>
      <c r="S6" s="37"/>
    </row>
    <row r="7" spans="1:19" x14ac:dyDescent="0.25">
      <c r="A7" s="17"/>
      <c r="B7" s="113"/>
      <c r="C7" s="113"/>
      <c r="D7" s="113"/>
      <c r="E7" s="113"/>
      <c r="F7" s="113"/>
      <c r="G7" s="113"/>
      <c r="H7" s="113"/>
      <c r="I7" s="113"/>
      <c r="J7" s="113"/>
      <c r="K7" s="113"/>
      <c r="L7" s="113"/>
      <c r="M7" s="113"/>
      <c r="N7" s="113"/>
      <c r="O7" s="113"/>
      <c r="S7" s="37"/>
    </row>
    <row r="8" spans="1:19" x14ac:dyDescent="0.25">
      <c r="A8" s="17"/>
      <c r="B8" s="113"/>
      <c r="C8" s="113"/>
      <c r="D8" s="113"/>
      <c r="E8" s="113"/>
      <c r="F8" s="113"/>
      <c r="G8" s="113"/>
      <c r="H8" s="113"/>
      <c r="I8" s="113"/>
      <c r="J8" s="113"/>
      <c r="K8" s="113"/>
      <c r="L8" s="113"/>
      <c r="M8" s="113"/>
      <c r="N8" s="113"/>
      <c r="O8" s="113"/>
      <c r="S8" s="37"/>
    </row>
    <row r="9" spans="1:19" x14ac:dyDescent="0.25">
      <c r="A9" s="17"/>
      <c r="B9" s="113"/>
      <c r="C9" s="113"/>
      <c r="D9" s="113"/>
      <c r="E9" s="113"/>
      <c r="F9" s="113"/>
      <c r="G9" s="113"/>
      <c r="H9" s="113"/>
      <c r="I9" s="113"/>
      <c r="J9" s="113"/>
      <c r="K9" s="113"/>
      <c r="L9" s="113"/>
      <c r="M9" s="113"/>
      <c r="N9" s="113"/>
      <c r="O9" s="113"/>
      <c r="S9" s="37"/>
    </row>
    <row r="10" spans="1:19" ht="30.75" customHeight="1" x14ac:dyDescent="0.25">
      <c r="A10" s="17"/>
      <c r="B10" s="113"/>
      <c r="C10" s="113"/>
      <c r="D10" s="113"/>
      <c r="E10" s="113"/>
      <c r="F10" s="113"/>
      <c r="G10" s="113"/>
      <c r="H10" s="113"/>
      <c r="I10" s="113"/>
      <c r="J10" s="113"/>
      <c r="K10" s="113"/>
      <c r="L10" s="113"/>
      <c r="M10" s="113"/>
      <c r="N10" s="113"/>
      <c r="O10" s="113"/>
      <c r="S10" s="37"/>
    </row>
    <row r="11" spans="1:19" x14ac:dyDescent="0.25">
      <c r="A11" s="17" t="s">
        <v>32</v>
      </c>
      <c r="B11" s="113" t="s">
        <v>98</v>
      </c>
      <c r="C11" s="113"/>
      <c r="D11" s="113"/>
      <c r="E11" s="113"/>
      <c r="F11" s="113"/>
      <c r="G11" s="113"/>
      <c r="H11" s="113"/>
      <c r="I11" s="113"/>
      <c r="J11" s="113"/>
      <c r="K11" s="113"/>
      <c r="L11" s="113"/>
      <c r="M11" s="113"/>
      <c r="N11" s="113"/>
      <c r="O11" s="113"/>
    </row>
    <row r="12" spans="1:19" ht="35.450000000000003" customHeight="1" x14ac:dyDescent="0.25">
      <c r="A12" s="17"/>
      <c r="B12" s="113"/>
      <c r="C12" s="113"/>
      <c r="D12" s="113"/>
      <c r="E12" s="113"/>
      <c r="F12" s="113"/>
      <c r="G12" s="113"/>
      <c r="H12" s="113"/>
      <c r="I12" s="113"/>
      <c r="J12" s="113"/>
      <c r="K12" s="113"/>
      <c r="L12" s="113"/>
      <c r="M12" s="113"/>
      <c r="N12" s="113"/>
      <c r="O12" s="113"/>
    </row>
    <row r="13" spans="1:19" x14ac:dyDescent="0.25">
      <c r="A13" s="17" t="s">
        <v>33</v>
      </c>
      <c r="B13" s="113" t="s">
        <v>28</v>
      </c>
      <c r="C13" s="113"/>
      <c r="D13" s="113"/>
      <c r="E13" s="113"/>
      <c r="F13" s="113"/>
      <c r="G13" s="113"/>
      <c r="H13" s="113"/>
      <c r="I13" s="113"/>
      <c r="J13" s="113"/>
      <c r="K13" s="113"/>
      <c r="L13" s="113"/>
      <c r="M13" s="113"/>
      <c r="N13" s="113"/>
      <c r="O13" s="113"/>
    </row>
    <row r="14" spans="1:19" x14ac:dyDescent="0.25">
      <c r="A14" s="17"/>
      <c r="B14" s="113"/>
      <c r="C14" s="113"/>
      <c r="D14" s="113"/>
      <c r="E14" s="113"/>
      <c r="F14" s="113"/>
      <c r="G14" s="113"/>
      <c r="H14" s="113"/>
      <c r="I14" s="113"/>
      <c r="J14" s="113"/>
      <c r="K14" s="113"/>
      <c r="L14" s="113"/>
      <c r="M14" s="113"/>
      <c r="N14" s="113"/>
      <c r="O14" s="113"/>
    </row>
    <row r="15" spans="1:19" x14ac:dyDescent="0.25">
      <c r="A15" s="17"/>
      <c r="B15" s="113"/>
      <c r="C15" s="113"/>
      <c r="D15" s="113"/>
      <c r="E15" s="113"/>
      <c r="F15" s="113"/>
      <c r="G15" s="113"/>
      <c r="H15" s="113"/>
      <c r="I15" s="113"/>
      <c r="J15" s="113"/>
      <c r="K15" s="113"/>
      <c r="L15" s="113"/>
      <c r="M15" s="113"/>
      <c r="N15" s="113"/>
      <c r="O15" s="113"/>
    </row>
    <row r="16" spans="1:19" x14ac:dyDescent="0.25">
      <c r="A16" s="17" t="s">
        <v>34</v>
      </c>
      <c r="B16" s="113" t="s">
        <v>106</v>
      </c>
      <c r="C16" s="113"/>
      <c r="D16" s="113"/>
      <c r="E16" s="113"/>
      <c r="F16" s="113"/>
      <c r="G16" s="113"/>
      <c r="H16" s="113"/>
      <c r="I16" s="113"/>
      <c r="J16" s="113"/>
      <c r="K16" s="113"/>
      <c r="L16" s="113"/>
      <c r="M16" s="113"/>
      <c r="N16" s="113"/>
      <c r="O16" s="113"/>
    </row>
    <row r="17" spans="1:15" x14ac:dyDescent="0.25">
      <c r="A17" s="17"/>
      <c r="B17" s="113"/>
      <c r="C17" s="113"/>
      <c r="D17" s="113"/>
      <c r="E17" s="113"/>
      <c r="F17" s="113"/>
      <c r="G17" s="113"/>
      <c r="H17" s="113"/>
      <c r="I17" s="113"/>
      <c r="J17" s="113"/>
      <c r="K17" s="113"/>
      <c r="L17" s="113"/>
      <c r="M17" s="113"/>
      <c r="N17" s="113"/>
      <c r="O17" s="113"/>
    </row>
    <row r="18" spans="1:15" x14ac:dyDescent="0.25">
      <c r="A18" s="17"/>
      <c r="B18" s="113"/>
      <c r="C18" s="113"/>
      <c r="D18" s="113"/>
      <c r="E18" s="113"/>
      <c r="F18" s="113"/>
      <c r="G18" s="113"/>
      <c r="H18" s="113"/>
      <c r="I18" s="113"/>
      <c r="J18" s="113"/>
      <c r="K18" s="113"/>
      <c r="L18" s="113"/>
      <c r="M18" s="113"/>
      <c r="N18" s="113"/>
      <c r="O18" s="113"/>
    </row>
    <row r="19" spans="1:15" x14ac:dyDescent="0.25">
      <c r="A19" s="17" t="s">
        <v>35</v>
      </c>
      <c r="B19" s="113" t="s">
        <v>107</v>
      </c>
      <c r="C19" s="113"/>
      <c r="D19" s="113"/>
      <c r="E19" s="113"/>
      <c r="F19" s="113"/>
      <c r="G19" s="113"/>
      <c r="H19" s="113"/>
      <c r="I19" s="113"/>
      <c r="J19" s="113"/>
      <c r="K19" s="113"/>
      <c r="L19" s="113"/>
      <c r="M19" s="113"/>
      <c r="N19" s="113"/>
      <c r="O19" s="113"/>
    </row>
    <row r="20" spans="1:15" x14ac:dyDescent="0.25">
      <c r="A20" s="17"/>
      <c r="B20" s="113"/>
      <c r="C20" s="113"/>
      <c r="D20" s="113"/>
      <c r="E20" s="113"/>
      <c r="F20" s="113"/>
      <c r="G20" s="113"/>
      <c r="H20" s="113"/>
      <c r="I20" s="113"/>
      <c r="J20" s="113"/>
      <c r="K20" s="113"/>
      <c r="L20" s="113"/>
      <c r="M20" s="113"/>
      <c r="N20" s="113"/>
      <c r="O20" s="113"/>
    </row>
    <row r="21" spans="1:15" x14ac:dyDescent="0.25">
      <c r="A21" s="17"/>
      <c r="B21" s="113"/>
      <c r="C21" s="113"/>
      <c r="D21" s="113"/>
      <c r="E21" s="113"/>
      <c r="F21" s="113"/>
      <c r="G21" s="113"/>
      <c r="H21" s="113"/>
      <c r="I21" s="113"/>
      <c r="J21" s="113"/>
      <c r="K21" s="113"/>
      <c r="L21" s="113"/>
      <c r="M21" s="113"/>
      <c r="N21" s="113"/>
      <c r="O21" s="113"/>
    </row>
    <row r="22" spans="1:15" x14ac:dyDescent="0.25">
      <c r="A22" s="17" t="s">
        <v>36</v>
      </c>
      <c r="B22" s="113" t="s">
        <v>74</v>
      </c>
      <c r="C22" s="113"/>
      <c r="D22" s="113"/>
      <c r="E22" s="113"/>
      <c r="F22" s="113"/>
      <c r="G22" s="113"/>
      <c r="H22" s="113"/>
      <c r="I22" s="113"/>
      <c r="J22" s="113"/>
      <c r="K22" s="113"/>
      <c r="L22" s="113"/>
      <c r="M22" s="113"/>
      <c r="N22" s="113"/>
      <c r="O22" s="113"/>
    </row>
    <row r="23" spans="1:15" x14ac:dyDescent="0.25">
      <c r="A23" s="17"/>
      <c r="B23" s="115" t="s">
        <v>100</v>
      </c>
      <c r="C23" s="115"/>
      <c r="D23" s="115"/>
      <c r="E23" s="115"/>
      <c r="F23" s="115"/>
      <c r="G23" s="115"/>
      <c r="H23" s="115"/>
      <c r="I23" s="115"/>
      <c r="J23" s="115"/>
      <c r="K23" s="115"/>
      <c r="L23" s="115"/>
      <c r="M23" s="115"/>
      <c r="N23" s="115"/>
      <c r="O23" s="115"/>
    </row>
    <row r="24" spans="1:15" ht="67.5" customHeight="1" x14ac:dyDescent="0.25">
      <c r="A24" s="17"/>
      <c r="B24" s="113" t="s">
        <v>104</v>
      </c>
      <c r="C24" s="113"/>
      <c r="D24" s="113"/>
      <c r="E24" s="113"/>
      <c r="F24" s="113"/>
      <c r="G24" s="113"/>
      <c r="H24" s="113"/>
      <c r="I24" s="113"/>
      <c r="J24" s="113"/>
      <c r="K24" s="113"/>
      <c r="L24" s="113"/>
      <c r="M24" s="113"/>
      <c r="N24" s="113"/>
      <c r="O24" s="113"/>
    </row>
    <row r="25" spans="1:15" x14ac:dyDescent="0.25">
      <c r="A25" s="17" t="s">
        <v>37</v>
      </c>
      <c r="B25" s="113" t="s">
        <v>39</v>
      </c>
      <c r="C25" s="113"/>
      <c r="D25" s="113"/>
      <c r="E25" s="113"/>
      <c r="F25" s="113"/>
      <c r="G25" s="113"/>
      <c r="H25" s="113"/>
      <c r="I25" s="113"/>
      <c r="J25" s="113"/>
      <c r="K25" s="113"/>
      <c r="L25" s="113"/>
      <c r="M25" s="113"/>
      <c r="N25" s="113"/>
      <c r="O25" s="113"/>
    </row>
    <row r="26" spans="1:15" x14ac:dyDescent="0.25">
      <c r="A26" s="17"/>
      <c r="B26" s="113" t="s">
        <v>40</v>
      </c>
      <c r="C26" s="113"/>
      <c r="D26" s="113"/>
      <c r="E26" s="113"/>
      <c r="F26" s="113"/>
      <c r="G26" s="113"/>
      <c r="H26" s="113"/>
      <c r="I26" s="113"/>
      <c r="J26" s="113"/>
      <c r="K26" s="113"/>
      <c r="L26" s="113"/>
      <c r="M26" s="113"/>
      <c r="N26" s="113"/>
      <c r="O26" s="113"/>
    </row>
    <row r="27" spans="1:15" x14ac:dyDescent="0.25">
      <c r="A27" s="17"/>
      <c r="B27" s="113" t="s">
        <v>41</v>
      </c>
      <c r="C27" s="113"/>
      <c r="D27" s="113"/>
      <c r="E27" s="113"/>
      <c r="F27" s="113"/>
      <c r="G27" s="113"/>
      <c r="H27" s="113"/>
      <c r="I27" s="113"/>
      <c r="J27" s="113"/>
      <c r="K27" s="113"/>
      <c r="L27" s="113"/>
      <c r="M27" s="113"/>
      <c r="N27" s="113"/>
      <c r="O27" s="113"/>
    </row>
    <row r="28" spans="1:15" x14ac:dyDescent="0.25">
      <c r="A28" s="17"/>
      <c r="B28" s="113" t="s">
        <v>50</v>
      </c>
      <c r="C28" s="113"/>
      <c r="D28" s="113"/>
      <c r="E28" s="113"/>
      <c r="F28" s="113"/>
      <c r="G28" s="113"/>
      <c r="H28" s="113"/>
      <c r="I28" s="113"/>
      <c r="J28" s="113"/>
      <c r="K28" s="113"/>
      <c r="L28" s="113"/>
      <c r="M28" s="113"/>
      <c r="N28" s="113"/>
      <c r="O28" s="113"/>
    </row>
    <row r="29" spans="1:15" x14ac:dyDescent="0.25">
      <c r="A29" s="17"/>
      <c r="B29" s="113"/>
      <c r="C29" s="113"/>
      <c r="D29" s="113"/>
      <c r="E29" s="113"/>
      <c r="F29" s="113"/>
      <c r="G29" s="113"/>
      <c r="H29" s="113"/>
      <c r="I29" s="113"/>
      <c r="J29" s="113"/>
      <c r="K29" s="113"/>
      <c r="L29" s="113"/>
      <c r="M29" s="113"/>
      <c r="N29" s="113"/>
      <c r="O29" s="113"/>
    </row>
    <row r="30" spans="1:15" x14ac:dyDescent="0.25">
      <c r="A30" s="17"/>
      <c r="B30" s="113"/>
      <c r="C30" s="113"/>
      <c r="D30" s="113"/>
      <c r="E30" s="113"/>
      <c r="F30" s="113"/>
      <c r="G30" s="113"/>
      <c r="H30" s="113"/>
      <c r="I30" s="113"/>
      <c r="J30" s="113"/>
      <c r="K30" s="113"/>
      <c r="L30" s="113"/>
      <c r="M30" s="113"/>
      <c r="N30" s="113"/>
      <c r="O30" s="113"/>
    </row>
    <row r="31" spans="1:15" x14ac:dyDescent="0.25">
      <c r="A31" s="17"/>
      <c r="B31" s="112" t="s">
        <v>78</v>
      </c>
      <c r="C31" s="112"/>
      <c r="D31" s="112"/>
      <c r="E31" s="112"/>
      <c r="F31" s="112"/>
      <c r="G31" s="112"/>
      <c r="H31" s="112"/>
      <c r="I31" s="112"/>
      <c r="J31" s="112"/>
      <c r="K31" s="112"/>
      <c r="L31" s="112"/>
      <c r="M31" s="112"/>
      <c r="N31" s="112"/>
      <c r="O31" s="112"/>
    </row>
    <row r="32" spans="1:15" x14ac:dyDescent="0.25">
      <c r="A32" s="17"/>
      <c r="B32" s="112"/>
      <c r="C32" s="112"/>
      <c r="D32" s="112"/>
      <c r="E32" s="112"/>
      <c r="F32" s="112"/>
      <c r="G32" s="112"/>
      <c r="H32" s="112"/>
      <c r="I32" s="112"/>
      <c r="J32" s="112"/>
      <c r="K32" s="112"/>
      <c r="L32" s="112"/>
      <c r="M32" s="112"/>
      <c r="N32" s="112"/>
      <c r="O32" s="112"/>
    </row>
    <row r="33" spans="1:16" x14ac:dyDescent="0.25">
      <c r="A33" s="17" t="s">
        <v>38</v>
      </c>
      <c r="B33" s="114" t="s">
        <v>51</v>
      </c>
      <c r="C33" s="114"/>
      <c r="D33" s="114"/>
      <c r="E33" s="114"/>
      <c r="F33" s="114"/>
      <c r="G33" s="114"/>
      <c r="H33" s="114"/>
      <c r="I33" s="114"/>
      <c r="J33" s="114"/>
      <c r="K33" s="114"/>
      <c r="L33" s="114"/>
      <c r="M33" s="114"/>
      <c r="N33" s="114"/>
      <c r="O33" s="114"/>
    </row>
    <row r="34" spans="1:16" x14ac:dyDescent="0.25">
      <c r="A34" s="17"/>
      <c r="B34" s="112" t="s">
        <v>108</v>
      </c>
      <c r="C34" s="112"/>
      <c r="D34" s="112"/>
      <c r="E34" s="112"/>
      <c r="F34" s="112"/>
      <c r="G34" s="112"/>
      <c r="H34" s="112"/>
      <c r="I34" s="112"/>
      <c r="J34" s="112"/>
      <c r="K34" s="112"/>
      <c r="L34" s="112"/>
      <c r="M34" s="112"/>
      <c r="N34" s="112"/>
      <c r="O34" s="112"/>
    </row>
    <row r="35" spans="1:16" x14ac:dyDescent="0.25">
      <c r="A35" s="17"/>
      <c r="B35" s="112" t="s">
        <v>109</v>
      </c>
      <c r="C35" s="112"/>
      <c r="D35" s="112"/>
      <c r="E35" s="112"/>
      <c r="F35" s="112"/>
      <c r="G35" s="112"/>
      <c r="H35" s="112"/>
      <c r="I35" s="112"/>
      <c r="J35" s="112"/>
      <c r="K35" s="112"/>
      <c r="L35" s="112"/>
      <c r="M35" s="112"/>
      <c r="N35" s="112"/>
      <c r="O35" s="112"/>
      <c r="P35" s="37"/>
    </row>
    <row r="36" spans="1:16" x14ac:dyDescent="0.25">
      <c r="A36" s="17"/>
      <c r="B36" s="112" t="s">
        <v>81</v>
      </c>
      <c r="C36" s="112"/>
      <c r="D36" s="112"/>
      <c r="E36" s="112"/>
      <c r="F36" s="112"/>
      <c r="G36" s="112"/>
      <c r="H36" s="112"/>
      <c r="I36" s="112"/>
      <c r="J36" s="112"/>
      <c r="K36" s="112"/>
      <c r="L36" s="112"/>
      <c r="M36" s="112"/>
      <c r="N36" s="112"/>
      <c r="O36" s="112"/>
    </row>
    <row r="37" spans="1:16" x14ac:dyDescent="0.25">
      <c r="A37" s="12"/>
      <c r="B37" s="18"/>
      <c r="C37" s="18"/>
      <c r="D37" s="18"/>
      <c r="E37" s="18"/>
      <c r="F37" s="18"/>
      <c r="G37" s="18"/>
      <c r="H37" s="18"/>
      <c r="I37" s="18"/>
      <c r="J37" s="18"/>
      <c r="K37" s="18"/>
      <c r="L37" s="18"/>
      <c r="M37" s="18"/>
      <c r="N37" s="18"/>
      <c r="O37" s="18"/>
    </row>
    <row r="39" spans="1:16" ht="15.75" customHeight="1" x14ac:dyDescent="0.25">
      <c r="B39" s="9"/>
      <c r="C39" s="9"/>
      <c r="D39" s="9"/>
      <c r="E39" s="9"/>
      <c r="F39" s="9"/>
      <c r="G39" s="9"/>
      <c r="H39" s="9"/>
      <c r="I39" s="9"/>
      <c r="J39" s="9"/>
      <c r="K39" s="9"/>
      <c r="L39" s="9"/>
      <c r="M39" s="9"/>
      <c r="N39" s="9"/>
      <c r="O39" s="9"/>
    </row>
    <row r="40" spans="1:16" x14ac:dyDescent="0.25">
      <c r="B40" s="9"/>
      <c r="C40" s="9"/>
      <c r="D40" s="9"/>
      <c r="E40" s="9"/>
      <c r="F40" s="9"/>
      <c r="G40" s="9"/>
      <c r="H40" s="9"/>
      <c r="I40" s="9"/>
      <c r="J40" s="9"/>
      <c r="K40" s="9"/>
      <c r="L40" s="9"/>
      <c r="M40" s="9"/>
      <c r="N40" s="9"/>
      <c r="O40" s="9"/>
    </row>
    <row r="41" spans="1:16" x14ac:dyDescent="0.25">
      <c r="B41" s="9"/>
      <c r="C41" s="9"/>
      <c r="D41" s="9"/>
      <c r="E41" s="9"/>
      <c r="F41" s="9"/>
      <c r="G41" s="9"/>
      <c r="H41" s="9"/>
      <c r="I41" s="9"/>
      <c r="J41" s="9"/>
      <c r="K41" s="9"/>
      <c r="L41" s="9"/>
      <c r="M41" s="9"/>
      <c r="N41" s="9"/>
      <c r="O41" s="9"/>
    </row>
    <row r="42" spans="1:16" x14ac:dyDescent="0.25">
      <c r="B42" s="9"/>
      <c r="C42" s="9"/>
      <c r="D42" s="9"/>
      <c r="E42" s="9"/>
      <c r="F42" s="9"/>
      <c r="G42" s="9"/>
      <c r="H42" s="9"/>
      <c r="I42" s="9"/>
      <c r="J42" s="9"/>
      <c r="K42" s="9"/>
      <c r="L42" s="9"/>
      <c r="M42" s="9"/>
      <c r="N42" s="9"/>
      <c r="O42" s="9"/>
    </row>
    <row r="43" spans="1:16" x14ac:dyDescent="0.25">
      <c r="B43" s="9"/>
      <c r="C43" s="9"/>
      <c r="D43" s="9"/>
      <c r="E43" s="9"/>
      <c r="F43" s="9"/>
      <c r="G43" s="9"/>
      <c r="H43" s="9"/>
      <c r="I43" s="9"/>
      <c r="J43" s="9"/>
      <c r="K43" s="9"/>
      <c r="L43" s="9"/>
      <c r="M43" s="9"/>
      <c r="N43" s="9"/>
      <c r="O43" s="9"/>
    </row>
    <row r="44" spans="1:16" x14ac:dyDescent="0.25">
      <c r="B44" s="9"/>
      <c r="C44" s="9"/>
      <c r="D44" s="9"/>
      <c r="E44" s="9"/>
      <c r="F44" s="9"/>
      <c r="G44" s="9"/>
      <c r="H44" s="9"/>
      <c r="I44" s="9"/>
      <c r="J44" s="9"/>
      <c r="K44" s="9"/>
      <c r="L44" s="9"/>
      <c r="M44" s="9"/>
      <c r="N44" s="9"/>
      <c r="O44" s="9"/>
    </row>
    <row r="45" spans="1:16" x14ac:dyDescent="0.25">
      <c r="B45" s="9"/>
      <c r="C45" s="9"/>
      <c r="D45" s="9"/>
      <c r="E45" s="9"/>
      <c r="F45" s="9"/>
      <c r="G45" s="9"/>
      <c r="H45" s="9"/>
      <c r="I45" s="9"/>
      <c r="J45" s="9"/>
      <c r="K45" s="9"/>
      <c r="L45" s="9"/>
      <c r="M45" s="9"/>
      <c r="N45" s="9"/>
      <c r="O45" s="9"/>
    </row>
    <row r="46" spans="1:16" x14ac:dyDescent="0.25">
      <c r="B46" s="9"/>
      <c r="C46" s="9"/>
      <c r="D46" s="9"/>
      <c r="E46" s="9"/>
      <c r="F46" s="9"/>
      <c r="G46" s="9"/>
      <c r="H46" s="9"/>
      <c r="I46" s="9"/>
      <c r="J46" s="9"/>
      <c r="K46" s="9"/>
      <c r="L46" s="9"/>
      <c r="M46" s="9"/>
      <c r="N46" s="9"/>
      <c r="O46" s="9"/>
    </row>
    <row r="47" spans="1:16" x14ac:dyDescent="0.25">
      <c r="B47" s="9"/>
      <c r="C47" s="9"/>
      <c r="D47" s="9"/>
      <c r="E47" s="9"/>
      <c r="F47" s="9"/>
      <c r="G47" s="9"/>
      <c r="H47" s="9"/>
      <c r="I47" s="9"/>
      <c r="J47" s="9"/>
      <c r="K47" s="9"/>
      <c r="L47" s="9"/>
      <c r="M47" s="9"/>
      <c r="N47" s="9"/>
      <c r="O47" s="9"/>
    </row>
    <row r="48" spans="1:16" x14ac:dyDescent="0.25">
      <c r="B48" s="9"/>
      <c r="C48" s="9"/>
      <c r="D48" s="9"/>
      <c r="E48" s="9"/>
      <c r="F48" s="9"/>
      <c r="G48" s="9"/>
      <c r="H48" s="9"/>
      <c r="I48" s="9"/>
      <c r="J48" s="9"/>
      <c r="K48" s="9"/>
      <c r="L48" s="9"/>
      <c r="M48" s="9"/>
      <c r="N48" s="9"/>
      <c r="O48" s="9"/>
    </row>
    <row r="49" spans="2:15" x14ac:dyDescent="0.25">
      <c r="B49" s="9"/>
      <c r="C49" s="9"/>
      <c r="D49" s="9"/>
      <c r="E49" s="9"/>
      <c r="F49" s="9"/>
      <c r="G49" s="9"/>
      <c r="H49" s="9"/>
      <c r="I49" s="9"/>
      <c r="J49" s="9"/>
      <c r="K49" s="9"/>
      <c r="L49" s="9"/>
      <c r="M49" s="9"/>
      <c r="N49" s="9"/>
      <c r="O49" s="9"/>
    </row>
    <row r="50" spans="2:15" x14ac:dyDescent="0.25">
      <c r="B50" s="9"/>
      <c r="C50" s="9"/>
      <c r="D50" s="9"/>
      <c r="E50" s="9"/>
      <c r="F50" s="9"/>
      <c r="G50" s="9"/>
      <c r="H50" s="9"/>
      <c r="I50" s="9"/>
      <c r="J50" s="9"/>
      <c r="K50" s="9"/>
      <c r="L50" s="9"/>
      <c r="M50" s="9"/>
      <c r="N50" s="9"/>
      <c r="O50" s="9"/>
    </row>
    <row r="51" spans="2:15" x14ac:dyDescent="0.25">
      <c r="B51" s="9"/>
      <c r="C51" s="9"/>
      <c r="D51" s="9"/>
      <c r="E51" s="9"/>
      <c r="F51" s="9"/>
      <c r="G51" s="9"/>
      <c r="H51" s="9"/>
      <c r="I51" s="9"/>
      <c r="J51" s="9"/>
      <c r="K51" s="9"/>
      <c r="L51" s="9"/>
      <c r="M51" s="9"/>
      <c r="N51" s="9"/>
      <c r="O51" s="9"/>
    </row>
    <row r="52" spans="2:15" x14ac:dyDescent="0.25">
      <c r="B52" s="9"/>
      <c r="C52" s="9"/>
      <c r="D52" s="9"/>
      <c r="E52" s="9"/>
      <c r="F52" s="9"/>
      <c r="G52" s="9"/>
      <c r="H52" s="9"/>
      <c r="I52" s="9"/>
      <c r="J52" s="9"/>
      <c r="K52" s="9"/>
      <c r="L52" s="9"/>
      <c r="M52" s="9"/>
      <c r="N52" s="9"/>
      <c r="O52" s="9"/>
    </row>
    <row r="53" spans="2:15" x14ac:dyDescent="0.25">
      <c r="B53" s="9"/>
      <c r="C53" s="9"/>
      <c r="D53" s="9"/>
      <c r="E53" s="9"/>
      <c r="F53" s="9"/>
      <c r="G53" s="9"/>
      <c r="H53" s="9"/>
      <c r="I53" s="9"/>
      <c r="J53" s="9"/>
      <c r="K53" s="9"/>
      <c r="L53" s="9"/>
      <c r="M53" s="9"/>
      <c r="N53" s="9"/>
      <c r="O53" s="9"/>
    </row>
    <row r="54" spans="2:15" x14ac:dyDescent="0.25">
      <c r="B54" s="9"/>
      <c r="C54" s="9"/>
      <c r="D54" s="9"/>
      <c r="E54" s="9"/>
      <c r="F54" s="9"/>
      <c r="G54" s="9"/>
      <c r="H54" s="9"/>
      <c r="I54" s="9"/>
      <c r="J54" s="9"/>
      <c r="K54" s="9"/>
      <c r="L54" s="9"/>
      <c r="M54" s="9"/>
      <c r="N54" s="9"/>
      <c r="O54" s="9"/>
    </row>
    <row r="55" spans="2:15" x14ac:dyDescent="0.25">
      <c r="B55" s="9"/>
      <c r="C55" s="9"/>
      <c r="D55" s="9"/>
      <c r="E55" s="9"/>
      <c r="F55" s="9"/>
      <c r="G55" s="9"/>
      <c r="H55" s="9"/>
      <c r="I55" s="9"/>
      <c r="J55" s="9"/>
      <c r="K55" s="9"/>
      <c r="L55" s="9"/>
      <c r="M55" s="9"/>
      <c r="N55" s="9"/>
      <c r="O55" s="9"/>
    </row>
    <row r="56" spans="2:15" x14ac:dyDescent="0.25">
      <c r="B56" s="9"/>
      <c r="C56" s="9"/>
      <c r="D56" s="9"/>
      <c r="E56" s="9"/>
      <c r="F56" s="9"/>
      <c r="G56" s="9"/>
      <c r="H56" s="9"/>
      <c r="I56" s="9"/>
      <c r="J56" s="9"/>
      <c r="K56" s="9"/>
      <c r="L56" s="9"/>
      <c r="M56" s="9"/>
      <c r="N56" s="9"/>
      <c r="O56" s="9"/>
    </row>
    <row r="57" spans="2:15" x14ac:dyDescent="0.25">
      <c r="B57" s="9"/>
      <c r="C57" s="9"/>
      <c r="D57" s="9"/>
      <c r="E57" s="9"/>
      <c r="F57" s="9"/>
      <c r="G57" s="9"/>
      <c r="H57" s="9"/>
      <c r="I57" s="9"/>
      <c r="J57" s="9"/>
      <c r="K57" s="9"/>
      <c r="L57" s="9"/>
      <c r="M57" s="9"/>
      <c r="N57" s="9"/>
      <c r="O57" s="9"/>
    </row>
    <row r="58" spans="2:15" x14ac:dyDescent="0.25">
      <c r="B58" s="9"/>
      <c r="C58" s="9"/>
      <c r="D58" s="9"/>
      <c r="E58" s="9"/>
      <c r="F58" s="9"/>
      <c r="G58" s="9"/>
      <c r="H58" s="9"/>
      <c r="I58" s="9"/>
      <c r="J58" s="9"/>
      <c r="K58" s="9"/>
      <c r="L58" s="9"/>
      <c r="M58" s="9"/>
      <c r="N58" s="9"/>
      <c r="O58" s="9"/>
    </row>
    <row r="59" spans="2:15" x14ac:dyDescent="0.25">
      <c r="B59" s="9"/>
      <c r="C59" s="9"/>
      <c r="D59" s="9"/>
      <c r="E59" s="9"/>
      <c r="F59" s="9"/>
      <c r="G59" s="9"/>
      <c r="H59" s="9"/>
      <c r="I59" s="9"/>
      <c r="J59" s="9"/>
      <c r="K59" s="9"/>
      <c r="L59" s="9"/>
      <c r="M59" s="9"/>
      <c r="N59" s="9"/>
      <c r="O59" s="9"/>
    </row>
    <row r="60" spans="2:15" x14ac:dyDescent="0.25">
      <c r="B60" s="9"/>
      <c r="C60" s="9"/>
      <c r="D60" s="9"/>
      <c r="E60" s="9"/>
      <c r="F60" s="9"/>
      <c r="G60" s="9"/>
      <c r="H60" s="9"/>
      <c r="I60" s="9"/>
      <c r="J60" s="9"/>
      <c r="K60" s="9"/>
      <c r="L60" s="9"/>
      <c r="M60" s="9"/>
      <c r="N60" s="9"/>
      <c r="O60" s="9"/>
    </row>
    <row r="61" spans="2:15" x14ac:dyDescent="0.25">
      <c r="B61" s="9"/>
      <c r="C61" s="9"/>
      <c r="D61" s="9"/>
      <c r="E61" s="9"/>
      <c r="F61" s="9"/>
      <c r="G61" s="9"/>
      <c r="H61" s="9"/>
      <c r="I61" s="9"/>
      <c r="J61" s="9"/>
      <c r="K61" s="9"/>
      <c r="L61" s="9"/>
      <c r="M61" s="9"/>
      <c r="N61" s="9"/>
      <c r="O61" s="9"/>
    </row>
    <row r="62" spans="2:15" x14ac:dyDescent="0.25">
      <c r="B62" s="9"/>
      <c r="C62" s="9"/>
      <c r="D62" s="9"/>
      <c r="E62" s="9"/>
      <c r="F62" s="9"/>
      <c r="G62" s="9"/>
      <c r="H62" s="9"/>
      <c r="I62" s="9"/>
      <c r="J62" s="9"/>
      <c r="K62" s="9"/>
      <c r="L62" s="9"/>
      <c r="M62" s="9"/>
      <c r="N62" s="9"/>
      <c r="O62" s="9"/>
    </row>
    <row r="63" spans="2:15" x14ac:dyDescent="0.25">
      <c r="B63" s="9"/>
      <c r="C63" s="9"/>
      <c r="D63" s="9"/>
      <c r="E63" s="9"/>
      <c r="F63" s="9"/>
      <c r="G63" s="9"/>
      <c r="H63" s="9"/>
      <c r="I63" s="9"/>
      <c r="J63" s="9"/>
      <c r="K63" s="9"/>
      <c r="L63" s="9"/>
      <c r="M63" s="9"/>
      <c r="N63" s="9"/>
      <c r="O63" s="9"/>
    </row>
    <row r="64" spans="2:15" x14ac:dyDescent="0.25">
      <c r="B64" s="9"/>
      <c r="C64" s="9"/>
      <c r="D64" s="9"/>
      <c r="E64" s="9"/>
      <c r="F64" s="9"/>
      <c r="G64" s="9"/>
      <c r="H64" s="9"/>
      <c r="I64" s="9"/>
      <c r="J64" s="9"/>
      <c r="K64" s="9"/>
      <c r="L64" s="9"/>
      <c r="M64" s="9"/>
      <c r="N64" s="9"/>
      <c r="O64" s="9"/>
    </row>
    <row r="65" spans="2:15" x14ac:dyDescent="0.25">
      <c r="B65" s="9"/>
      <c r="C65" s="9"/>
      <c r="D65" s="9"/>
      <c r="E65" s="9"/>
      <c r="F65" s="9"/>
      <c r="G65" s="9"/>
      <c r="H65" s="9"/>
      <c r="I65" s="9"/>
      <c r="J65" s="9"/>
      <c r="K65" s="9"/>
      <c r="L65" s="9"/>
      <c r="M65" s="9"/>
      <c r="N65" s="9"/>
      <c r="O65" s="9"/>
    </row>
    <row r="66" spans="2:15" x14ac:dyDescent="0.25">
      <c r="B66" s="9"/>
      <c r="C66" s="9"/>
      <c r="D66" s="9"/>
      <c r="E66" s="9"/>
      <c r="F66" s="9"/>
      <c r="G66" s="9"/>
      <c r="H66" s="9"/>
      <c r="I66" s="9"/>
      <c r="J66" s="9"/>
      <c r="K66" s="9"/>
      <c r="L66" s="9"/>
      <c r="M66" s="9"/>
      <c r="N66" s="9"/>
      <c r="O66" s="9"/>
    </row>
    <row r="67" spans="2:15" ht="50.25" customHeight="1" x14ac:dyDescent="0.25">
      <c r="B67" s="9"/>
      <c r="C67" s="9"/>
      <c r="D67" s="9"/>
      <c r="E67" s="9"/>
      <c r="F67" s="9"/>
      <c r="G67" s="9"/>
      <c r="H67" s="9"/>
      <c r="I67" s="9"/>
      <c r="J67" s="9"/>
      <c r="K67" s="9"/>
      <c r="L67" s="9"/>
      <c r="M67" s="9"/>
      <c r="N67" s="9"/>
      <c r="O67" s="9"/>
    </row>
  </sheetData>
  <mergeCells count="18">
    <mergeCell ref="B22:O22"/>
    <mergeCell ref="B23:O23"/>
    <mergeCell ref="B31:O32"/>
    <mergeCell ref="A2:O2"/>
    <mergeCell ref="B3:O10"/>
    <mergeCell ref="B11:O12"/>
    <mergeCell ref="B13:O15"/>
    <mergeCell ref="B16:O18"/>
    <mergeCell ref="B19:O21"/>
    <mergeCell ref="B24:O24"/>
    <mergeCell ref="B35:O35"/>
    <mergeCell ref="B36:O36"/>
    <mergeCell ref="B25:O25"/>
    <mergeCell ref="B26:O26"/>
    <mergeCell ref="B33:O33"/>
    <mergeCell ref="B34:O34"/>
    <mergeCell ref="B27:O27"/>
    <mergeCell ref="B28:O30"/>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zoomScale="90" zoomScaleNormal="90" workbookViewId="0">
      <selection activeCell="C14" sqref="C14"/>
    </sheetView>
  </sheetViews>
  <sheetFormatPr defaultColWidth="9.140625" defaultRowHeight="15.75" x14ac:dyDescent="0.25"/>
  <cols>
    <col min="1" max="1" width="10" style="19" customWidth="1"/>
    <col min="2" max="2" width="35.28515625" style="19" customWidth="1"/>
    <col min="3" max="3" width="43.5703125" style="19" customWidth="1"/>
    <col min="4" max="4" width="35" style="19" customWidth="1"/>
    <col min="5" max="5" width="30.42578125" style="19" customWidth="1"/>
    <col min="6" max="6" width="13.85546875" style="19" customWidth="1"/>
    <col min="7" max="7" width="13.42578125" style="19" customWidth="1"/>
    <col min="8" max="16384" width="9.140625" style="19"/>
  </cols>
  <sheetData>
    <row r="1" spans="1:4" x14ac:dyDescent="0.25">
      <c r="D1" s="40"/>
    </row>
    <row r="2" spans="1:4" x14ac:dyDescent="0.25">
      <c r="A2" s="121" t="str">
        <f>Pasiūlymas!B32</f>
        <v>Automatinis turniketas</v>
      </c>
      <c r="B2" s="121"/>
      <c r="C2" s="121"/>
      <c r="D2" s="121"/>
    </row>
    <row r="3" spans="1:4" x14ac:dyDescent="0.25">
      <c r="A3" s="10" t="s">
        <v>7</v>
      </c>
      <c r="B3" s="9"/>
      <c r="C3" s="9"/>
      <c r="D3" s="7"/>
    </row>
    <row r="5" spans="1:4" ht="126" x14ac:dyDescent="0.25">
      <c r="A5" s="22" t="s">
        <v>21</v>
      </c>
      <c r="B5" s="22" t="s">
        <v>22</v>
      </c>
      <c r="C5" s="75" t="s">
        <v>23</v>
      </c>
      <c r="D5" s="42" t="s">
        <v>24</v>
      </c>
    </row>
    <row r="6" spans="1:4" ht="47.25" x14ac:dyDescent="0.25">
      <c r="A6" s="25">
        <v>1</v>
      </c>
      <c r="B6" s="76" t="s">
        <v>91</v>
      </c>
      <c r="C6" s="76" t="s">
        <v>92</v>
      </c>
      <c r="D6" s="77"/>
    </row>
    <row r="7" spans="1:4" x14ac:dyDescent="0.25">
      <c r="A7" s="119">
        <v>2</v>
      </c>
      <c r="B7" s="123" t="s">
        <v>110</v>
      </c>
      <c r="C7" s="76" t="s">
        <v>111</v>
      </c>
      <c r="D7" s="77"/>
    </row>
    <row r="8" spans="1:4" ht="31.5" x14ac:dyDescent="0.25">
      <c r="A8" s="120"/>
      <c r="B8" s="124"/>
      <c r="C8" s="76" t="s">
        <v>112</v>
      </c>
      <c r="D8" s="77"/>
    </row>
    <row r="9" spans="1:4" x14ac:dyDescent="0.25">
      <c r="A9" s="119">
        <v>3</v>
      </c>
      <c r="B9" s="123" t="s">
        <v>113</v>
      </c>
      <c r="C9" s="76" t="s">
        <v>114</v>
      </c>
      <c r="D9" s="77"/>
    </row>
    <row r="10" spans="1:4" x14ac:dyDescent="0.25">
      <c r="A10" s="122"/>
      <c r="B10" s="125"/>
      <c r="C10" s="76" t="s">
        <v>115</v>
      </c>
      <c r="D10" s="77"/>
    </row>
    <row r="11" spans="1:4" x14ac:dyDescent="0.25">
      <c r="A11" s="120"/>
      <c r="B11" s="124"/>
      <c r="C11" s="76" t="s">
        <v>134</v>
      </c>
      <c r="D11" s="77"/>
    </row>
    <row r="12" spans="1:4" ht="31.5" x14ac:dyDescent="0.25">
      <c r="A12" s="25">
        <v>4</v>
      </c>
      <c r="B12" s="76" t="s">
        <v>116</v>
      </c>
      <c r="C12" s="76" t="s">
        <v>90</v>
      </c>
      <c r="D12" s="77"/>
    </row>
    <row r="13" spans="1:4" x14ac:dyDescent="0.25">
      <c r="A13" s="25">
        <v>5</v>
      </c>
      <c r="B13" s="76" t="s">
        <v>117</v>
      </c>
      <c r="C13" s="76" t="s">
        <v>118</v>
      </c>
      <c r="D13" s="77"/>
    </row>
    <row r="14" spans="1:4" x14ac:dyDescent="0.25">
      <c r="A14" s="25">
        <v>6</v>
      </c>
      <c r="B14" s="76" t="s">
        <v>119</v>
      </c>
      <c r="C14" s="76" t="s">
        <v>90</v>
      </c>
      <c r="D14" s="77"/>
    </row>
    <row r="15" spans="1:4" ht="31.5" x14ac:dyDescent="0.25">
      <c r="A15" s="119">
        <v>7</v>
      </c>
      <c r="B15" s="123" t="s">
        <v>120</v>
      </c>
      <c r="C15" s="76" t="s">
        <v>121</v>
      </c>
      <c r="D15" s="77"/>
    </row>
    <row r="16" spans="1:4" x14ac:dyDescent="0.25">
      <c r="A16" s="120"/>
      <c r="B16" s="124"/>
      <c r="C16" s="76" t="s">
        <v>122</v>
      </c>
      <c r="D16" s="77"/>
    </row>
    <row r="17" spans="1:4" x14ac:dyDescent="0.25">
      <c r="A17" s="25">
        <v>8</v>
      </c>
      <c r="B17" s="76" t="s">
        <v>123</v>
      </c>
      <c r="C17" s="76" t="s">
        <v>135</v>
      </c>
      <c r="D17" s="77"/>
    </row>
    <row r="18" spans="1:4" x14ac:dyDescent="0.25">
      <c r="A18" s="25">
        <v>9</v>
      </c>
      <c r="B18" s="76" t="s">
        <v>124</v>
      </c>
      <c r="C18" s="80" t="s">
        <v>144</v>
      </c>
      <c r="D18" s="77"/>
    </row>
    <row r="19" spans="1:4" ht="63" x14ac:dyDescent="0.25">
      <c r="A19" s="25">
        <v>10</v>
      </c>
      <c r="B19" s="76" t="s">
        <v>125</v>
      </c>
      <c r="C19" s="76" t="s">
        <v>90</v>
      </c>
      <c r="D19" s="77"/>
    </row>
    <row r="20" spans="1:4" x14ac:dyDescent="0.25">
      <c r="A20" s="25">
        <v>11</v>
      </c>
      <c r="B20" s="76" t="s">
        <v>126</v>
      </c>
      <c r="C20" s="76" t="s">
        <v>127</v>
      </c>
      <c r="D20" s="77"/>
    </row>
    <row r="21" spans="1:4" ht="31.5" x14ac:dyDescent="0.25">
      <c r="A21" s="25">
        <v>12</v>
      </c>
      <c r="B21" s="76" t="s">
        <v>128</v>
      </c>
      <c r="C21" s="76" t="s">
        <v>129</v>
      </c>
      <c r="D21" s="77"/>
    </row>
    <row r="22" spans="1:4" ht="31.5" x14ac:dyDescent="0.25">
      <c r="A22" s="25">
        <v>13</v>
      </c>
      <c r="B22" s="76" t="s">
        <v>130</v>
      </c>
      <c r="C22" s="76" t="s">
        <v>90</v>
      </c>
      <c r="D22" s="77"/>
    </row>
    <row r="23" spans="1:4" ht="31.15" customHeight="1" x14ac:dyDescent="0.25">
      <c r="A23" s="119">
        <v>14</v>
      </c>
      <c r="B23" s="117" t="s">
        <v>131</v>
      </c>
      <c r="C23" s="76" t="s">
        <v>136</v>
      </c>
      <c r="D23" s="77"/>
    </row>
    <row r="24" spans="1:4" ht="30.75" x14ac:dyDescent="0.25">
      <c r="A24" s="120"/>
      <c r="B24" s="118"/>
      <c r="C24" s="76" t="s">
        <v>137</v>
      </c>
      <c r="D24" s="77"/>
    </row>
    <row r="25" spans="1:4" ht="47.25" x14ac:dyDescent="0.25">
      <c r="A25" s="25">
        <v>15</v>
      </c>
      <c r="B25" s="76" t="s">
        <v>132</v>
      </c>
      <c r="C25" s="76" t="s">
        <v>133</v>
      </c>
      <c r="D25" s="77"/>
    </row>
  </sheetData>
  <mergeCells count="9">
    <mergeCell ref="B23:B24"/>
    <mergeCell ref="A7:A8"/>
    <mergeCell ref="A15:A16"/>
    <mergeCell ref="A23:A24"/>
    <mergeCell ref="A2:D2"/>
    <mergeCell ref="A9:A11"/>
    <mergeCell ref="B7:B8"/>
    <mergeCell ref="B9:B11"/>
    <mergeCell ref="B15:B16"/>
  </mergeCells>
  <phoneticPr fontId="18" type="noConversion"/>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9"/>
  <sheetViews>
    <sheetView zoomScaleNormal="115" workbookViewId="0">
      <selection activeCell="Q11" sqref="Q11"/>
    </sheetView>
  </sheetViews>
  <sheetFormatPr defaultColWidth="8.85546875" defaultRowHeight="15" x14ac:dyDescent="0.25"/>
  <cols>
    <col min="4" max="4" width="25" customWidth="1"/>
    <col min="7" max="7" width="11.85546875" customWidth="1"/>
    <col min="10" max="10" width="9.85546875" customWidth="1"/>
    <col min="24" max="16384" width="8.85546875" style="41"/>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58" t="s">
        <v>77</v>
      </c>
      <c r="B3" s="158"/>
      <c r="C3" s="158"/>
      <c r="D3" s="158"/>
      <c r="E3" s="158"/>
      <c r="F3" s="158"/>
      <c r="G3" s="158"/>
      <c r="H3" s="158"/>
      <c r="I3" s="158"/>
      <c r="J3" s="158"/>
      <c r="K3" s="1"/>
      <c r="L3" s="1"/>
      <c r="M3" s="1"/>
      <c r="N3" s="1"/>
      <c r="O3" s="1"/>
      <c r="P3" s="3"/>
      <c r="Q3" s="3"/>
      <c r="R3" s="3"/>
      <c r="S3" s="3"/>
      <c r="T3" s="3"/>
      <c r="U3" s="3"/>
      <c r="V3" s="3"/>
      <c r="W3" s="3"/>
    </row>
    <row r="4" spans="1:23" ht="15.75" x14ac:dyDescent="0.25">
      <c r="A4" s="136" t="s">
        <v>156</v>
      </c>
      <c r="B4" s="136"/>
      <c r="C4" s="136"/>
      <c r="D4" s="136"/>
      <c r="E4" s="136"/>
      <c r="F4" s="136"/>
      <c r="G4" s="136"/>
      <c r="H4" s="136"/>
      <c r="I4" s="136"/>
      <c r="J4" s="136"/>
      <c r="K4" s="1"/>
      <c r="L4" s="1"/>
      <c r="M4" s="1"/>
      <c r="N4" s="1"/>
      <c r="O4" s="1"/>
      <c r="P4" s="3"/>
      <c r="Q4" s="3"/>
      <c r="R4" s="3"/>
      <c r="S4" s="3"/>
      <c r="T4" s="3"/>
      <c r="U4" s="3"/>
      <c r="V4" s="3"/>
      <c r="W4" s="3"/>
    </row>
    <row r="5" spans="1:23" ht="37.5" customHeight="1" x14ac:dyDescent="0.25">
      <c r="A5" s="136"/>
      <c r="B5" s="136"/>
      <c r="C5" s="136"/>
      <c r="D5" s="136"/>
      <c r="E5" s="136"/>
      <c r="F5" s="136"/>
      <c r="G5" s="136"/>
      <c r="H5" s="136"/>
      <c r="I5" s="136"/>
      <c r="J5" s="136"/>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37" t="s">
        <v>10</v>
      </c>
      <c r="B7" s="138"/>
      <c r="C7" s="138" t="s">
        <v>11</v>
      </c>
      <c r="D7" s="138"/>
      <c r="E7" s="138"/>
      <c r="F7" s="138" t="s">
        <v>12</v>
      </c>
      <c r="G7" s="138"/>
      <c r="H7" s="138"/>
      <c r="I7" s="138" t="s">
        <v>13</v>
      </c>
      <c r="J7" s="139"/>
      <c r="K7" s="1"/>
      <c r="L7" s="1"/>
      <c r="M7" s="1"/>
      <c r="N7" s="1"/>
      <c r="O7" s="1"/>
      <c r="P7" s="3"/>
      <c r="Q7" s="3"/>
      <c r="R7" s="3"/>
      <c r="S7" s="3"/>
      <c r="T7" s="3"/>
      <c r="U7" s="3"/>
      <c r="V7" s="3"/>
      <c r="W7" s="3"/>
    </row>
    <row r="8" spans="1:23" ht="15.75" x14ac:dyDescent="0.25">
      <c r="A8" s="140"/>
      <c r="B8" s="105"/>
      <c r="C8" s="98"/>
      <c r="D8" s="105"/>
      <c r="E8" s="105"/>
      <c r="F8" s="98"/>
      <c r="G8" s="105"/>
      <c r="H8" s="105"/>
      <c r="I8" s="98"/>
      <c r="J8" s="141"/>
      <c r="K8" s="1"/>
      <c r="L8" s="1"/>
      <c r="M8" s="1"/>
      <c r="N8" s="1"/>
      <c r="O8" s="1"/>
      <c r="P8" s="3"/>
      <c r="Q8" s="3"/>
      <c r="R8" s="3"/>
      <c r="S8" s="3"/>
      <c r="T8" s="3"/>
      <c r="U8" s="3"/>
      <c r="V8" s="3"/>
      <c r="W8" s="3"/>
    </row>
    <row r="9" spans="1:23" ht="15.75" x14ac:dyDescent="0.25">
      <c r="A9" s="140"/>
      <c r="B9" s="105"/>
      <c r="C9" s="98"/>
      <c r="D9" s="105"/>
      <c r="E9" s="105"/>
      <c r="F9" s="98"/>
      <c r="G9" s="105"/>
      <c r="H9" s="105"/>
      <c r="I9" s="98"/>
      <c r="J9" s="141"/>
      <c r="K9" s="1"/>
      <c r="L9" s="1"/>
      <c r="M9" s="1"/>
      <c r="N9" s="1"/>
      <c r="O9" s="1"/>
      <c r="P9" s="3"/>
      <c r="Q9" s="3"/>
      <c r="R9" s="3"/>
      <c r="S9" s="3"/>
      <c r="T9" s="3"/>
      <c r="U9" s="3"/>
      <c r="V9" s="3"/>
      <c r="W9" s="3"/>
    </row>
    <row r="10" spans="1:23" ht="15.75" x14ac:dyDescent="0.25">
      <c r="A10" s="140"/>
      <c r="B10" s="105"/>
      <c r="C10" s="98"/>
      <c r="D10" s="105"/>
      <c r="E10" s="105"/>
      <c r="F10" s="98"/>
      <c r="G10" s="105"/>
      <c r="H10" s="105"/>
      <c r="I10" s="98"/>
      <c r="J10" s="141"/>
      <c r="K10" s="1"/>
      <c r="L10" s="1"/>
      <c r="M10" s="1"/>
      <c r="N10" s="1"/>
      <c r="O10" s="1"/>
      <c r="P10" s="3"/>
      <c r="Q10" s="3"/>
      <c r="R10" s="3"/>
      <c r="S10" s="3"/>
      <c r="T10" s="3"/>
      <c r="U10" s="3"/>
      <c r="V10" s="3"/>
      <c r="W10" s="3"/>
    </row>
    <row r="11" spans="1:23" ht="15.75" x14ac:dyDescent="0.25">
      <c r="A11" s="140"/>
      <c r="B11" s="105"/>
      <c r="C11" s="98"/>
      <c r="D11" s="105"/>
      <c r="E11" s="105"/>
      <c r="F11" s="98"/>
      <c r="G11" s="105"/>
      <c r="H11" s="105"/>
      <c r="I11" s="98"/>
      <c r="J11" s="141"/>
      <c r="K11" s="1"/>
      <c r="L11" s="1"/>
      <c r="M11" s="1"/>
      <c r="N11" s="1"/>
      <c r="O11" s="1"/>
      <c r="P11" s="3"/>
      <c r="Q11" s="3"/>
      <c r="R11" s="3"/>
      <c r="S11" s="3"/>
      <c r="T11" s="3"/>
      <c r="U11" s="3"/>
      <c r="V11" s="3"/>
      <c r="W11" s="3"/>
    </row>
    <row r="12" spans="1:23" ht="15.75" x14ac:dyDescent="0.25">
      <c r="A12" s="140"/>
      <c r="B12" s="105"/>
      <c r="C12" s="98"/>
      <c r="D12" s="105"/>
      <c r="E12" s="105"/>
      <c r="F12" s="98"/>
      <c r="G12" s="105"/>
      <c r="H12" s="105"/>
      <c r="I12" s="98"/>
      <c r="J12" s="141"/>
      <c r="K12" s="1"/>
      <c r="L12" s="1"/>
      <c r="M12" s="1"/>
      <c r="N12" s="1"/>
      <c r="O12" s="1"/>
      <c r="P12" s="3"/>
      <c r="Q12" s="3"/>
      <c r="R12" s="3"/>
      <c r="S12" s="3"/>
      <c r="T12" s="3"/>
      <c r="U12" s="3"/>
      <c r="V12" s="3"/>
      <c r="W12" s="3"/>
    </row>
    <row r="13" spans="1:23" ht="15.75" x14ac:dyDescent="0.25">
      <c r="A13" s="140"/>
      <c r="B13" s="105"/>
      <c r="C13" s="98"/>
      <c r="D13" s="105"/>
      <c r="E13" s="105"/>
      <c r="F13" s="98"/>
      <c r="G13" s="105"/>
      <c r="H13" s="105"/>
      <c r="I13" s="98"/>
      <c r="J13" s="141"/>
      <c r="K13" s="1"/>
      <c r="L13" s="1"/>
      <c r="M13" s="1"/>
      <c r="N13" s="1"/>
      <c r="O13" s="1"/>
      <c r="P13" s="3"/>
      <c r="Q13" s="3"/>
      <c r="R13" s="3"/>
      <c r="S13" s="3"/>
      <c r="T13" s="3"/>
      <c r="U13" s="3"/>
      <c r="V13" s="3"/>
      <c r="W13" s="3"/>
    </row>
    <row r="14" spans="1:23" ht="15.75" x14ac:dyDescent="0.25">
      <c r="A14" s="140"/>
      <c r="B14" s="105"/>
      <c r="C14" s="98"/>
      <c r="D14" s="105"/>
      <c r="E14" s="105"/>
      <c r="F14" s="98"/>
      <c r="G14" s="105"/>
      <c r="H14" s="105"/>
      <c r="I14" s="98"/>
      <c r="J14" s="141"/>
      <c r="K14" s="1"/>
      <c r="L14" s="1"/>
      <c r="M14" s="1"/>
      <c r="N14" s="1"/>
      <c r="O14" s="1"/>
      <c r="P14" s="3"/>
      <c r="Q14" s="3"/>
      <c r="R14" s="3"/>
      <c r="S14" s="3"/>
      <c r="T14" s="3"/>
      <c r="U14" s="3"/>
      <c r="V14" s="3"/>
      <c r="W14" s="3"/>
    </row>
    <row r="15" spans="1:23" ht="15.75" x14ac:dyDescent="0.25">
      <c r="A15" s="140"/>
      <c r="B15" s="105"/>
      <c r="C15" s="98"/>
      <c r="D15" s="105"/>
      <c r="E15" s="105"/>
      <c r="F15" s="98"/>
      <c r="G15" s="105"/>
      <c r="H15" s="105"/>
      <c r="I15" s="98"/>
      <c r="J15" s="141"/>
      <c r="K15" s="1"/>
      <c r="L15" s="1"/>
      <c r="M15" s="1"/>
      <c r="N15" s="1"/>
      <c r="O15" s="1"/>
      <c r="P15" s="3"/>
      <c r="Q15" s="3"/>
      <c r="R15" s="3"/>
      <c r="S15" s="3"/>
      <c r="T15" s="3"/>
      <c r="U15" s="3"/>
      <c r="V15" s="3"/>
      <c r="W15" s="3"/>
    </row>
    <row r="16" spans="1:23" ht="15.75" x14ac:dyDescent="0.25">
      <c r="A16" s="140"/>
      <c r="B16" s="105"/>
      <c r="C16" s="98"/>
      <c r="D16" s="105"/>
      <c r="E16" s="105"/>
      <c r="F16" s="98"/>
      <c r="G16" s="105"/>
      <c r="H16" s="105"/>
      <c r="I16" s="98"/>
      <c r="J16" s="141"/>
      <c r="K16" s="1"/>
      <c r="L16" s="1"/>
      <c r="M16" s="1"/>
      <c r="N16" s="1"/>
      <c r="O16" s="1"/>
      <c r="P16" s="3"/>
      <c r="Q16" s="3"/>
      <c r="R16" s="3"/>
      <c r="S16" s="3"/>
      <c r="T16" s="3"/>
      <c r="U16" s="3"/>
      <c r="V16" s="3"/>
      <c r="W16" s="3"/>
    </row>
    <row r="17" spans="1:27" ht="16.5" thickBot="1" x14ac:dyDescent="0.3">
      <c r="A17" s="142"/>
      <c r="B17" s="143"/>
      <c r="C17" s="144"/>
      <c r="D17" s="143"/>
      <c r="E17" s="143"/>
      <c r="F17" s="144"/>
      <c r="G17" s="143"/>
      <c r="H17" s="143"/>
      <c r="I17" s="144"/>
      <c r="J17" s="145"/>
      <c r="K17" s="1"/>
      <c r="L17" s="1"/>
      <c r="M17" s="1"/>
      <c r="N17" s="1"/>
      <c r="O17" s="1"/>
      <c r="P17" s="3"/>
      <c r="Q17" s="3"/>
      <c r="R17" s="3"/>
      <c r="S17" s="3"/>
      <c r="T17" s="3"/>
      <c r="U17" s="3"/>
      <c r="V17" s="3"/>
      <c r="W17" s="3"/>
    </row>
    <row r="18" spans="1:27" ht="15.75" x14ac:dyDescent="0.25">
      <c r="A18" s="90" t="s">
        <v>157</v>
      </c>
      <c r="B18" s="5"/>
      <c r="C18" s="5"/>
      <c r="D18" s="5"/>
      <c r="E18" s="5"/>
      <c r="F18" s="5"/>
      <c r="G18" s="5"/>
      <c r="H18" s="5"/>
      <c r="I18" s="5"/>
      <c r="J18" s="5"/>
      <c r="K18" s="91"/>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46" t="s">
        <v>158</v>
      </c>
      <c r="B20" s="146"/>
      <c r="C20" s="146"/>
      <c r="D20" s="146"/>
      <c r="E20" s="146"/>
      <c r="F20" s="146"/>
      <c r="G20" s="146"/>
      <c r="H20" s="146"/>
      <c r="I20" s="146"/>
      <c r="J20" s="146"/>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49" t="s">
        <v>9</v>
      </c>
      <c r="B22" s="150"/>
      <c r="C22" s="151" t="s">
        <v>11</v>
      </c>
      <c r="D22" s="152"/>
      <c r="E22" s="150"/>
      <c r="F22" s="151" t="s">
        <v>14</v>
      </c>
      <c r="G22" s="152"/>
      <c r="H22" s="150"/>
      <c r="I22" s="151" t="s">
        <v>13</v>
      </c>
      <c r="J22" s="153"/>
      <c r="K22" s="1"/>
      <c r="L22" s="1"/>
      <c r="M22" s="1"/>
      <c r="N22" s="1"/>
      <c r="O22" s="1"/>
      <c r="P22" s="3"/>
      <c r="Q22" s="3"/>
      <c r="R22" s="3"/>
      <c r="S22" s="3"/>
      <c r="T22" s="3"/>
      <c r="U22" s="3"/>
      <c r="V22" s="3"/>
      <c r="W22" s="3"/>
    </row>
    <row r="23" spans="1:27" ht="15.75" x14ac:dyDescent="0.25">
      <c r="A23" s="147"/>
      <c r="B23" s="96"/>
      <c r="C23" s="94"/>
      <c r="D23" s="95"/>
      <c r="E23" s="96"/>
      <c r="F23" s="94"/>
      <c r="G23" s="95"/>
      <c r="H23" s="96"/>
      <c r="I23" s="94"/>
      <c r="J23" s="148"/>
      <c r="K23" s="1"/>
      <c r="L23" s="1"/>
      <c r="M23" s="1"/>
      <c r="N23" s="1"/>
      <c r="O23" s="1"/>
      <c r="P23" s="3"/>
      <c r="Q23" s="3"/>
      <c r="R23" s="3"/>
      <c r="S23" s="3"/>
      <c r="T23" s="3"/>
      <c r="U23" s="3"/>
      <c r="V23" s="3"/>
      <c r="W23" s="3"/>
    </row>
    <row r="24" spans="1:27" ht="15.75" x14ac:dyDescent="0.25">
      <c r="A24" s="147"/>
      <c r="B24" s="96"/>
      <c r="C24" s="94"/>
      <c r="D24" s="95"/>
      <c r="E24" s="96"/>
      <c r="F24" s="94"/>
      <c r="G24" s="95"/>
      <c r="H24" s="96"/>
      <c r="I24" s="94"/>
      <c r="J24" s="148"/>
      <c r="K24" s="1"/>
      <c r="L24" s="1"/>
      <c r="M24" s="1"/>
      <c r="N24" s="1"/>
      <c r="O24" s="1"/>
      <c r="P24" s="3"/>
      <c r="Q24" s="3"/>
      <c r="R24" s="3"/>
      <c r="S24" s="3"/>
      <c r="T24" s="3"/>
      <c r="U24" s="3"/>
      <c r="V24" s="3"/>
      <c r="W24" s="3"/>
    </row>
    <row r="25" spans="1:27" ht="15.75" x14ac:dyDescent="0.25">
      <c r="A25" s="147"/>
      <c r="B25" s="96"/>
      <c r="C25" s="94"/>
      <c r="D25" s="95"/>
      <c r="E25" s="96"/>
      <c r="F25" s="94"/>
      <c r="G25" s="95"/>
      <c r="H25" s="96"/>
      <c r="I25" s="94"/>
      <c r="J25" s="148"/>
      <c r="K25" s="1"/>
      <c r="L25" s="1"/>
      <c r="M25" s="1"/>
      <c r="N25" s="1"/>
      <c r="O25" s="1"/>
      <c r="P25" s="3"/>
      <c r="Q25" s="3"/>
      <c r="R25" s="3"/>
      <c r="S25" s="3"/>
      <c r="T25" s="3"/>
      <c r="U25" s="3"/>
      <c r="V25" s="3"/>
      <c r="W25" s="3"/>
    </row>
    <row r="26" spans="1:27" ht="15.75" x14ac:dyDescent="0.25">
      <c r="A26" s="147"/>
      <c r="B26" s="96"/>
      <c r="C26" s="94"/>
      <c r="D26" s="95"/>
      <c r="E26" s="96"/>
      <c r="F26" s="94"/>
      <c r="G26" s="95"/>
      <c r="H26" s="96"/>
      <c r="I26" s="94"/>
      <c r="J26" s="148"/>
      <c r="K26" s="1"/>
      <c r="L26" s="1"/>
      <c r="M26" s="1"/>
      <c r="N26" s="1"/>
      <c r="O26" s="1"/>
      <c r="P26" s="3"/>
      <c r="Q26" s="3"/>
      <c r="R26" s="3"/>
      <c r="S26" s="3"/>
      <c r="T26" s="3"/>
      <c r="U26" s="3"/>
      <c r="V26" s="3"/>
      <c r="W26" s="3"/>
    </row>
    <row r="27" spans="1:27" ht="15.75" x14ac:dyDescent="0.25">
      <c r="A27" s="147"/>
      <c r="B27" s="96"/>
      <c r="C27" s="94"/>
      <c r="D27" s="95"/>
      <c r="E27" s="96"/>
      <c r="F27" s="94"/>
      <c r="G27" s="95"/>
      <c r="H27" s="96"/>
      <c r="I27" s="94"/>
      <c r="J27" s="148"/>
      <c r="K27" s="1"/>
      <c r="L27" s="1"/>
      <c r="M27" s="1"/>
      <c r="N27" s="1"/>
      <c r="O27" s="1"/>
      <c r="P27" s="3"/>
      <c r="Q27" s="3"/>
      <c r="R27" s="3"/>
      <c r="S27" s="3"/>
      <c r="T27" s="3"/>
      <c r="U27" s="3"/>
      <c r="V27" s="3"/>
      <c r="W27" s="3"/>
    </row>
    <row r="28" spans="1:27" ht="15.75" x14ac:dyDescent="0.25">
      <c r="A28" s="147"/>
      <c r="B28" s="96"/>
      <c r="C28" s="94"/>
      <c r="D28" s="95"/>
      <c r="E28" s="96"/>
      <c r="F28" s="94"/>
      <c r="G28" s="95"/>
      <c r="H28" s="96"/>
      <c r="I28" s="94"/>
      <c r="J28" s="148"/>
      <c r="K28" s="1"/>
      <c r="L28" s="1"/>
      <c r="M28" s="1"/>
      <c r="N28" s="1"/>
      <c r="O28" s="1"/>
      <c r="P28" s="3"/>
      <c r="Q28" s="3"/>
      <c r="R28" s="3"/>
      <c r="S28" s="3"/>
      <c r="T28" s="3"/>
      <c r="U28" s="3"/>
      <c r="V28" s="3"/>
      <c r="W28" s="3"/>
    </row>
    <row r="29" spans="1:27" ht="15.75" x14ac:dyDescent="0.25">
      <c r="A29" s="147"/>
      <c r="B29" s="96"/>
      <c r="C29" s="94"/>
      <c r="D29" s="95"/>
      <c r="E29" s="96"/>
      <c r="F29" s="94"/>
      <c r="G29" s="95"/>
      <c r="H29" s="96"/>
      <c r="I29" s="94"/>
      <c r="J29" s="148"/>
      <c r="K29" s="1"/>
      <c r="L29" s="1"/>
      <c r="M29" s="1"/>
      <c r="N29" s="1"/>
      <c r="O29" s="1"/>
      <c r="P29" s="3"/>
      <c r="Q29" s="3"/>
      <c r="R29" s="3"/>
      <c r="S29" s="3"/>
      <c r="T29" s="3"/>
      <c r="U29" s="3"/>
      <c r="V29" s="3"/>
      <c r="W29" s="3"/>
    </row>
    <row r="30" spans="1:27" ht="15.75" x14ac:dyDescent="0.25">
      <c r="A30" s="147"/>
      <c r="B30" s="96"/>
      <c r="C30" s="94"/>
      <c r="D30" s="95"/>
      <c r="E30" s="96"/>
      <c r="F30" s="94"/>
      <c r="G30" s="95"/>
      <c r="H30" s="96"/>
      <c r="I30" s="94"/>
      <c r="J30" s="148"/>
      <c r="K30" s="1"/>
      <c r="L30" s="1"/>
      <c r="M30" s="1"/>
      <c r="N30" s="1"/>
      <c r="O30" s="1"/>
      <c r="P30" s="3"/>
      <c r="Q30" s="3"/>
      <c r="R30" s="3"/>
      <c r="S30" s="3"/>
      <c r="T30" s="3"/>
      <c r="U30" s="3"/>
      <c r="V30" s="3"/>
      <c r="W30" s="3"/>
    </row>
    <row r="31" spans="1:27" ht="15.75" x14ac:dyDescent="0.25">
      <c r="A31" s="147"/>
      <c r="B31" s="96"/>
      <c r="C31" s="94"/>
      <c r="D31" s="95"/>
      <c r="E31" s="96"/>
      <c r="F31" s="94"/>
      <c r="G31" s="95"/>
      <c r="H31" s="96"/>
      <c r="I31" s="94"/>
      <c r="J31" s="148"/>
      <c r="K31" s="1"/>
      <c r="L31" s="1"/>
      <c r="M31" s="1"/>
      <c r="N31" s="1"/>
      <c r="O31" s="1"/>
      <c r="P31" s="3"/>
      <c r="Q31" s="3"/>
      <c r="R31" s="3"/>
      <c r="S31" s="3"/>
      <c r="T31" s="3"/>
      <c r="U31" s="3"/>
      <c r="V31" s="3"/>
      <c r="W31" s="3"/>
    </row>
    <row r="32" spans="1:27" ht="15.75" x14ac:dyDescent="0.25">
      <c r="A32" s="147"/>
      <c r="B32" s="96"/>
      <c r="C32" s="94"/>
      <c r="D32" s="95"/>
      <c r="E32" s="96"/>
      <c r="F32" s="94"/>
      <c r="G32" s="95"/>
      <c r="H32" s="96"/>
      <c r="I32" s="94"/>
      <c r="J32" s="148"/>
      <c r="K32" s="1"/>
      <c r="L32" s="1"/>
      <c r="M32" s="1"/>
      <c r="N32" s="1"/>
      <c r="O32" s="1"/>
      <c r="P32" s="3"/>
      <c r="Q32" s="3"/>
      <c r="R32" s="3"/>
      <c r="S32" s="3"/>
      <c r="T32" s="3"/>
      <c r="U32" s="3"/>
      <c r="V32" s="3"/>
      <c r="W32" s="3"/>
    </row>
    <row r="33" spans="1:27" ht="15.75" x14ac:dyDescent="0.25">
      <c r="A33" s="92" t="s">
        <v>159</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30</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81" t="s">
        <v>8</v>
      </c>
      <c r="B38" s="152" t="s">
        <v>15</v>
      </c>
      <c r="C38" s="152"/>
      <c r="D38" s="152"/>
      <c r="E38" s="152"/>
      <c r="F38" s="152"/>
      <c r="G38" s="150"/>
      <c r="H38" s="152" t="s">
        <v>31</v>
      </c>
      <c r="I38" s="152"/>
      <c r="J38" s="153"/>
      <c r="K38" s="1"/>
      <c r="L38" s="1"/>
      <c r="M38" s="1"/>
      <c r="N38" s="1"/>
      <c r="O38" s="1"/>
      <c r="P38" s="3"/>
      <c r="Q38" s="3"/>
      <c r="R38" s="3"/>
      <c r="S38" s="3"/>
      <c r="T38" s="3"/>
      <c r="U38" s="3"/>
      <c r="V38" s="3"/>
      <c r="W38" s="3"/>
    </row>
    <row r="39" spans="1:27" ht="15.75" x14ac:dyDescent="0.25">
      <c r="A39" s="13"/>
      <c r="B39" s="154"/>
      <c r="C39" s="155"/>
      <c r="D39" s="155"/>
      <c r="E39" s="155"/>
      <c r="F39" s="155"/>
      <c r="G39" s="156"/>
      <c r="H39" s="99"/>
      <c r="I39" s="95"/>
      <c r="J39" s="148"/>
      <c r="K39" s="1"/>
      <c r="L39" s="1"/>
      <c r="M39" s="1"/>
      <c r="N39" s="1"/>
      <c r="O39" s="1"/>
      <c r="P39" s="3"/>
      <c r="Q39" s="3"/>
      <c r="R39" s="3"/>
      <c r="S39" s="3"/>
      <c r="T39" s="3"/>
      <c r="U39" s="3"/>
      <c r="V39" s="3"/>
      <c r="W39" s="3"/>
    </row>
    <row r="40" spans="1:27" ht="15.75" x14ac:dyDescent="0.25">
      <c r="A40" s="13"/>
      <c r="B40" s="154"/>
      <c r="C40" s="155"/>
      <c r="D40" s="155"/>
      <c r="E40" s="155"/>
      <c r="F40" s="155"/>
      <c r="G40" s="156"/>
      <c r="H40" s="99"/>
      <c r="I40" s="95"/>
      <c r="J40" s="148"/>
      <c r="K40" s="1"/>
      <c r="L40" s="1"/>
      <c r="M40" s="1"/>
      <c r="N40" s="1"/>
      <c r="O40" s="1"/>
      <c r="P40" s="3"/>
      <c r="Q40" s="3"/>
      <c r="R40" s="3"/>
      <c r="S40" s="3"/>
      <c r="T40" s="3"/>
      <c r="U40" s="3"/>
      <c r="V40" s="3"/>
      <c r="W40" s="3"/>
    </row>
    <row r="41" spans="1:27" ht="51.75" customHeight="1" x14ac:dyDescent="0.25">
      <c r="A41" s="13"/>
      <c r="B41" s="154"/>
      <c r="C41" s="155"/>
      <c r="D41" s="155"/>
      <c r="E41" s="155"/>
      <c r="F41" s="155"/>
      <c r="G41" s="156"/>
      <c r="H41" s="94"/>
      <c r="I41" s="99"/>
      <c r="J41" s="157"/>
      <c r="K41" s="1"/>
      <c r="L41" s="1"/>
      <c r="M41" s="1"/>
      <c r="N41" s="1"/>
      <c r="O41" s="1"/>
      <c r="P41" s="3"/>
      <c r="Q41" s="3"/>
      <c r="R41" s="3"/>
      <c r="S41" s="3"/>
      <c r="T41" s="3"/>
      <c r="U41" s="3"/>
      <c r="V41" s="3"/>
      <c r="W41" s="3"/>
    </row>
    <row r="42" spans="1:27" ht="32.25" customHeight="1" x14ac:dyDescent="0.25">
      <c r="A42" s="13"/>
      <c r="B42" s="154"/>
      <c r="C42" s="155"/>
      <c r="D42" s="155"/>
      <c r="E42" s="155"/>
      <c r="F42" s="155"/>
      <c r="G42" s="156"/>
      <c r="H42" s="99"/>
      <c r="I42" s="95"/>
      <c r="J42" s="148"/>
      <c r="K42" s="1"/>
      <c r="L42" s="1"/>
      <c r="M42" s="1"/>
      <c r="N42" s="1"/>
      <c r="O42" s="1"/>
      <c r="P42" s="3"/>
      <c r="Q42" s="3"/>
      <c r="R42" s="3"/>
      <c r="S42" s="3"/>
      <c r="T42" s="3"/>
      <c r="U42" s="3"/>
      <c r="V42" s="3"/>
      <c r="W42" s="3"/>
    </row>
    <row r="43" spans="1:27" ht="15.75" x14ac:dyDescent="0.25">
      <c r="A43" s="14"/>
      <c r="B43" s="162"/>
      <c r="C43" s="163"/>
      <c r="D43" s="163"/>
      <c r="E43" s="163"/>
      <c r="F43" s="163"/>
      <c r="G43" s="164"/>
      <c r="H43" s="99"/>
      <c r="I43" s="95"/>
      <c r="J43" s="148"/>
      <c r="K43" s="1"/>
      <c r="L43" s="1"/>
      <c r="M43" s="1"/>
      <c r="N43" s="1"/>
      <c r="O43" s="1"/>
      <c r="P43" s="3"/>
      <c r="Q43" s="3"/>
      <c r="R43" s="3"/>
      <c r="S43" s="3"/>
      <c r="T43" s="3"/>
      <c r="U43" s="3"/>
      <c r="V43" s="3"/>
      <c r="W43" s="3"/>
    </row>
    <row r="44" spans="1:27" ht="15.75" x14ac:dyDescent="0.25">
      <c r="A44" s="82"/>
      <c r="B44" s="159"/>
      <c r="C44" s="160"/>
      <c r="D44" s="160"/>
      <c r="E44" s="160"/>
      <c r="F44" s="160"/>
      <c r="G44" s="161"/>
      <c r="H44" s="99"/>
      <c r="I44" s="95"/>
      <c r="J44" s="148"/>
      <c r="K44" s="1"/>
      <c r="L44" s="1"/>
      <c r="M44" s="1"/>
      <c r="N44" s="1"/>
      <c r="O44" s="1"/>
      <c r="P44" s="3"/>
      <c r="Q44" s="3"/>
      <c r="R44" s="3"/>
      <c r="S44" s="3"/>
      <c r="T44" s="3"/>
      <c r="U44" s="3"/>
      <c r="V44" s="3"/>
      <c r="W44" s="3"/>
    </row>
    <row r="45" spans="1:27" ht="15.75" x14ac:dyDescent="0.25">
      <c r="A45" s="82"/>
      <c r="B45" s="159"/>
      <c r="C45" s="160"/>
      <c r="D45" s="160"/>
      <c r="E45" s="160"/>
      <c r="F45" s="160"/>
      <c r="G45" s="161"/>
      <c r="H45" s="99"/>
      <c r="I45" s="95"/>
      <c r="J45" s="148"/>
      <c r="K45" s="1"/>
      <c r="L45" s="1"/>
      <c r="M45" s="1"/>
      <c r="N45" s="1"/>
      <c r="O45" s="1"/>
      <c r="P45" s="3"/>
      <c r="Q45" s="3"/>
      <c r="R45" s="3"/>
      <c r="S45" s="3"/>
      <c r="T45" s="3"/>
      <c r="U45" s="3"/>
      <c r="V45" s="3"/>
      <c r="W45" s="3"/>
    </row>
    <row r="46" spans="1:27" ht="15.75" x14ac:dyDescent="0.25">
      <c r="A46" s="82"/>
      <c r="B46" s="159"/>
      <c r="C46" s="160"/>
      <c r="D46" s="160"/>
      <c r="E46" s="160"/>
      <c r="F46" s="160"/>
      <c r="G46" s="161"/>
      <c r="H46" s="99"/>
      <c r="I46" s="95"/>
      <c r="J46" s="148"/>
      <c r="K46" s="1"/>
      <c r="L46" s="1"/>
      <c r="M46" s="1"/>
      <c r="N46" s="1"/>
      <c r="O46" s="1"/>
      <c r="P46" s="3"/>
      <c r="Q46" s="3"/>
      <c r="R46" s="3"/>
      <c r="S46" s="3"/>
      <c r="T46" s="3"/>
      <c r="U46" s="3"/>
      <c r="V46" s="3"/>
      <c r="W46" s="3"/>
    </row>
    <row r="47" spans="1:27" ht="15.75" x14ac:dyDescent="0.25">
      <c r="A47" s="82"/>
      <c r="B47" s="159"/>
      <c r="C47" s="160"/>
      <c r="D47" s="160"/>
      <c r="E47" s="160"/>
      <c r="F47" s="160"/>
      <c r="G47" s="161"/>
      <c r="H47" s="99"/>
      <c r="I47" s="95"/>
      <c r="J47" s="148"/>
      <c r="K47" s="1"/>
      <c r="L47" s="1"/>
      <c r="M47" s="1"/>
      <c r="N47" s="1"/>
      <c r="O47" s="1"/>
      <c r="P47" s="3"/>
      <c r="Q47" s="3"/>
      <c r="R47" s="3"/>
      <c r="S47" s="3"/>
      <c r="T47" s="3"/>
      <c r="U47" s="3"/>
      <c r="V47" s="3"/>
      <c r="W47" s="3"/>
    </row>
    <row r="48" spans="1:27" ht="15.75" x14ac:dyDescent="0.25">
      <c r="A48" s="82"/>
      <c r="B48" s="159"/>
      <c r="C48" s="160"/>
      <c r="D48" s="160"/>
      <c r="E48" s="160"/>
      <c r="F48" s="160"/>
      <c r="G48" s="161"/>
      <c r="H48" s="99"/>
      <c r="I48" s="95"/>
      <c r="J48" s="148"/>
      <c r="K48" s="1"/>
      <c r="L48" s="1"/>
      <c r="M48" s="1"/>
      <c r="N48" s="1"/>
      <c r="O48" s="1"/>
      <c r="P48" s="3"/>
      <c r="Q48" s="3"/>
      <c r="R48" s="3"/>
      <c r="S48" s="3"/>
      <c r="T48" s="3"/>
      <c r="U48" s="3"/>
      <c r="V48" s="3"/>
      <c r="W48" s="3"/>
    </row>
    <row r="49" spans="1:23" ht="16.5" thickBot="1" x14ac:dyDescent="0.3">
      <c r="A49" s="6"/>
      <c r="B49" s="126"/>
      <c r="C49" s="127"/>
      <c r="D49" s="127"/>
      <c r="E49" s="127"/>
      <c r="F49" s="127"/>
      <c r="G49" s="128"/>
      <c r="H49" s="129"/>
      <c r="I49" s="130"/>
      <c r="J49" s="131"/>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32" t="s">
        <v>97</v>
      </c>
      <c r="B51" s="132"/>
      <c r="C51" s="132"/>
      <c r="D51" s="132"/>
      <c r="E51" s="132"/>
      <c r="F51" s="132"/>
      <c r="G51" s="132"/>
      <c r="H51" s="132"/>
      <c r="I51" s="132"/>
      <c r="J51" s="132"/>
      <c r="K51" s="1"/>
      <c r="L51" s="1"/>
      <c r="M51" s="1"/>
      <c r="N51" s="1"/>
      <c r="O51" s="1"/>
      <c r="P51" s="3"/>
      <c r="Q51" s="3"/>
      <c r="R51" s="3"/>
      <c r="S51" s="3"/>
      <c r="T51" s="3"/>
      <c r="U51" s="3"/>
      <c r="V51" s="3"/>
      <c r="W51" s="3"/>
    </row>
    <row r="52" spans="1:23" ht="15.75" x14ac:dyDescent="0.25">
      <c r="A52" s="132"/>
      <c r="B52" s="132"/>
      <c r="C52" s="132"/>
      <c r="D52" s="132"/>
      <c r="E52" s="132"/>
      <c r="F52" s="132"/>
      <c r="G52" s="132"/>
      <c r="H52" s="132"/>
      <c r="I52" s="132"/>
      <c r="J52" s="132"/>
      <c r="K52" s="1"/>
      <c r="L52" s="1"/>
      <c r="M52" s="1"/>
      <c r="N52" s="1"/>
      <c r="O52" s="1"/>
      <c r="P52" s="3"/>
      <c r="Q52" s="3"/>
      <c r="R52" s="3"/>
      <c r="S52" s="3"/>
      <c r="T52" s="3"/>
      <c r="U52" s="3"/>
      <c r="V52" s="3"/>
      <c r="W52" s="3"/>
    </row>
    <row r="53" spans="1:23" ht="15.75" x14ac:dyDescent="0.25">
      <c r="A53" s="132"/>
      <c r="B53" s="132"/>
      <c r="C53" s="132"/>
      <c r="D53" s="132"/>
      <c r="E53" s="132"/>
      <c r="F53" s="132"/>
      <c r="G53" s="132"/>
      <c r="H53" s="132"/>
      <c r="I53" s="132"/>
      <c r="J53" s="132"/>
      <c r="K53" s="1"/>
      <c r="L53" s="1"/>
      <c r="M53" s="1"/>
      <c r="N53" s="1"/>
      <c r="O53" s="1"/>
      <c r="P53" s="3"/>
      <c r="Q53" s="3"/>
      <c r="R53" s="3"/>
      <c r="S53" s="3"/>
      <c r="T53" s="3"/>
      <c r="U53" s="3"/>
      <c r="V53" s="3"/>
      <c r="W53" s="3"/>
    </row>
    <row r="54" spans="1:23" ht="15.75" x14ac:dyDescent="0.25">
      <c r="A54" s="132"/>
      <c r="B54" s="132"/>
      <c r="C54" s="132"/>
      <c r="D54" s="132"/>
      <c r="E54" s="132"/>
      <c r="F54" s="132"/>
      <c r="G54" s="132"/>
      <c r="H54" s="132"/>
      <c r="I54" s="132"/>
      <c r="J54" s="132"/>
      <c r="K54" s="1"/>
      <c r="L54" s="1"/>
      <c r="M54" s="1"/>
      <c r="N54" s="1"/>
      <c r="O54" s="1"/>
      <c r="P54" s="3"/>
      <c r="Q54" s="3"/>
      <c r="R54" s="3"/>
      <c r="S54" s="3"/>
      <c r="T54" s="3"/>
      <c r="U54" s="3"/>
      <c r="V54" s="3"/>
      <c r="W54" s="3"/>
    </row>
    <row r="55" spans="1:23" ht="15.75" x14ac:dyDescent="0.25">
      <c r="A55" s="132"/>
      <c r="B55" s="132"/>
      <c r="C55" s="132"/>
      <c r="D55" s="132"/>
      <c r="E55" s="132"/>
      <c r="F55" s="132"/>
      <c r="G55" s="132"/>
      <c r="H55" s="132"/>
      <c r="I55" s="132"/>
      <c r="J55" s="132"/>
      <c r="K55" s="1"/>
      <c r="L55" s="1"/>
      <c r="M55" s="1"/>
      <c r="N55" s="1"/>
      <c r="O55" s="1"/>
      <c r="P55" s="3"/>
      <c r="Q55" s="3"/>
      <c r="R55" s="3"/>
      <c r="S55" s="3"/>
      <c r="T55" s="3"/>
      <c r="U55" s="3"/>
      <c r="V55" s="3"/>
      <c r="W55" s="3"/>
    </row>
    <row r="56" spans="1:23" ht="15.75" x14ac:dyDescent="0.25">
      <c r="A56" s="132"/>
      <c r="B56" s="132"/>
      <c r="C56" s="132"/>
      <c r="D56" s="132"/>
      <c r="E56" s="132"/>
      <c r="F56" s="132"/>
      <c r="G56" s="132"/>
      <c r="H56" s="132"/>
      <c r="I56" s="132"/>
      <c r="J56" s="132"/>
      <c r="K56" s="1"/>
      <c r="L56" s="1"/>
      <c r="M56" s="1"/>
      <c r="N56" s="1"/>
      <c r="O56" s="1"/>
      <c r="P56" s="3"/>
      <c r="Q56" s="3"/>
      <c r="R56" s="3"/>
      <c r="S56" s="3"/>
      <c r="T56" s="3"/>
      <c r="U56" s="3"/>
      <c r="V56" s="3"/>
      <c r="W56" s="3"/>
    </row>
    <row r="57" spans="1:23" ht="15.75" x14ac:dyDescent="0.25">
      <c r="A57" s="132"/>
      <c r="B57" s="132"/>
      <c r="C57" s="132"/>
      <c r="D57" s="132"/>
      <c r="E57" s="132"/>
      <c r="F57" s="132"/>
      <c r="G57" s="132"/>
      <c r="H57" s="132"/>
      <c r="I57" s="132"/>
      <c r="J57" s="132"/>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33" t="s">
        <v>16</v>
      </c>
      <c r="B60" s="133"/>
      <c r="C60" s="133"/>
      <c r="D60" s="133"/>
      <c r="E60" s="134"/>
      <c r="F60" s="135"/>
      <c r="G60" s="135"/>
      <c r="H60" s="135"/>
      <c r="I60" s="135"/>
      <c r="J60" s="135"/>
      <c r="K60" s="1"/>
      <c r="L60" s="1"/>
      <c r="M60" s="1"/>
      <c r="N60" s="1"/>
      <c r="O60" s="1"/>
      <c r="P60" s="3"/>
      <c r="Q60" s="3"/>
      <c r="R60" s="3"/>
      <c r="S60" s="3"/>
      <c r="T60" s="3"/>
      <c r="U60" s="3"/>
      <c r="V60" s="3"/>
      <c r="W60" s="3"/>
    </row>
    <row r="61" spans="1:23" ht="15.75" x14ac:dyDescent="0.25">
      <c r="A61" s="83"/>
      <c r="B61" s="83"/>
      <c r="C61" s="83"/>
      <c r="D61" s="83"/>
      <c r="E61" s="1"/>
      <c r="F61" s="1"/>
      <c r="G61" s="1"/>
      <c r="H61" s="1"/>
      <c r="I61" s="1"/>
      <c r="J61" s="1"/>
      <c r="K61" s="1"/>
      <c r="L61" s="1"/>
      <c r="M61" s="1"/>
      <c r="N61" s="1"/>
      <c r="O61" s="1"/>
      <c r="P61" s="3"/>
      <c r="Q61" s="3"/>
      <c r="R61" s="3"/>
      <c r="S61" s="3"/>
      <c r="T61" s="3"/>
      <c r="U61" s="3"/>
      <c r="V61" s="3"/>
      <c r="W61" s="3"/>
    </row>
    <row r="62" spans="1:23" ht="15.75" x14ac:dyDescent="0.25">
      <c r="A62" s="133" t="s">
        <v>94</v>
      </c>
      <c r="B62" s="133"/>
      <c r="C62" s="133"/>
      <c r="D62" s="133"/>
      <c r="E62" s="134"/>
      <c r="F62" s="135"/>
      <c r="G62" s="135"/>
      <c r="H62" s="135"/>
      <c r="I62" s="135"/>
      <c r="J62" s="135"/>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20:J20"/>
    <mergeCell ref="A24:B24"/>
    <mergeCell ref="C24:E24"/>
    <mergeCell ref="F24:H24"/>
    <mergeCell ref="I24:J24"/>
    <mergeCell ref="A16:B16"/>
    <mergeCell ref="C16:E16"/>
    <mergeCell ref="F16:H16"/>
    <mergeCell ref="I16:J16"/>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5:B15"/>
    <mergeCell ref="C15:E15"/>
    <mergeCell ref="F15:H15"/>
    <mergeCell ref="I15:J15"/>
    <mergeCell ref="B49:G49"/>
    <mergeCell ref="H49:J49"/>
    <mergeCell ref="A51:J57"/>
    <mergeCell ref="A60:D60"/>
    <mergeCell ref="E60:J60"/>
    <mergeCell ref="A62:D62"/>
    <mergeCell ref="E62:J62"/>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zoomScale="110" zoomScaleNormal="110" workbookViewId="0">
      <selection activeCell="J23" sqref="J23"/>
    </sheetView>
  </sheetViews>
  <sheetFormatPr defaultColWidth="9.140625" defaultRowHeight="15.75" x14ac:dyDescent="0.25"/>
  <cols>
    <col min="1" max="1" width="9.140625" style="36"/>
    <col min="2" max="2" width="5" style="36" customWidth="1"/>
    <col min="3" max="3" width="57.28515625" style="36" customWidth="1"/>
    <col min="4" max="4" width="17" style="36" customWidth="1"/>
    <col min="5" max="5" width="5.85546875" style="36" customWidth="1"/>
    <col min="6" max="6" width="5.140625" style="36" customWidth="1"/>
    <col min="7" max="7" width="11.7109375" style="36" customWidth="1"/>
    <col min="8" max="8" width="19.42578125" style="36" customWidth="1"/>
    <col min="9" max="16384" width="9.140625" style="36"/>
  </cols>
  <sheetData>
    <row r="1" spans="1:8" x14ac:dyDescent="0.25">
      <c r="H1" s="45"/>
    </row>
    <row r="2" spans="1:8" ht="18.75" x14ac:dyDescent="0.25">
      <c r="A2" s="167" t="s">
        <v>76</v>
      </c>
      <c r="B2" s="167"/>
      <c r="C2" s="167"/>
      <c r="D2" s="167"/>
      <c r="E2" s="167"/>
      <c r="F2" s="167"/>
      <c r="G2" s="167"/>
      <c r="H2" s="167"/>
    </row>
    <row r="3" spans="1:8" ht="18.75" x14ac:dyDescent="0.3">
      <c r="B3" s="46"/>
      <c r="C3" s="47"/>
      <c r="D3" s="47"/>
      <c r="E3" s="47"/>
      <c r="F3" s="47"/>
    </row>
    <row r="4" spans="1:8" x14ac:dyDescent="0.25">
      <c r="B4" s="168" t="s">
        <v>85</v>
      </c>
      <c r="C4" s="168"/>
      <c r="D4" s="168"/>
      <c r="E4" s="168"/>
      <c r="F4" s="168"/>
      <c r="G4" s="168"/>
      <c r="H4" s="168"/>
    </row>
    <row r="5" spans="1:8" ht="15.95" customHeight="1" x14ac:dyDescent="0.25">
      <c r="B5" s="168" t="s">
        <v>73</v>
      </c>
      <c r="C5" s="168"/>
      <c r="D5" s="168"/>
      <c r="E5" s="168"/>
      <c r="F5" s="168"/>
      <c r="G5" s="168"/>
      <c r="H5" s="168"/>
    </row>
    <row r="6" spans="1:8" x14ac:dyDescent="0.25">
      <c r="B6" s="168"/>
      <c r="C6" s="168"/>
      <c r="D6" s="168"/>
      <c r="E6" s="168"/>
      <c r="F6" s="168"/>
      <c r="G6" s="168"/>
      <c r="H6" s="168"/>
    </row>
    <row r="8" spans="1:8" x14ac:dyDescent="0.25">
      <c r="B8" s="36" t="s">
        <v>42</v>
      </c>
    </row>
    <row r="9" spans="1:8" x14ac:dyDescent="0.25">
      <c r="C9" s="48" t="s">
        <v>138</v>
      </c>
      <c r="D9" s="49">
        <v>95</v>
      </c>
    </row>
    <row r="10" spans="1:8" x14ac:dyDescent="0.25">
      <c r="C10" s="48" t="s">
        <v>57</v>
      </c>
      <c r="D10" s="49">
        <v>5</v>
      </c>
    </row>
    <row r="12" spans="1:8" x14ac:dyDescent="0.25">
      <c r="B12" s="36" t="s">
        <v>43</v>
      </c>
    </row>
    <row r="13" spans="1:8" ht="16.5" thickBot="1" x14ac:dyDescent="0.3"/>
    <row r="14" spans="1:8" ht="49.5" customHeight="1" thickBot="1" x14ac:dyDescent="0.3">
      <c r="B14" s="169" t="s">
        <v>44</v>
      </c>
      <c r="C14" s="170"/>
      <c r="D14" s="170"/>
      <c r="E14" s="170"/>
      <c r="F14" s="171"/>
      <c r="G14" s="169" t="s">
        <v>46</v>
      </c>
      <c r="H14" s="171"/>
    </row>
    <row r="15" spans="1:8" ht="16.5" thickBot="1" x14ac:dyDescent="0.3">
      <c r="B15" s="172" t="s">
        <v>139</v>
      </c>
      <c r="C15" s="173"/>
      <c r="D15" s="173"/>
      <c r="E15" s="173"/>
      <c r="F15" s="174"/>
      <c r="G15" s="51" t="s">
        <v>58</v>
      </c>
      <c r="H15" s="50">
        <f>D9</f>
        <v>95</v>
      </c>
    </row>
    <row r="16" spans="1:8" ht="16.5" thickBot="1" x14ac:dyDescent="0.3">
      <c r="B16" s="172" t="s">
        <v>47</v>
      </c>
      <c r="C16" s="173"/>
      <c r="D16" s="173"/>
      <c r="E16" s="173"/>
      <c r="F16" s="174"/>
      <c r="G16" s="51" t="s">
        <v>59</v>
      </c>
      <c r="H16" s="50">
        <f>D10</f>
        <v>5</v>
      </c>
    </row>
    <row r="17" spans="2:9" ht="16.5" customHeight="1" thickBot="1" x14ac:dyDescent="0.3">
      <c r="B17" s="52" t="s">
        <v>8</v>
      </c>
      <c r="C17" s="53" t="s">
        <v>22</v>
      </c>
      <c r="D17" s="53" t="s">
        <v>60</v>
      </c>
      <c r="E17" s="175" t="s">
        <v>45</v>
      </c>
      <c r="F17" s="176"/>
      <c r="G17" s="170"/>
      <c r="H17" s="171"/>
    </row>
    <row r="18" spans="2:9" ht="30.75" thickBot="1" x14ac:dyDescent="0.3">
      <c r="B18" s="72" t="s">
        <v>48</v>
      </c>
      <c r="C18" s="44" t="s">
        <v>140</v>
      </c>
      <c r="D18" s="43" t="s">
        <v>79</v>
      </c>
      <c r="E18" s="35" t="s">
        <v>61</v>
      </c>
      <c r="F18" s="78">
        <v>1</v>
      </c>
      <c r="G18" s="177" t="s">
        <v>62</v>
      </c>
      <c r="H18" s="178"/>
      <c r="I18" s="74"/>
    </row>
    <row r="19" spans="2:9" x14ac:dyDescent="0.25">
      <c r="B19" s="54"/>
      <c r="C19" s="55"/>
      <c r="D19" s="54"/>
      <c r="E19" s="56"/>
      <c r="F19" s="57"/>
      <c r="G19" s="54"/>
      <c r="H19" s="54"/>
    </row>
    <row r="20" spans="2:9" ht="33.75" customHeight="1" x14ac:dyDescent="0.25">
      <c r="B20" s="166" t="s">
        <v>75</v>
      </c>
      <c r="C20" s="166"/>
      <c r="D20" s="166"/>
      <c r="E20" s="166"/>
      <c r="F20" s="166"/>
      <c r="G20" s="166"/>
      <c r="H20" s="166"/>
    </row>
    <row r="22" spans="2:9" ht="31.5" customHeight="1" x14ac:dyDescent="0.25">
      <c r="B22" s="166" t="s">
        <v>103</v>
      </c>
      <c r="C22" s="166"/>
      <c r="D22" s="166"/>
      <c r="E22" s="166"/>
      <c r="F22" s="166"/>
      <c r="G22" s="166"/>
      <c r="H22" s="166"/>
    </row>
    <row r="23" spans="2:9" x14ac:dyDescent="0.25">
      <c r="D23" s="58" t="s">
        <v>102</v>
      </c>
    </row>
    <row r="25" spans="2:9" ht="31.5" customHeight="1" x14ac:dyDescent="0.25">
      <c r="B25" s="166" t="s">
        <v>95</v>
      </c>
      <c r="C25" s="166"/>
      <c r="D25" s="166"/>
      <c r="E25" s="166"/>
      <c r="F25" s="166"/>
      <c r="G25" s="166"/>
      <c r="H25" s="166"/>
    </row>
    <row r="29" spans="2:9" ht="30.75" customHeight="1" x14ac:dyDescent="0.25">
      <c r="B29" s="166" t="s">
        <v>141</v>
      </c>
      <c r="C29" s="166"/>
      <c r="D29" s="166"/>
      <c r="E29" s="166"/>
      <c r="F29" s="166"/>
      <c r="G29" s="166"/>
      <c r="H29" s="166"/>
    </row>
    <row r="30" spans="2:9" x14ac:dyDescent="0.25">
      <c r="B30" s="112" t="s">
        <v>142</v>
      </c>
      <c r="C30" s="112"/>
      <c r="D30" s="112"/>
      <c r="E30" s="112"/>
      <c r="F30" s="112"/>
      <c r="G30" s="112"/>
      <c r="H30" s="112"/>
    </row>
    <row r="31" spans="2:9" x14ac:dyDescent="0.25">
      <c r="B31" s="112"/>
      <c r="C31" s="112"/>
      <c r="D31" s="112"/>
      <c r="E31" s="112"/>
      <c r="F31" s="112"/>
      <c r="G31" s="112"/>
      <c r="H31" s="112"/>
    </row>
    <row r="32" spans="2:9" x14ac:dyDescent="0.25">
      <c r="B32" s="112"/>
      <c r="C32" s="112"/>
      <c r="D32" s="112"/>
      <c r="E32" s="112"/>
      <c r="F32" s="112"/>
      <c r="G32" s="112"/>
      <c r="H32" s="112"/>
    </row>
    <row r="34" spans="1:8" ht="32.25" customHeight="1" x14ac:dyDescent="0.25">
      <c r="B34" s="166" t="s">
        <v>49</v>
      </c>
      <c r="C34" s="166"/>
      <c r="D34" s="166"/>
      <c r="E34" s="166"/>
      <c r="F34" s="166"/>
      <c r="G34" s="166"/>
      <c r="H34" s="166"/>
    </row>
    <row r="41" spans="1:8" x14ac:dyDescent="0.25">
      <c r="A41" s="73" t="s">
        <v>96</v>
      </c>
      <c r="B41" s="165" t="s">
        <v>93</v>
      </c>
      <c r="C41" s="165"/>
      <c r="D41" s="165"/>
      <c r="E41" s="165"/>
      <c r="F41" s="165"/>
      <c r="G41" s="165"/>
      <c r="H41" s="165"/>
    </row>
    <row r="42" spans="1:8" x14ac:dyDescent="0.25">
      <c r="B42" s="165"/>
      <c r="C42" s="165"/>
      <c r="D42" s="165"/>
      <c r="E42" s="165"/>
      <c r="F42" s="165"/>
      <c r="G42" s="165"/>
      <c r="H42" s="165"/>
    </row>
    <row r="43" spans="1:8" x14ac:dyDescent="0.25">
      <c r="B43" s="165"/>
      <c r="C43" s="165"/>
      <c r="D43" s="165"/>
      <c r="E43" s="165"/>
      <c r="F43" s="165"/>
      <c r="G43" s="165"/>
      <c r="H43" s="165"/>
    </row>
    <row r="44" spans="1:8" x14ac:dyDescent="0.25">
      <c r="B44" s="165"/>
      <c r="C44" s="165"/>
      <c r="D44" s="165"/>
      <c r="E44" s="165"/>
      <c r="F44" s="165"/>
      <c r="G44" s="165"/>
      <c r="H44" s="165"/>
    </row>
    <row r="45" spans="1:8" x14ac:dyDescent="0.25">
      <c r="B45" s="165"/>
      <c r="C45" s="165"/>
      <c r="D45" s="165"/>
      <c r="E45" s="165"/>
      <c r="F45" s="165"/>
      <c r="G45" s="165"/>
      <c r="H45" s="165"/>
    </row>
    <row r="46" spans="1:8" x14ac:dyDescent="0.25">
      <c r="B46" s="165"/>
      <c r="C46" s="165"/>
      <c r="D46" s="165"/>
      <c r="E46" s="165"/>
      <c r="F46" s="165"/>
      <c r="G46" s="165"/>
      <c r="H46" s="165"/>
    </row>
    <row r="47" spans="1:8" x14ac:dyDescent="0.25">
      <c r="B47" s="165"/>
      <c r="C47" s="165"/>
      <c r="D47" s="165"/>
      <c r="E47" s="165"/>
      <c r="F47" s="165"/>
      <c r="G47" s="165"/>
      <c r="H47" s="165"/>
    </row>
    <row r="48" spans="1:8" x14ac:dyDescent="0.25">
      <c r="B48" s="165"/>
      <c r="C48" s="165"/>
      <c r="D48" s="165"/>
      <c r="E48" s="165"/>
      <c r="F48" s="165"/>
      <c r="G48" s="165"/>
      <c r="H48" s="165"/>
    </row>
    <row r="49" spans="2:8" x14ac:dyDescent="0.25">
      <c r="B49" s="165"/>
      <c r="C49" s="165"/>
      <c r="D49" s="165"/>
      <c r="E49" s="165"/>
      <c r="F49" s="165"/>
      <c r="G49" s="165"/>
      <c r="H49" s="165"/>
    </row>
    <row r="50" spans="2:8" x14ac:dyDescent="0.25">
      <c r="B50" s="165"/>
      <c r="C50" s="165"/>
      <c r="D50" s="165"/>
      <c r="E50" s="165"/>
      <c r="F50" s="165"/>
      <c r="G50" s="165"/>
      <c r="H50" s="165"/>
    </row>
    <row r="51" spans="2:8" x14ac:dyDescent="0.25">
      <c r="B51" s="165"/>
      <c r="C51" s="165"/>
      <c r="D51" s="165"/>
      <c r="E51" s="165"/>
      <c r="F51" s="165"/>
      <c r="G51" s="165"/>
      <c r="H51" s="165"/>
    </row>
    <row r="52" spans="2:8" x14ac:dyDescent="0.25">
      <c r="B52" s="165"/>
      <c r="C52" s="165"/>
      <c r="D52" s="165"/>
      <c r="E52" s="165"/>
      <c r="F52" s="165"/>
      <c r="G52" s="165"/>
      <c r="H52" s="165"/>
    </row>
    <row r="53" spans="2:8" x14ac:dyDescent="0.25">
      <c r="B53" s="165"/>
      <c r="C53" s="165"/>
      <c r="D53" s="165"/>
      <c r="E53" s="165"/>
      <c r="F53" s="165"/>
      <c r="G53" s="165"/>
      <c r="H53" s="165"/>
    </row>
    <row r="54" spans="2:8" x14ac:dyDescent="0.25">
      <c r="B54" s="165"/>
      <c r="C54" s="165"/>
      <c r="D54" s="165"/>
      <c r="E54" s="165"/>
      <c r="F54" s="165"/>
      <c r="G54" s="165"/>
      <c r="H54" s="165"/>
    </row>
    <row r="55" spans="2:8" x14ac:dyDescent="0.25">
      <c r="B55" s="165"/>
      <c r="C55" s="165"/>
      <c r="D55" s="165"/>
      <c r="E55" s="165"/>
      <c r="F55" s="165"/>
      <c r="G55" s="165"/>
      <c r="H55" s="165"/>
    </row>
    <row r="56" spans="2:8" x14ac:dyDescent="0.25">
      <c r="B56" s="165"/>
      <c r="C56" s="165"/>
      <c r="D56" s="165"/>
      <c r="E56" s="165"/>
      <c r="F56" s="165"/>
      <c r="G56" s="165"/>
      <c r="H56" s="165"/>
    </row>
    <row r="57" spans="2:8" x14ac:dyDescent="0.25">
      <c r="B57" s="165"/>
      <c r="C57" s="165"/>
      <c r="D57" s="165"/>
      <c r="E57" s="165"/>
      <c r="F57" s="165"/>
      <c r="G57" s="165"/>
      <c r="H57" s="165"/>
    </row>
    <row r="58" spans="2:8" x14ac:dyDescent="0.25">
      <c r="B58" s="165"/>
      <c r="C58" s="165"/>
      <c r="D58" s="165"/>
      <c r="E58" s="165"/>
      <c r="F58" s="165"/>
      <c r="G58" s="165"/>
      <c r="H58" s="165"/>
    </row>
    <row r="59" spans="2:8" x14ac:dyDescent="0.25">
      <c r="B59" s="165"/>
      <c r="C59" s="165"/>
      <c r="D59" s="165"/>
      <c r="E59" s="165"/>
      <c r="F59" s="165"/>
      <c r="G59" s="165"/>
      <c r="H59" s="165"/>
    </row>
    <row r="60" spans="2:8" x14ac:dyDescent="0.25">
      <c r="B60" s="165"/>
      <c r="C60" s="165"/>
      <c r="D60" s="165"/>
      <c r="E60" s="165"/>
      <c r="F60" s="165"/>
      <c r="G60" s="165"/>
      <c r="H60" s="165"/>
    </row>
    <row r="61" spans="2:8" x14ac:dyDescent="0.25">
      <c r="B61" s="165"/>
      <c r="C61" s="165"/>
      <c r="D61" s="165"/>
      <c r="E61" s="165"/>
      <c r="F61" s="165"/>
      <c r="G61" s="165"/>
      <c r="H61" s="165"/>
    </row>
    <row r="62" spans="2:8" x14ac:dyDescent="0.25">
      <c r="B62" s="165"/>
      <c r="C62" s="165"/>
      <c r="D62" s="165"/>
      <c r="E62" s="165"/>
      <c r="F62" s="165"/>
      <c r="G62" s="165"/>
      <c r="H62" s="165"/>
    </row>
    <row r="63" spans="2:8" x14ac:dyDescent="0.25">
      <c r="B63" s="165"/>
      <c r="C63" s="165"/>
      <c r="D63" s="165"/>
      <c r="E63" s="165"/>
      <c r="F63" s="165"/>
      <c r="G63" s="165"/>
      <c r="H63" s="165"/>
    </row>
    <row r="64" spans="2:8" x14ac:dyDescent="0.25">
      <c r="B64" s="165"/>
      <c r="C64" s="165"/>
      <c r="D64" s="165"/>
      <c r="E64" s="165"/>
      <c r="F64" s="165"/>
      <c r="G64" s="165"/>
      <c r="H64" s="165"/>
    </row>
  </sheetData>
  <mergeCells count="16">
    <mergeCell ref="B41:H64"/>
    <mergeCell ref="B34:H34"/>
    <mergeCell ref="A2:H2"/>
    <mergeCell ref="B22:H22"/>
    <mergeCell ref="B25:H25"/>
    <mergeCell ref="B29:H29"/>
    <mergeCell ref="B30:H32"/>
    <mergeCell ref="B20:H20"/>
    <mergeCell ref="B4:H4"/>
    <mergeCell ref="B14:F14"/>
    <mergeCell ref="G14:H14"/>
    <mergeCell ref="B15:F15"/>
    <mergeCell ref="B16:F16"/>
    <mergeCell ref="E17:H17"/>
    <mergeCell ref="G18:H18"/>
    <mergeCell ref="B5:H6"/>
  </mergeCells>
  <phoneticPr fontId="18" type="noConversion"/>
  <dataValidations count="2">
    <dataValidation allowBlank="1" sqref="C19"/>
    <dataValidation allowBlank="1" prompt="Pasirinkti parametro vertę: yra / nėra" sqref="G18:H19"/>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zoomScaleNormal="100" workbookViewId="0">
      <selection activeCell="B15" sqref="B15"/>
    </sheetView>
  </sheetViews>
  <sheetFormatPr defaultColWidth="9.140625" defaultRowHeight="15.75" x14ac:dyDescent="0.25"/>
  <cols>
    <col min="1" max="1" width="41.42578125" style="33" customWidth="1"/>
    <col min="2" max="4" width="55.85546875" style="26" customWidth="1"/>
    <col min="5" max="5" width="12.7109375" style="26" customWidth="1"/>
    <col min="6" max="16384" width="9.140625" style="26"/>
  </cols>
  <sheetData>
    <row r="1" spans="1:4" x14ac:dyDescent="0.25">
      <c r="A1" s="179"/>
      <c r="B1" s="179"/>
      <c r="C1" s="179"/>
      <c r="D1" s="179"/>
    </row>
    <row r="2" spans="1:4" ht="16.5" thickBot="1" x14ac:dyDescent="0.3">
      <c r="A2" s="179"/>
      <c r="B2" s="179"/>
      <c r="C2" s="179"/>
      <c r="D2" s="179"/>
    </row>
    <row r="3" spans="1:4" ht="16.5" thickBot="1" x14ac:dyDescent="0.3">
      <c r="A3" s="27"/>
      <c r="B3" s="28" t="s">
        <v>63</v>
      </c>
      <c r="C3" s="28" t="s">
        <v>64</v>
      </c>
      <c r="D3" s="28" t="s">
        <v>65</v>
      </c>
    </row>
    <row r="4" spans="1:4" ht="16.5" thickBot="1" x14ac:dyDescent="0.3">
      <c r="A4" s="29" t="s">
        <v>83</v>
      </c>
      <c r="B4" s="30"/>
      <c r="C4" s="30"/>
      <c r="D4" s="30"/>
    </row>
    <row r="5" spans="1:4" ht="18" thickBot="1" x14ac:dyDescent="0.3">
      <c r="A5" s="29" t="s">
        <v>66</v>
      </c>
      <c r="B5" s="31"/>
      <c r="C5" s="31"/>
      <c r="D5" s="31"/>
    </row>
    <row r="7" spans="1:4" x14ac:dyDescent="0.25">
      <c r="A7" s="32" t="s">
        <v>67</v>
      </c>
    </row>
    <row r="8" spans="1:4" ht="17.25" x14ac:dyDescent="0.3">
      <c r="A8" s="180" t="s">
        <v>101</v>
      </c>
      <c r="B8" s="180"/>
      <c r="C8" s="180"/>
      <c r="D8" s="180"/>
    </row>
    <row r="9" spans="1:4" ht="17.25" x14ac:dyDescent="0.3">
      <c r="A9" s="181" t="s">
        <v>143</v>
      </c>
      <c r="B9" s="181"/>
      <c r="C9" s="181"/>
      <c r="D9" s="181"/>
    </row>
  </sheetData>
  <mergeCells count="3">
    <mergeCell ref="A1:D2"/>
    <mergeCell ref="A8:D8"/>
    <mergeCell ref="A9:D9"/>
  </mergeCells>
  <dataValidations count="2">
    <dataValidation type="list" allowBlank="1" showInputMessage="1" showErrorMessage="1" sqref="B5:D5">
      <formula1>"Yra, Nėra,"</formula1>
    </dataValidation>
    <dataValidation operator="greaterThanOrEqual" allowBlank="1" showInputMessage="1" showErrorMessage="1" sqref="B4:D4"/>
  </dataValidations>
  <pageMargins left="0.7" right="0.7" top="0.75" bottom="0.75" header="0.3" footer="0.3"/>
  <pageSetup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109" zoomScaleNormal="100" workbookViewId="0">
      <selection activeCell="B16" sqref="B16"/>
    </sheetView>
  </sheetViews>
  <sheetFormatPr defaultColWidth="9.140625" defaultRowHeight="15.75" x14ac:dyDescent="0.25"/>
  <cols>
    <col min="1" max="1" width="43.140625" style="59" customWidth="1"/>
    <col min="2" max="4" width="55.85546875" style="59" customWidth="1"/>
    <col min="5" max="8" width="10.7109375" style="59" bestFit="1" customWidth="1"/>
    <col min="9" max="16384" width="9.140625" style="59"/>
  </cols>
  <sheetData>
    <row r="1" spans="1:4" ht="16.5" thickBot="1" x14ac:dyDescent="0.3"/>
    <row r="2" spans="1:4" ht="16.5" thickBot="1" x14ac:dyDescent="0.3">
      <c r="B2" s="60" t="s">
        <v>63</v>
      </c>
      <c r="C2" s="60" t="s">
        <v>64</v>
      </c>
      <c r="D2" s="60" t="s">
        <v>65</v>
      </c>
    </row>
    <row r="3" spans="1:4" ht="16.5" thickBot="1" x14ac:dyDescent="0.3">
      <c r="A3" s="70" t="s">
        <v>83</v>
      </c>
      <c r="B3" s="61">
        <f>'Pasiūlymų suvestinė_Bendra'!B4</f>
        <v>0</v>
      </c>
      <c r="C3" s="61">
        <f>'Pasiūlymų suvestinė_Bendra'!C4</f>
        <v>0</v>
      </c>
      <c r="D3" s="61">
        <f>'Pasiūlymų suvestinė_Bendra'!D4</f>
        <v>0</v>
      </c>
    </row>
    <row r="4" spans="1:4" ht="16.5" thickBot="1" x14ac:dyDescent="0.3">
      <c r="A4" s="70" t="s">
        <v>84</v>
      </c>
      <c r="B4" s="62" t="e">
        <f>(MIN(B3:D3)/B3)*'EN Vertinimo tvarka'!H15</f>
        <v>#DIV/0!</v>
      </c>
      <c r="C4" s="62" t="e">
        <f>(MIN(B3:D3)/C3)*'EN Vertinimo tvarka'!H15</f>
        <v>#DIV/0!</v>
      </c>
      <c r="D4" s="62" t="e">
        <f>(MIN(B3:D3)/D3)*'EN Vertinimo tvarka'!H15</f>
        <v>#DIV/0!</v>
      </c>
    </row>
    <row r="5" spans="1:4" ht="19.5" thickBot="1" x14ac:dyDescent="0.4">
      <c r="A5" s="70" t="s">
        <v>71</v>
      </c>
      <c r="B5" s="62">
        <f>SUM(B6:B6)*'EN Vertinimo tvarka'!H16</f>
        <v>0</v>
      </c>
      <c r="C5" s="62">
        <f>SUM(C6:C6)*'EN Vertinimo tvarka'!H16</f>
        <v>0</v>
      </c>
      <c r="D5" s="62">
        <f>SUM(D6:D6)*'EN Vertinimo tvarka'!H16</f>
        <v>0</v>
      </c>
    </row>
    <row r="6" spans="1:4" ht="18.75" x14ac:dyDescent="0.25">
      <c r="A6" s="71" t="s">
        <v>72</v>
      </c>
      <c r="B6" s="63">
        <f>COUNTIF('Pasiūlymų suvestinė_Bendra'!B5, "Yra")*'EN Vertinimo tvarka'!F18</f>
        <v>0</v>
      </c>
      <c r="C6" s="63">
        <f>COUNTIF('Pasiūlymų suvestinė_Bendra'!C5, "Yra")*'EN Vertinimo tvarka'!F18</f>
        <v>0</v>
      </c>
      <c r="D6" s="63">
        <f>COUNTIF('Pasiūlymų suvestinė_Bendra'!D5, "Yra")*'EN Vertinimo tvarka'!F18</f>
        <v>0</v>
      </c>
    </row>
    <row r="7" spans="1:4" ht="19.5" thickBot="1" x14ac:dyDescent="0.4">
      <c r="A7" s="70" t="s">
        <v>80</v>
      </c>
      <c r="B7" s="64" t="e">
        <f>SUM(B4+B5)</f>
        <v>#DIV/0!</v>
      </c>
      <c r="C7" s="64" t="e">
        <f t="shared" ref="C7:D7" si="0">SUM(C4+C5)</f>
        <v>#DIV/0!</v>
      </c>
      <c r="D7" s="64" t="e">
        <f t="shared" si="0"/>
        <v>#DIV/0!</v>
      </c>
    </row>
    <row r="8" spans="1:4" ht="16.5" thickBot="1" x14ac:dyDescent="0.3">
      <c r="A8" s="70" t="s">
        <v>68</v>
      </c>
      <c r="B8" s="65" t="e">
        <f>_xlfn.RANK.EQ(B7, $B$7:$D$7, 0)</f>
        <v>#DIV/0!</v>
      </c>
      <c r="C8" s="65" t="e">
        <f>_xlfn.RANK.EQ(C7, $B$7:$D$7, 0)</f>
        <v>#DIV/0!</v>
      </c>
      <c r="D8" s="65" t="e">
        <f>_xlfn.RANK.EQ(D7, $B$7:$D$7, 0)</f>
        <v>#DIV/0!</v>
      </c>
    </row>
    <row r="10" spans="1:4" x14ac:dyDescent="0.25">
      <c r="A10" s="59" t="s">
        <v>69</v>
      </c>
    </row>
    <row r="15" spans="1:4" x14ac:dyDescent="0.25">
      <c r="A15" s="66"/>
    </row>
    <row r="20" spans="1:1" x14ac:dyDescent="0.25">
      <c r="A20" s="67"/>
    </row>
  </sheetData>
  <conditionalFormatting sqref="B8:D8">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Specialieji reikalavimai</vt:lpstr>
      <vt:lpstr>Techninė specifikacija</vt:lpstr>
      <vt:lpstr>Subtiekėjai ir priedai</vt:lpstr>
      <vt:lpstr>EN Vertinimo tvarka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2025-10-02T14:43:33Z</dcterms:created>
  <dcterms:modified xsi:type="dcterms:W3CDTF">2025-12-15T13:59:05Z</dcterms:modified>
  <cp:category/>
</cp:coreProperties>
</file>