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C:\Users\RFranckevic\Downloads\"/>
    </mc:Choice>
  </mc:AlternateContent>
  <xr:revisionPtr revIDLastSave="0" documentId="13_ncr:1_{A0813FE1-57D2-4A37-9655-D7C71443F406}" xr6:coauthVersionLast="47" xr6:coauthVersionMax="47" xr10:uidLastSave="{00000000-0000-0000-0000-000000000000}"/>
  <bookViews>
    <workbookView xWindow="-28920" yWindow="-120" windowWidth="29040" windowHeight="15720" xr2:uid="{7E9483EA-96C1-4082-B291-9580F4313DFB}"/>
  </bookViews>
  <sheets>
    <sheet name="DKŽ_1" sheetId="1" r:id="rId1"/>
    <sheet name="DKŽ_2" sheetId="2" r:id="rId2"/>
    <sheet name="Santrauka" sheetId="5"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9" i="5" l="1"/>
  <c r="D8" i="5"/>
  <c r="D7" i="5"/>
  <c r="I51" i="2"/>
  <c r="I47" i="2"/>
  <c r="I45" i="2"/>
  <c r="I21" i="2"/>
  <c r="I20" i="2"/>
  <c r="I11" i="2"/>
  <c r="G46" i="2"/>
  <c r="G45" i="2"/>
  <c r="G44" i="2"/>
  <c r="G43" i="2"/>
  <c r="G42" i="2"/>
  <c r="G41" i="2"/>
  <c r="G40" i="2"/>
  <c r="G39" i="2"/>
  <c r="G38" i="2"/>
  <c r="G37" i="2"/>
  <c r="G36" i="2"/>
  <c r="G31" i="2"/>
  <c r="G32" i="2"/>
  <c r="G29" i="2"/>
  <c r="G28" i="2"/>
  <c r="G27" i="2"/>
  <c r="G25" i="2"/>
  <c r="G24" i="2"/>
  <c r="G23" i="2"/>
  <c r="G18" i="2"/>
  <c r="G14" i="2"/>
  <c r="G8" i="2"/>
  <c r="I35" i="1"/>
  <c r="I12" i="1"/>
  <c r="I14" i="1"/>
  <c r="I28" i="1"/>
  <c r="I33" i="1"/>
  <c r="G36" i="1"/>
  <c r="G29" i="1"/>
  <c r="G30" i="1"/>
  <c r="G31" i="1"/>
  <c r="G26" i="1"/>
  <c r="G23" i="1"/>
  <c r="G24" i="1"/>
  <c r="G21" i="1"/>
  <c r="G19" i="1" l="1"/>
  <c r="G18" i="1"/>
  <c r="G15" i="1"/>
  <c r="G16" i="1"/>
  <c r="G8" i="1"/>
  <c r="G10" i="1"/>
  <c r="G9" i="1"/>
  <c r="G35" i="1" l="1"/>
  <c r="G34" i="1"/>
  <c r="G9" i="2" l="1"/>
  <c r="G7" i="2" l="1"/>
  <c r="G27" i="1"/>
  <c r="G49" i="2"/>
  <c r="G48" i="2"/>
  <c r="G33" i="2"/>
  <c r="G30" i="2"/>
  <c r="G26" i="2"/>
  <c r="G22" i="2"/>
  <c r="G50" i="2" l="1"/>
  <c r="G47" i="2"/>
  <c r="G35" i="2"/>
  <c r="G19" i="2"/>
  <c r="G17" i="2"/>
  <c r="G16" i="2"/>
  <c r="G15" i="2"/>
  <c r="G13" i="2"/>
  <c r="G12" i="1"/>
  <c r="G11" i="1"/>
  <c r="G7" i="1"/>
  <c r="G6" i="1"/>
  <c r="G5" i="1"/>
  <c r="G32" i="1" l="1"/>
  <c r="G25" i="1"/>
  <c r="G22" i="1"/>
  <c r="G34" i="2" l="1"/>
  <c r="G51" i="2"/>
  <c r="G21" i="2" l="1"/>
  <c r="G20" i="2"/>
  <c r="G12" i="2"/>
  <c r="G11" i="2"/>
  <c r="G10" i="2"/>
  <c r="G6" i="2"/>
  <c r="G5" i="2"/>
  <c r="G20" i="1"/>
  <c r="G17" i="1"/>
  <c r="G14" i="1"/>
  <c r="G13" i="1"/>
  <c r="G52" i="2" l="1"/>
  <c r="G33" i="1"/>
  <c r="G28" i="1"/>
</calcChain>
</file>

<file path=xl/sharedStrings.xml><?xml version="1.0" encoding="utf-8"?>
<sst xmlns="http://schemas.openxmlformats.org/spreadsheetml/2006/main" count="358" uniqueCount="167">
  <si>
    <t>Skyrius</t>
  </si>
  <si>
    <t>Eilės Nr.</t>
  </si>
  <si>
    <t>Darbo pavadinimas, aprašymas</t>
  </si>
  <si>
    <t>Mato vnt.</t>
  </si>
  <si>
    <t>Kiekis</t>
  </si>
  <si>
    <r>
      <t xml:space="preserve">Vieneto kaina, Eur be PVM  </t>
    </r>
    <r>
      <rPr>
        <b/>
        <sz val="11"/>
        <color rgb="FFFF0000"/>
        <rFont val="Times New Roman"/>
        <family val="1"/>
        <charset val="186"/>
      </rPr>
      <t>(pildo Tiekėjas)</t>
    </r>
  </si>
  <si>
    <t>Iš viso, Eur be PVM</t>
  </si>
  <si>
    <t>1. Paruošiamieji darbai</t>
  </si>
  <si>
    <t>m3</t>
  </si>
  <si>
    <t>vnt.</t>
  </si>
  <si>
    <t>Iš viso skyriuje 1, Eur be PVM</t>
  </si>
  <si>
    <t>m2</t>
  </si>
  <si>
    <t>m</t>
  </si>
  <si>
    <t>Iš viso skyriuje 2, Eur be PVM</t>
  </si>
  <si>
    <t>Iš viso skyriuje 3, Eur be PVM</t>
  </si>
  <si>
    <t>Iš viso skyriuje 4, Eur be PVM</t>
  </si>
  <si>
    <t>Iš viso skyriuje 5, Eur be PVM</t>
  </si>
  <si>
    <t>Iš viso skyriuje 6, Eur be PVM</t>
  </si>
  <si>
    <t>kompl.</t>
  </si>
  <si>
    <t>2. Esamų konstrukcijų išardymas</t>
  </si>
  <si>
    <t>IŠ VISO ŽINIARAŠTYJE 1, EUR BE PVM</t>
  </si>
  <si>
    <t>km</t>
  </si>
  <si>
    <t>DARBŲ KIEKIŲ ŽINIARAŠTIS NR. 2 – SUSISIEKIMO DALIS</t>
  </si>
  <si>
    <t>IŠ VISO ŽINIARAŠTYJE 2, EUR BE PVM</t>
  </si>
  <si>
    <t>DARBŲ KIEKIŲ ŽINIARAŠČIŲ SANTRAUKA</t>
  </si>
  <si>
    <t>Darbų kiekių žin. nr.</t>
  </si>
  <si>
    <t>Žiniaraščio pavadinimas</t>
  </si>
  <si>
    <t>Vertė, EUR be PVM</t>
  </si>
  <si>
    <t xml:space="preserve">KONSTRUKCIJŲ DALIS </t>
  </si>
  <si>
    <t xml:space="preserve">SUSISIEKIMO DALIS </t>
  </si>
  <si>
    <t>Vertės į pasiūlymo formą</t>
  </si>
  <si>
    <t>Iš viso žiniaraščiuose  (Eur be PVM):</t>
  </si>
  <si>
    <t>Pastaba: Rangovas statybvietės išlaidose arba laisvai pasirinktoje (-ose) darbų kiekių žiniaraščių eilutėje (-ėse) turi įsivertinti pranešimų skelbimą apie statybos pradžią, taip pat turi įsivertinti pranešimų skelbimą apie Rangovo, pagrindinių sričių vadovų (statinio projekto vykdymo priežiūros vadovo, statinio statybos vadovo, statinio statybos techninio prižiūrėtojo) pasamdymą ar paskyrimą arba jų pasikeitimą ir kitus su sutarties vykdymu susijusius dokumentus (įskaitant statybos užbaigimo akto gavimą).</t>
  </si>
  <si>
    <t>Žiniaraščio priedas</t>
  </si>
  <si>
    <t>DARBŲ KIEKIŲ ŽINIARAŠTIS NR. 1 – STATINIO KONSTRUKCIJŲ DALIS</t>
  </si>
  <si>
    <t>Dirvožemio pašalinimas, išvežimas į laikiną sandėliavimo aikštelę rangovo pasirinktu atstumu</t>
  </si>
  <si>
    <t>Asfaltbetonio dangos nufrezavimas arba išlaužimas</t>
  </si>
  <si>
    <t>Grunto kasimas, pakrovimas ir išvežimas rangovo pasirinktu atstumu (perteklinio)</t>
  </si>
  <si>
    <t>Apsauginių kelio atitvarų sistemos įrengimas</t>
  </si>
  <si>
    <t>Šlaitų ir griovio dugno sutvirtinimas, žole apželdininant dirvožemio sluoksnį</t>
  </si>
  <si>
    <t>Geodezinis trasos nužymėjimas</t>
  </si>
  <si>
    <t>2. Žemės darbai</t>
  </si>
  <si>
    <t>3. Šlaitų ir griovio dugno tvirtinimo įrengimo darbai</t>
  </si>
  <si>
    <t>Šlaitų tvirtinimas geosintetinėmis medžiagomis</t>
  </si>
  <si>
    <t>Apsauginio šalčiui atsparaus sluoksnio įrengimas</t>
  </si>
  <si>
    <t>Standartinių kelio ženklo įrengimas</t>
  </si>
  <si>
    <t>Pralaidos antgalių įrengimas</t>
  </si>
  <si>
    <t>Vandens latakų įrengimas</t>
  </si>
  <si>
    <t>Drenažo įrengimas</t>
  </si>
  <si>
    <t>Drenažo žiočių įrengimas</t>
  </si>
  <si>
    <t>Gruntų sustiprinimas (GS)</t>
  </si>
  <si>
    <t>Šalčiui nejautrių medžiagų sluoksnio įrengimas</t>
  </si>
  <si>
    <t>Signalinių stulpelių įrengimas</t>
  </si>
  <si>
    <t>Valstybinės reikšmės magistralinio kelio A4 Vilnius - Varėna - Gardinas*  84,233 km tilto per Šačią rekonstravimas</t>
  </si>
  <si>
    <t>3. Pralaidos konstrukcijų įrengimas</t>
  </si>
  <si>
    <t>4.1</t>
  </si>
  <si>
    <t>4. Sankasos šlaitų bei įtekėjimo ir ištekėjimo tvirtinimo įrengimas</t>
  </si>
  <si>
    <t>1.4</t>
  </si>
  <si>
    <t>1.5</t>
  </si>
  <si>
    <t>Pastaba: Rangovas pildo pasirinktinai I arba II projektinės kelio dangos konstrukcijos variantą</t>
  </si>
  <si>
    <t>Išpildomoji nuotrauka (taip pat pateikti laisvos formos deklaraciją, patvirtinančią išpildomosios geodezinės nuotraukos ir parengtos kadastrinės bylos atitikimą parengtam projektui). Kadastrinių matavimų bylos parengimas ir (ar) įregistruoto kelio ruožo į kurį patenka statinys, kadastrinės bylos patikslinimas</t>
  </si>
  <si>
    <t>5. Kiti darbai</t>
  </si>
  <si>
    <t>5.1</t>
  </si>
  <si>
    <t>Iš viso skyriuje 5, 
Eur be PVM</t>
  </si>
  <si>
    <t>5.2</t>
  </si>
  <si>
    <t>Triukšmo matavai pagal LST ISO 1996-1, LST ISO 1996-2 atlikus statinio statybos darbus  artimiausio gyvenamojo namo aplinkoje (vienas matavimo taškas). Matavimai atliekami nakties metu. Matavimų trukmė 1 val. Matavimų planą suderinti su Užsakovu.</t>
  </si>
  <si>
    <t>4. Dangų konstrukcijų įrengimo darbai (I  variantas)</t>
  </si>
  <si>
    <t>4. Dangų konstrukcijų įrengimo darbai (II  variantas)</t>
  </si>
  <si>
    <t>5. Kelkraščių įrengimas</t>
  </si>
  <si>
    <t>6. Kelio ženklų įrengimo ir horizontalaus ženklinimo įrengimas</t>
  </si>
  <si>
    <t>1.1</t>
  </si>
  <si>
    <t>1.2</t>
  </si>
  <si>
    <t>1.3</t>
  </si>
  <si>
    <t>1.6</t>
  </si>
  <si>
    <t>Dirvožemio pašalinimas, išvežimas į laikiną sandėliavimo aikštelę Rangovo pasirinktu atstumu</t>
  </si>
  <si>
    <r>
      <t>Laikinų kelių įrengimas ir išardymas (</t>
    </r>
    <r>
      <rPr>
        <i/>
        <sz val="11"/>
        <rFont val="Times New Roman"/>
        <family val="1"/>
        <charset val="186"/>
      </rPr>
      <t>vertinant grįžtamasias medžiagas)</t>
    </r>
  </si>
  <si>
    <r>
      <t>Laikinų spraustasienių įrengimas ir išardymas (</t>
    </r>
    <r>
      <rPr>
        <i/>
        <sz val="11"/>
        <rFont val="Times New Roman"/>
        <family val="1"/>
        <charset val="186"/>
      </rPr>
      <t>vertinant grįžtamasias medžiagas</t>
    </r>
    <r>
      <rPr>
        <sz val="11"/>
        <rFont val="Times New Roman"/>
        <family val="1"/>
        <charset val="186"/>
      </rPr>
      <t xml:space="preserve">) </t>
    </r>
  </si>
  <si>
    <r>
      <t>Laikinų tiltų įrengimas ir išardymas (</t>
    </r>
    <r>
      <rPr>
        <i/>
        <sz val="11"/>
        <rFont val="Times New Roman"/>
        <family val="1"/>
        <charset val="186"/>
      </rPr>
      <t>vertinant grįžtamasias medžiagas</t>
    </r>
    <r>
      <rPr>
        <sz val="11"/>
        <rFont val="Times New Roman"/>
        <family val="1"/>
        <charset val="186"/>
      </rPr>
      <t>)</t>
    </r>
  </si>
  <si>
    <r>
      <t>Plastikinio vamzdžio D1,0 m įrengimas ir išardymas (</t>
    </r>
    <r>
      <rPr>
        <i/>
        <sz val="11"/>
        <rFont val="Times New Roman"/>
        <family val="1"/>
        <charset val="186"/>
      </rPr>
      <t>vertinant grįžtamasias medžiagas</t>
    </r>
    <r>
      <rPr>
        <sz val="11"/>
        <rFont val="Times New Roman"/>
        <family val="1"/>
        <charset val="186"/>
      </rPr>
      <t xml:space="preserve">) </t>
    </r>
  </si>
  <si>
    <r>
      <t>Smėlio maišų įrengimas ir išardymas (</t>
    </r>
    <r>
      <rPr>
        <i/>
        <sz val="11"/>
        <rFont val="Times New Roman"/>
        <family val="1"/>
        <charset val="186"/>
      </rPr>
      <t>vertinant grįžtamasias medžiagas</t>
    </r>
    <r>
      <rPr>
        <sz val="11"/>
        <rFont val="Times New Roman"/>
        <family val="1"/>
        <charset val="186"/>
      </rPr>
      <t xml:space="preserve">) </t>
    </r>
  </si>
  <si>
    <t>Vandens pašalinimas iš tranšėjų ir iškasų siurbliais</t>
  </si>
  <si>
    <t>h</t>
  </si>
  <si>
    <t>1.7</t>
  </si>
  <si>
    <t>1.8</t>
  </si>
  <si>
    <t>2.1</t>
  </si>
  <si>
    <t>2.2</t>
  </si>
  <si>
    <t>Esamų g/b konstrukcijų išardymas ir išvežimas Rangovo pasirinktu atstumu</t>
  </si>
  <si>
    <t>Hidroizoliacijos sluoksnio ardymas ir išvežimas Rangovo pasirinktu atstumu</t>
  </si>
  <si>
    <t>3.1</t>
  </si>
  <si>
    <t>3.2</t>
  </si>
  <si>
    <t>3.3</t>
  </si>
  <si>
    <t>3.4</t>
  </si>
  <si>
    <t>3.5</t>
  </si>
  <si>
    <t>3.6</t>
  </si>
  <si>
    <t>Mineralinių medž. 16/32 pagrindo sl.įrengimas h=20 cm</t>
  </si>
  <si>
    <t>Neaustinės geotekstilės klojimas</t>
  </si>
  <si>
    <t>Pagrindo prizmių iš gerai drenuojančio grunto įrengimas ir sutankinimas</t>
  </si>
  <si>
    <t>Pagrindo iš smėlio-žvyro mišinio įrengimasir sutankinimas</t>
  </si>
  <si>
    <t>3.7</t>
  </si>
  <si>
    <t>3.8</t>
  </si>
  <si>
    <t>3.9</t>
  </si>
  <si>
    <t>Pralaidos d=2,55x1,85 m įrengimas</t>
  </si>
  <si>
    <t>Pralaidos apgaubimas geotekstile</t>
  </si>
  <si>
    <t>Armatūros gaminių sudėjimas į betonuojamas konstrukcijas</t>
  </si>
  <si>
    <t>kg</t>
  </si>
  <si>
    <t>Paviršių besiliečiančių su gruntu padengimas bitumine danga</t>
  </si>
  <si>
    <t>Paviršių plovimas aukšto slėgio vandens srove</t>
  </si>
  <si>
    <t>Betoninio paviršiaus gruntavimas ir padengimas hidrofobizuojančia danga</t>
  </si>
  <si>
    <t>Įrengtos pralaidos užpylimas tankinant (rankiniu būdu)</t>
  </si>
  <si>
    <t>Įrengtos pralaidos užpylimas tankinant (mechanizuotai)</t>
  </si>
  <si>
    <t>Turėklų įrengimas</t>
  </si>
  <si>
    <t>3.10</t>
  </si>
  <si>
    <t>3.11</t>
  </si>
  <si>
    <t>3.12</t>
  </si>
  <si>
    <t>3.13</t>
  </si>
  <si>
    <t>3.14</t>
  </si>
  <si>
    <t>Šlaito tvirtinimo plokščių įrengimas ant skaldos pagrindo sluoksnio</t>
  </si>
  <si>
    <t>Betoninių vejos bortų ant betoninio pagrindo įrengimas</t>
  </si>
  <si>
    <t>Pagrindo sutvirtinimas akmenų mėtiniu sumonolitinant</t>
  </si>
  <si>
    <t>4.2</t>
  </si>
  <si>
    <t>4.3</t>
  </si>
  <si>
    <t>4.4</t>
  </si>
  <si>
    <t>4.5</t>
  </si>
  <si>
    <t>Grįžtamosios medžiagos (nufrezuotas asfaltas) (vieneto kaina didesnė arba lygi ≥ 11,20 Eur/m3) (sąmatoje įvertinamas su minuso ženklu)</t>
  </si>
  <si>
    <t>Frezuoto asfaltbetonio drožlių (NAG) transportavimas į Rangovo bazę, jų išsaugojimas ir paruošimas panaudojimui nesurištųjų medžiagų sluoksnių įrengimui</t>
  </si>
  <si>
    <t>Likusių, nepanaudotų frezuoto asfaltbetonio drožlių pakrovimas ir transportavimas Rangovo pasirinktu atstumu</t>
  </si>
  <si>
    <r>
      <t xml:space="preserve">Esamų apsauginių atitvarų išardymas ir išvežimas į Užsakovo nurodytą vietą </t>
    </r>
    <r>
      <rPr>
        <i/>
        <sz val="11"/>
        <rFont val="Times New Roman"/>
        <family val="1"/>
        <charset val="186"/>
      </rPr>
      <t>(žiūrėti žiniaraščio priedą dėl išvežimo</t>
    </r>
    <r>
      <rPr>
        <sz val="11"/>
        <rFont val="Times New Roman"/>
        <family val="1"/>
        <charset val="186"/>
      </rPr>
      <t>)</t>
    </r>
  </si>
  <si>
    <t>Esamų signalinių stulpelių išardymas ir išvežimas Rangovo pasirinktu atstumu</t>
  </si>
  <si>
    <t>2.3</t>
  </si>
  <si>
    <t>2.4</t>
  </si>
  <si>
    <t>2.5</t>
  </si>
  <si>
    <t>2.6</t>
  </si>
  <si>
    <t>2.7</t>
  </si>
  <si>
    <t>Grunto kasimas, pakrovimas ir išvežimas Rangovo pasirinktu atstumu (perteklinio)</t>
  </si>
  <si>
    <t>Žemės sankasos planiravimas ir tankinimas (mechanizuotai)</t>
  </si>
  <si>
    <t>Žemės sankasos planiravimas ir tankinimas (rankiniu būdu)</t>
  </si>
  <si>
    <t>Dirvožemio kasimas, pakrovimas į autosavivarčius ir atvežimas į statybos darbų aikštelę iš sandėliavimo vietos</t>
  </si>
  <si>
    <r>
      <t xml:space="preserve">Plotų ir šlaitų sutvarkymas, užpilant </t>
    </r>
    <r>
      <rPr>
        <sz val="11"/>
        <color theme="1"/>
        <rFont val="Aptos Narrow"/>
        <family val="2"/>
      </rPr>
      <t>≥</t>
    </r>
    <r>
      <rPr>
        <sz val="11"/>
        <color theme="1"/>
        <rFont val="Times New Roman"/>
        <family val="1"/>
        <charset val="186"/>
      </rPr>
      <t xml:space="preserve"> 8 cm storio augaliniu gruntu, apsėjant sėklomis</t>
    </r>
  </si>
  <si>
    <t>2.8</t>
  </si>
  <si>
    <t>2.9</t>
  </si>
  <si>
    <t>4.6</t>
  </si>
  <si>
    <t>4.7</t>
  </si>
  <si>
    <t>4.8</t>
  </si>
  <si>
    <t>Skaldos pagrindo sluoksnis (h=0,20 m) iš nesurištojo mineralinių medžiagų mišinio 
fr. 0/45, iš kurių iki 30 proc. sudaro NAG (27,6 m3)</t>
  </si>
  <si>
    <t xml:space="preserve">Paklotų asfaltų pasluoksnių nušlavimas mechaninėmis šluotomis </t>
  </si>
  <si>
    <t>Asfalto pagrindo sluoksnio įrengimas AC 32 PS asfalto mišinio, h – 10,0 cm</t>
  </si>
  <si>
    <t xml:space="preserve">Paklotų asfalto pasluoksnių pagruntavimas bitumine emulsija </t>
  </si>
  <si>
    <t xml:space="preserve">Apatinio asfalto sluoksnio įrengimas AC 16 AS asfalto mišinio, h – 6,0 cm </t>
  </si>
  <si>
    <t>Paklotų asfalto pasluoksnių pagruntavimas bitumine emulsija</t>
  </si>
  <si>
    <t>Viršutinio asfalto sluoksnio įrengimas AC 11 VS asfalto mišinio, h – 4,0 cm</t>
  </si>
  <si>
    <t>Bituminės sandarinimo siūlės įrengimas</t>
  </si>
  <si>
    <t>4.9</t>
  </si>
  <si>
    <t>4.10</t>
  </si>
  <si>
    <t>4.11</t>
  </si>
  <si>
    <t>4.12</t>
  </si>
  <si>
    <t>4.13</t>
  </si>
  <si>
    <t>Žvyro pagrindo sluoksnis (h=0,40 m) iš nesurištojo mineralinių medžiagų mišinio 
fr. 0/45, iš kurių iki 30 proc. sudaro NAG (61,4 m3)</t>
  </si>
  <si>
    <t>Dirvožemio kasimas, pakrovimas į autosavivarčius ir atvežimas į statybos darbų aikštelę iš sandėliavimo vietos (kelkraščiams)</t>
  </si>
  <si>
    <t>Kelkraščio viršutinio sluoksnio iš nesurištųjų skaldytų mineralinių medžiagų 11/22 (85%) ir 15% dirvožemio mišinio įrengimas</t>
  </si>
  <si>
    <t>Horizontalaus ženklinimo (1.1 siaura ištisinė linija, plotis 0,12 m) įrengimas iš termoplasto</t>
  </si>
  <si>
    <t>6.1</t>
  </si>
  <si>
    <t>6.2</t>
  </si>
  <si>
    <t>6.3</t>
  </si>
  <si>
    <t>6.4</t>
  </si>
  <si>
    <r>
      <rPr>
        <b/>
        <sz val="10"/>
        <rFont val="Times New Roman"/>
        <family val="1"/>
        <charset val="186"/>
      </rPr>
      <t>Negrąžinamos medžiagos</t>
    </r>
    <r>
      <rPr>
        <sz val="10"/>
        <rFont val="Times New Roman"/>
        <family val="1"/>
        <charset val="186"/>
      </rPr>
      <t xml:space="preserve">
Darbų vykdymo metu nepanaudotos frezuoto asfalto granulės, skalda, žvyras, žvyro ir skaldos mišinys, nesurištasis mineralinių medžiagų mišinys, grindinio akmenys (neužteršti gruntu) yra laikomi negrąžinamomis medžiagomis. Jos sąmatoje turi būti nurodytos atskira (-omis) eilute (-ėmis) su minuso ženklu. Šios medžiagos lieka rangovui.
Mediena (išskyrus krūmus, šakas ir kelmus) taip pat laikoma negrąžinama medžiaga, kuri lieka rangovui. Jei mediena yra menkavertė ir skirta tik utilizavimui, sąmatoje utilizavimo išlaidos vertinamos su pliuso ženklu. Jei mediena nėra menkavertė ir gali būti parduota, sąmatoje tai vertinama su minuso ženklu. Medienos būklę ir kainą vertinasi pats rangovas savarankiškai savo rizika.</t>
    </r>
  </si>
  <si>
    <r>
      <rPr>
        <b/>
        <sz val="10"/>
        <rFont val="Times New Roman"/>
        <family val="1"/>
        <charset val="186"/>
      </rPr>
      <t>Statybinės atliekos</t>
    </r>
    <r>
      <rPr>
        <sz val="10"/>
        <rFont val="Times New Roman"/>
        <family val="1"/>
        <charset val="186"/>
      </rPr>
      <t xml:space="preserve">
Visos medžiagos, nepatenkančios į statybinių ir (ar) negrąžinamų medžiagų sąrašą ir (ar) kurių neįmanoma panaudoti antrą kartą, kaip atliekos turi būti sutvarkomos rangovo pagal galiojančius aplinkos apsaugos reikalavimus (rangovas privalo įsivertinti visas su tvarkymu susijusias išlaidas).</t>
    </r>
  </si>
  <si>
    <r>
      <rPr>
        <b/>
        <sz val="10"/>
        <rFont val="Times New Roman"/>
        <family val="1"/>
        <charset val="186"/>
      </rPr>
      <t>Sandėliavimo medžiagos</t>
    </r>
    <r>
      <rPr>
        <sz val="10"/>
        <rFont val="Times New Roman"/>
        <family val="1"/>
        <charset val="186"/>
      </rPr>
      <t xml:space="preserve">
Vykdant valstybinės reikšmės kelių rekonstravimo ir (ar) remonto darbus susidarančios medžiagos, kurios nenaudojamos projekte ir nėra priskiriamos negražinamoms medžiagoms transportuojamos į AB „Via Lietuva“ nurodytas sandėliavimo vietą –</t>
    </r>
    <r>
      <rPr>
        <b/>
        <sz val="10"/>
        <rFont val="Times New Roman"/>
        <family val="1"/>
        <charset val="186"/>
      </rPr>
      <t xml:space="preserve"> AB „Kelių priežiūra“ Trakų kelių tarnybos Vievio meistrija, Statybininkų g. 16, Vievis.</t>
    </r>
    <r>
      <rPr>
        <sz val="10"/>
        <rFont val="Times New Roman"/>
        <family val="1"/>
        <charset val="186"/>
      </rPr>
      <t xml:space="preserve">
Į sandėliavimo vietas turi būti gabenami </t>
    </r>
    <r>
      <rPr>
        <b/>
        <sz val="10"/>
        <rFont val="Times New Roman"/>
        <family val="1"/>
        <charset val="186"/>
      </rPr>
      <t>metaliniai</t>
    </r>
    <r>
      <rPr>
        <sz val="10"/>
        <rFont val="Times New Roman"/>
        <family val="1"/>
        <charset val="186"/>
      </rPr>
      <t xml:space="preserve"> kelio elementai (neužteršti betonu ir kt. medžiagomis (t. y. turi būti nuvalyti)) nepriklausomai nuo jų būklės: kelio ženklai, kelio ženklų atramos, apšvietimo ir kiti stulpai, apsauginiai atitvarai ir jų elementai, tiltų ir viadukų turėklai, kiti metalo gaminiai, sijos, spraustasienės, pralaidos ir kt. 
Kitos medžiagos, kurios gali būti panaudotos pakartotinai, gali būti gabenamos į sandėliavimo vietas tik suderinus su AB „Via Lietuva“.
Į sandėliavimo vietas pristatomos medžiagos turi būti surūšiuotos į tinkamas naudoti pakartotinai ir netinkamas, o sandėliavimo vietoje iškraunamos atskirai. Medžiagų perdavimo-priėmimo akte turi būti atskirai nurodytas tinkamų panaudoti medžiagų kiekis su jų charakteristikomis (pvz. kelio ženklas, nurodant jo numerį; apšvietimo stulpo atrama, nurodant jos aukštį; kelio ženklo atrama, nurodant jos ilgį, skersmenį; apsauginio atitvaro sija, nurodant jos tipą, ilgį ir pan.). Netinkamų panaudoti medžiagų turi būti nurodytas tik perduodamas kiekis.
Rangovas turi numatyti ekonomiškai pagrįstą ir optimalų medžiagų išardymo būdą. Siektina, kad kuo daugiau medžiagų būtų išardytos tvarkingai ir pristatytos mechaniškai nepažeistos bei neužterštos. Jei statybos metu medžiagos taptų netinkamomis naudoti dėl jų netinkamo išardymo, tai būtų laikoma rangovo rizika ir atsakomybė tektų rangovui.</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</si>
</sst>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0_ ;\-#,##0.00\ "/>
    <numFmt numFmtId="166" formatCode="0.000"/>
  </numFmts>
  <fonts count="23" x14ac:knownFonts="1">
    <font>
      <sz val="11"/>
      <color theme="1"/>
      <name val="Arial"/>
      <family val="2"/>
      <charset val="186"/>
    </font>
    <font>
      <sz val="11"/>
      <color rgb="FF000000"/>
      <name val="Calibri"/>
      <family val="2"/>
      <charset val="186"/>
    </font>
    <font>
      <b/>
      <sz val="12"/>
      <color rgb="FF000000"/>
      <name val="Times New Roman"/>
      <family val="1"/>
      <charset val="186"/>
    </font>
    <font>
      <sz val="11"/>
      <name val="Times New Roman"/>
      <family val="1"/>
      <charset val="186"/>
    </font>
    <font>
      <sz val="11"/>
      <color theme="1"/>
      <name val="Times New Roman"/>
      <family val="1"/>
      <charset val="186"/>
    </font>
    <font>
      <b/>
      <sz val="11"/>
      <color rgb="FF000000"/>
      <name val="Times New Roman"/>
      <family val="1"/>
      <charset val="186"/>
    </font>
    <font>
      <b/>
      <sz val="11"/>
      <name val="Times New Roman"/>
      <family val="1"/>
      <charset val="186"/>
    </font>
    <font>
      <b/>
      <sz val="11"/>
      <color rgb="FFFF0000"/>
      <name val="Times New Roman"/>
      <family val="1"/>
      <charset val="186"/>
    </font>
    <font>
      <i/>
      <sz val="11"/>
      <name val="Times New Roman"/>
      <family val="1"/>
      <charset val="186"/>
    </font>
    <font>
      <sz val="11"/>
      <color rgb="FFFF0000"/>
      <name val="Times New Roman"/>
      <family val="1"/>
      <charset val="186"/>
    </font>
    <font>
      <sz val="10"/>
      <name val="Times New Roman"/>
      <family val="1"/>
      <charset val="186"/>
    </font>
    <font>
      <b/>
      <sz val="14"/>
      <color rgb="FF000000"/>
      <name val="Times New Roman"/>
      <family val="1"/>
      <charset val="186"/>
    </font>
    <font>
      <sz val="11"/>
      <color rgb="FF00B050"/>
      <name val="Times New Roman"/>
      <family val="1"/>
      <charset val="186"/>
    </font>
    <font>
      <i/>
      <sz val="11"/>
      <color theme="1"/>
      <name val="Times New Roman"/>
      <family val="1"/>
      <charset val="186"/>
    </font>
    <font>
      <b/>
      <sz val="12"/>
      <name val="Times New Roman"/>
      <family val="1"/>
      <charset val="186"/>
    </font>
    <font>
      <b/>
      <sz val="10"/>
      <name val="Times New Roman"/>
      <family val="1"/>
      <charset val="186"/>
    </font>
    <font>
      <sz val="9"/>
      <name val="Times New Roman"/>
      <family val="1"/>
      <charset val="186"/>
    </font>
    <font>
      <sz val="8"/>
      <name val="Arial"/>
      <family val="2"/>
      <charset val="186"/>
    </font>
    <font>
      <sz val="11"/>
      <color rgb="FF000000"/>
      <name val="Times New Roman"/>
      <family val="1"/>
      <charset val="186"/>
    </font>
    <font>
      <sz val="11"/>
      <color theme="1"/>
      <name val="Calibri"/>
      <family val="2"/>
      <charset val="186"/>
      <scheme val="minor"/>
    </font>
    <font>
      <sz val="11"/>
      <name val="Times New Roman"/>
      <family val="1"/>
    </font>
    <font>
      <sz val="11"/>
      <color theme="1"/>
      <name val="Aptos Narrow"/>
      <family val="2"/>
    </font>
    <font>
      <b/>
      <i/>
      <sz val="10"/>
      <name val="Times New Roman"/>
      <family val="1"/>
      <charset val="186"/>
    </font>
  </fonts>
  <fills count="7">
    <fill>
      <patternFill patternType="none"/>
    </fill>
    <fill>
      <patternFill patternType="gray125"/>
    </fill>
    <fill>
      <patternFill patternType="solid">
        <fgColor rgb="FFF2F2F2"/>
        <bgColor rgb="FFFFFFFF"/>
      </patternFill>
    </fill>
    <fill>
      <patternFill patternType="solid">
        <fgColor theme="9" tint="0.79998168889431442"/>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0"/>
        <bgColor indexed="64"/>
      </patternFill>
    </fill>
  </fills>
  <borders count="50">
    <border>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right/>
      <top/>
      <bottom style="thin">
        <color indexed="64"/>
      </bottom>
      <diagonal/>
    </border>
    <border>
      <left style="thin">
        <color indexed="64"/>
      </left>
      <right style="medium">
        <color indexed="64"/>
      </right>
      <top/>
      <bottom style="thin">
        <color indexed="64"/>
      </bottom>
      <diagonal/>
    </border>
    <border>
      <left/>
      <right/>
      <top style="medium">
        <color indexed="64"/>
      </top>
      <bottom/>
      <diagonal/>
    </border>
    <border>
      <left/>
      <right style="thin">
        <color indexed="64"/>
      </right>
      <top style="thin">
        <color indexed="64"/>
      </top>
      <bottom style="thin">
        <color indexed="64"/>
      </bottom>
      <diagonal/>
    </border>
    <border>
      <left style="medium">
        <color indexed="64"/>
      </left>
      <right/>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bottom style="medium">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right/>
      <top style="thin">
        <color indexed="64"/>
      </top>
      <bottom/>
      <diagonal/>
    </border>
    <border>
      <left style="medium">
        <color indexed="64"/>
      </left>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bottom style="medium">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right style="thin">
        <color indexed="64"/>
      </right>
      <top/>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medium">
        <color indexed="64"/>
      </right>
      <top/>
      <bottom/>
      <diagonal/>
    </border>
  </borders>
  <cellStyleXfs count="6">
    <xf numFmtId="0" fontId="0" fillId="0" borderId="0"/>
    <xf numFmtId="0" fontId="1" fillId="0" borderId="0" applyNumberFormat="0" applyBorder="0" applyProtection="0"/>
    <xf numFmtId="0" fontId="1" fillId="0" borderId="0" applyNumberFormat="0" applyBorder="0" applyProtection="0"/>
    <xf numFmtId="0" fontId="1" fillId="0" borderId="0"/>
    <xf numFmtId="0" fontId="1" fillId="0" borderId="0"/>
    <xf numFmtId="0" fontId="19" fillId="0" borderId="0"/>
  </cellStyleXfs>
  <cellXfs count="204">
    <xf numFmtId="0" fontId="0" fillId="0" borderId="0" xfId="0"/>
    <xf numFmtId="0" fontId="3" fillId="0" borderId="0" xfId="0" applyFont="1" applyProtection="1">
      <protection locked="0"/>
    </xf>
    <xf numFmtId="0" fontId="4" fillId="0" borderId="0" xfId="0" applyFont="1" applyProtection="1">
      <protection locked="0"/>
    </xf>
    <xf numFmtId="0" fontId="5" fillId="0" borderId="0" xfId="1" applyFont="1" applyAlignment="1" applyProtection="1">
      <alignment horizontal="center" vertical="center" wrapText="1"/>
    </xf>
    <xf numFmtId="0" fontId="6" fillId="0" borderId="0" xfId="1" applyFont="1" applyAlignment="1" applyProtection="1">
      <alignment horizontal="center" vertical="center" wrapText="1"/>
    </xf>
    <xf numFmtId="0" fontId="5" fillId="0" borderId="0" xfId="1" applyNumberFormat="1" applyFont="1" applyAlignment="1" applyProtection="1">
      <alignment horizontal="center" vertical="center" wrapText="1"/>
    </xf>
    <xf numFmtId="0" fontId="5" fillId="0" borderId="4" xfId="2" applyFont="1" applyBorder="1" applyAlignment="1" applyProtection="1">
      <alignment horizontal="center" vertical="center" wrapText="1"/>
    </xf>
    <xf numFmtId="0" fontId="6" fillId="0" borderId="5" xfId="2" applyFont="1" applyBorder="1" applyAlignment="1" applyProtection="1">
      <alignment horizontal="center" vertical="center" wrapText="1"/>
    </xf>
    <xf numFmtId="0" fontId="5" fillId="0" borderId="6" xfId="2" applyFont="1" applyBorder="1" applyAlignment="1" applyProtection="1">
      <alignment horizontal="center" vertical="center" wrapText="1"/>
    </xf>
    <xf numFmtId="0" fontId="5" fillId="0" borderId="6" xfId="2" applyNumberFormat="1" applyFont="1" applyBorder="1" applyAlignment="1" applyProtection="1">
      <alignment horizontal="center" vertical="center" wrapText="1"/>
    </xf>
    <xf numFmtId="0" fontId="5" fillId="0" borderId="6" xfId="1" applyFont="1" applyBorder="1" applyAlignment="1" applyProtection="1">
      <alignment horizontal="center" vertical="center" wrapText="1"/>
    </xf>
    <xf numFmtId="0" fontId="6" fillId="0" borderId="7" xfId="1" applyFont="1" applyBorder="1" applyAlignment="1" applyProtection="1">
      <alignment horizontal="center" vertical="center" wrapText="1"/>
    </xf>
    <xf numFmtId="49" fontId="8" fillId="0" borderId="8" xfId="0" applyNumberFormat="1" applyFont="1" applyBorder="1" applyAlignment="1">
      <alignment horizontal="center" vertical="center" wrapText="1"/>
    </xf>
    <xf numFmtId="49" fontId="3" fillId="0" borderId="9" xfId="0" applyNumberFormat="1" applyFont="1" applyBorder="1" applyAlignment="1">
      <alignment horizontal="left" vertical="center" wrapText="1"/>
    </xf>
    <xf numFmtId="49" fontId="3" fillId="0" borderId="9" xfId="0" applyNumberFormat="1" applyFont="1" applyBorder="1" applyAlignment="1">
      <alignment horizontal="center" vertical="center" wrapText="1"/>
    </xf>
    <xf numFmtId="4" fontId="3" fillId="4" borderId="9" xfId="3" applyNumberFormat="1" applyFont="1" applyFill="1" applyBorder="1" applyAlignment="1" applyProtection="1">
      <alignment horizontal="center" vertical="center" wrapText="1"/>
      <protection locked="0"/>
    </xf>
    <xf numFmtId="4" fontId="3" fillId="0" borderId="10" xfId="0" applyNumberFormat="1" applyFont="1" applyBorder="1" applyAlignment="1">
      <alignment horizontal="center" vertical="center" wrapText="1"/>
    </xf>
    <xf numFmtId="49" fontId="8" fillId="0" borderId="11" xfId="0" applyNumberFormat="1" applyFont="1" applyBorder="1" applyAlignment="1">
      <alignment horizontal="center" vertical="center" wrapText="1"/>
    </xf>
    <xf numFmtId="49" fontId="3" fillId="0" borderId="12" xfId="0" applyNumberFormat="1" applyFont="1" applyBorder="1" applyAlignment="1">
      <alignment horizontal="left" vertical="center" wrapText="1"/>
    </xf>
    <xf numFmtId="49" fontId="3" fillId="0" borderId="12" xfId="0" applyNumberFormat="1" applyFont="1" applyBorder="1" applyAlignment="1">
      <alignment horizontal="center" vertical="center" wrapText="1"/>
    </xf>
    <xf numFmtId="4" fontId="3" fillId="4" borderId="12" xfId="3" applyNumberFormat="1" applyFont="1" applyFill="1" applyBorder="1" applyAlignment="1" applyProtection="1">
      <alignment horizontal="center" vertical="center" wrapText="1"/>
      <protection locked="0"/>
    </xf>
    <xf numFmtId="4" fontId="3" fillId="0" borderId="13" xfId="0" applyNumberFormat="1" applyFont="1" applyBorder="1" applyAlignment="1">
      <alignment horizontal="center" vertical="center" wrapText="1"/>
    </xf>
    <xf numFmtId="4" fontId="3" fillId="4" borderId="14" xfId="3" applyNumberFormat="1" applyFont="1" applyFill="1" applyBorder="1" applyAlignment="1" applyProtection="1">
      <alignment horizontal="center" vertical="center" wrapText="1"/>
      <protection locked="0"/>
    </xf>
    <xf numFmtId="49" fontId="8" fillId="0" borderId="4" xfId="0" applyNumberFormat="1" applyFont="1" applyBorder="1" applyAlignment="1">
      <alignment horizontal="center" vertical="center" wrapText="1"/>
    </xf>
    <xf numFmtId="4" fontId="3" fillId="0" borderId="7" xfId="0" applyNumberFormat="1" applyFont="1" applyBorder="1" applyAlignment="1">
      <alignment horizontal="center" vertical="center" wrapText="1"/>
    </xf>
    <xf numFmtId="4" fontId="6" fillId="0" borderId="15" xfId="0" applyNumberFormat="1" applyFont="1" applyBorder="1" applyAlignment="1" applyProtection="1">
      <alignment horizontal="center" vertical="center" wrapText="1"/>
      <protection locked="0"/>
    </xf>
    <xf numFmtId="4" fontId="6" fillId="0" borderId="16" xfId="0" applyNumberFormat="1" applyFont="1" applyBorder="1" applyAlignment="1" applyProtection="1">
      <alignment horizontal="center" vertical="center"/>
      <protection locked="0"/>
    </xf>
    <xf numFmtId="49" fontId="8" fillId="0" borderId="17" xfId="0" applyNumberFormat="1" applyFont="1" applyBorder="1" applyAlignment="1">
      <alignment horizontal="center" vertical="center" wrapText="1"/>
    </xf>
    <xf numFmtId="0" fontId="3" fillId="0" borderId="12" xfId="0" applyFont="1" applyBorder="1" applyAlignment="1">
      <alignment vertical="center" wrapText="1"/>
    </xf>
    <xf numFmtId="0" fontId="3" fillId="0" borderId="12" xfId="0" applyFont="1" applyBorder="1" applyAlignment="1">
      <alignment horizontal="center" vertical="center" wrapText="1"/>
    </xf>
    <xf numFmtId="4" fontId="7" fillId="4" borderId="12" xfId="3" applyNumberFormat="1" applyFont="1" applyFill="1" applyBorder="1" applyAlignment="1" applyProtection="1">
      <alignment horizontal="center" vertical="center" wrapText="1"/>
      <protection locked="0"/>
    </xf>
    <xf numFmtId="4" fontId="3" fillId="0" borderId="19" xfId="0" applyNumberFormat="1" applyFont="1" applyBorder="1" applyAlignment="1">
      <alignment horizontal="center" vertical="center" wrapText="1"/>
    </xf>
    <xf numFmtId="0" fontId="9" fillId="0" borderId="0" xfId="0" applyFont="1" applyAlignment="1" applyProtection="1">
      <alignment wrapText="1"/>
      <protection locked="0"/>
    </xf>
    <xf numFmtId="49" fontId="3" fillId="0" borderId="14" xfId="0" applyNumberFormat="1" applyFont="1" applyBorder="1" applyAlignment="1">
      <alignment horizontal="center" vertical="center" wrapText="1"/>
    </xf>
    <xf numFmtId="0" fontId="3" fillId="0" borderId="23" xfId="0" applyFont="1" applyBorder="1" applyAlignment="1">
      <alignment vertical="center" wrapText="1"/>
    </xf>
    <xf numFmtId="4" fontId="3" fillId="0" borderId="24" xfId="0" applyNumberFormat="1" applyFont="1" applyBorder="1" applyAlignment="1">
      <alignment horizontal="center" vertical="center" wrapText="1"/>
    </xf>
    <xf numFmtId="0" fontId="3" fillId="0" borderId="9" xfId="0" applyFont="1" applyBorder="1" applyAlignment="1">
      <alignment vertical="center" wrapText="1"/>
    </xf>
    <xf numFmtId="4" fontId="7" fillId="4" borderId="9" xfId="3" applyNumberFormat="1" applyFont="1" applyFill="1" applyBorder="1" applyAlignment="1" applyProtection="1">
      <alignment horizontal="center" vertical="center" wrapText="1"/>
      <protection locked="0"/>
    </xf>
    <xf numFmtId="0" fontId="3" fillId="0" borderId="14" xfId="0" applyFont="1" applyBorder="1" applyAlignment="1">
      <alignment vertical="center" wrapText="1"/>
    </xf>
    <xf numFmtId="49" fontId="8" fillId="0" borderId="26" xfId="0" applyNumberFormat="1" applyFont="1" applyBorder="1" applyAlignment="1">
      <alignment horizontal="center" vertical="center" wrapText="1"/>
    </xf>
    <xf numFmtId="49" fontId="3" fillId="0" borderId="6" xfId="0" applyNumberFormat="1" applyFont="1" applyBorder="1" applyAlignment="1">
      <alignment horizontal="center" vertical="center" wrapText="1"/>
    </xf>
    <xf numFmtId="0" fontId="3" fillId="0" borderId="6" xfId="0" applyFont="1" applyBorder="1" applyAlignment="1">
      <alignment horizontal="center" vertical="center" wrapText="1"/>
    </xf>
    <xf numFmtId="4" fontId="6" fillId="0" borderId="29" xfId="0" applyNumberFormat="1" applyFont="1" applyBorder="1" applyAlignment="1" applyProtection="1">
      <alignment horizontal="center" vertical="center" wrapText="1"/>
      <protection locked="0"/>
    </xf>
    <xf numFmtId="0" fontId="9" fillId="0" borderId="22" xfId="0" applyFont="1" applyBorder="1" applyAlignment="1" applyProtection="1">
      <alignment vertical="center" wrapText="1"/>
      <protection locked="0"/>
    </xf>
    <xf numFmtId="49" fontId="3" fillId="0" borderId="14" xfId="0" applyNumberFormat="1" applyFont="1" applyBorder="1" applyAlignment="1">
      <alignment horizontal="left" vertical="center" wrapText="1"/>
    </xf>
    <xf numFmtId="0" fontId="3" fillId="0" borderId="6" xfId="0" applyFont="1" applyBorder="1" applyAlignment="1" applyProtection="1">
      <alignment horizontal="left" vertical="center" wrapText="1"/>
      <protection locked="0"/>
    </xf>
    <xf numFmtId="4" fontId="9" fillId="4" borderId="6" xfId="0" applyNumberFormat="1" applyFont="1" applyFill="1" applyBorder="1" applyAlignment="1" applyProtection="1">
      <alignment horizontal="center" vertical="center" wrapText="1"/>
      <protection locked="0"/>
    </xf>
    <xf numFmtId="4" fontId="3" fillId="0" borderId="30" xfId="0" applyNumberFormat="1" applyFont="1" applyBorder="1" applyAlignment="1">
      <alignment horizontal="center" vertical="center" wrapText="1"/>
    </xf>
    <xf numFmtId="49" fontId="3" fillId="0" borderId="31" xfId="0" applyNumberFormat="1" applyFont="1" applyBorder="1" applyAlignment="1">
      <alignment horizontal="center" vertical="center" wrapText="1"/>
    </xf>
    <xf numFmtId="49" fontId="3" fillId="0" borderId="21" xfId="0" applyNumberFormat="1" applyFont="1" applyBorder="1" applyAlignment="1">
      <alignment horizontal="center" vertical="center" wrapText="1"/>
    </xf>
    <xf numFmtId="0" fontId="9" fillId="0" borderId="0" xfId="0" applyFont="1" applyProtection="1">
      <protection locked="0"/>
    </xf>
    <xf numFmtId="4" fontId="6" fillId="0" borderId="32" xfId="0" applyNumberFormat="1" applyFont="1" applyBorder="1" applyAlignment="1" applyProtection="1">
      <alignment horizontal="center" vertical="center"/>
      <protection locked="0"/>
    </xf>
    <xf numFmtId="0" fontId="7" fillId="0" borderId="0" xfId="3" applyFont="1" applyAlignment="1">
      <alignment vertical="center" wrapText="1"/>
    </xf>
    <xf numFmtId="0" fontId="7" fillId="0" borderId="0" xfId="3" applyFont="1" applyAlignment="1">
      <alignment vertical="center"/>
    </xf>
    <xf numFmtId="0" fontId="6" fillId="0" borderId="35" xfId="4" applyFont="1" applyBorder="1" applyAlignment="1">
      <alignment horizontal="center" vertical="center" wrapText="1"/>
    </xf>
    <xf numFmtId="4" fontId="6" fillId="0" borderId="30" xfId="4" applyNumberFormat="1" applyFont="1" applyBorder="1" applyAlignment="1">
      <alignment horizontal="center" vertical="center" wrapText="1"/>
    </xf>
    <xf numFmtId="0" fontId="4" fillId="0" borderId="0" xfId="0" applyFont="1" applyAlignment="1">
      <alignment wrapText="1"/>
    </xf>
    <xf numFmtId="0" fontId="3" fillId="0" borderId="0" xfId="0" applyFont="1"/>
    <xf numFmtId="0" fontId="4" fillId="0" borderId="0" xfId="0" applyFont="1" applyAlignment="1">
      <alignment vertical="center" wrapText="1"/>
    </xf>
    <xf numFmtId="0" fontId="4" fillId="0" borderId="0" xfId="0" applyFont="1"/>
    <xf numFmtId="0" fontId="4" fillId="0" borderId="0" xfId="0" applyFont="1" applyAlignment="1" applyProtection="1">
      <alignment horizontal="center" vertical="center"/>
      <protection locked="0"/>
    </xf>
    <xf numFmtId="0" fontId="10" fillId="0" borderId="14" xfId="0" applyFont="1" applyBorder="1" applyAlignment="1">
      <alignment horizontal="center" vertical="center"/>
    </xf>
    <xf numFmtId="4" fontId="6" fillId="0" borderId="20" xfId="0" applyNumberFormat="1" applyFont="1" applyBorder="1" applyAlignment="1" applyProtection="1">
      <alignment horizontal="center" vertical="center" wrapText="1"/>
      <protection locked="0"/>
    </xf>
    <xf numFmtId="4" fontId="6" fillId="0" borderId="20" xfId="0" applyNumberFormat="1" applyFont="1" applyBorder="1" applyAlignment="1" applyProtection="1">
      <alignment horizontal="center" vertical="center"/>
      <protection locked="0"/>
    </xf>
    <xf numFmtId="4" fontId="6" fillId="0" borderId="0" xfId="0" applyNumberFormat="1" applyFont="1" applyAlignment="1" applyProtection="1">
      <alignment horizontal="center" vertical="center" wrapText="1"/>
      <protection locked="0"/>
    </xf>
    <xf numFmtId="4" fontId="6" fillId="0" borderId="0" xfId="0" applyNumberFormat="1" applyFont="1" applyAlignment="1" applyProtection="1">
      <alignment horizontal="center" vertical="center"/>
      <protection locked="0"/>
    </xf>
    <xf numFmtId="0" fontId="3" fillId="0" borderId="23" xfId="0" applyFont="1" applyBorder="1" applyAlignment="1" applyProtection="1">
      <alignment vertical="center" wrapText="1"/>
      <protection locked="0"/>
    </xf>
    <xf numFmtId="0" fontId="3" fillId="0" borderId="23" xfId="2" applyFont="1" applyBorder="1" applyAlignment="1" applyProtection="1">
      <alignment horizontal="center" vertical="center" wrapText="1"/>
    </xf>
    <xf numFmtId="4" fontId="3" fillId="4" borderId="23" xfId="3" applyNumberFormat="1" applyFont="1" applyFill="1" applyBorder="1" applyAlignment="1" applyProtection="1">
      <alignment horizontal="center" vertical="center" wrapText="1"/>
      <protection locked="0"/>
    </xf>
    <xf numFmtId="49" fontId="8" fillId="0" borderId="14" xfId="0" applyNumberFormat="1" applyFont="1" applyBorder="1" applyAlignment="1">
      <alignment horizontal="center" vertical="center" wrapText="1"/>
    </xf>
    <xf numFmtId="0" fontId="3" fillId="0" borderId="9" xfId="0" applyFont="1" applyBorder="1" applyAlignment="1" applyProtection="1">
      <alignment vertical="center" wrapText="1"/>
      <protection locked="0"/>
    </xf>
    <xf numFmtId="0" fontId="3" fillId="0" borderId="9" xfId="2" applyFont="1" applyBorder="1" applyAlignment="1" applyProtection="1">
      <alignment horizontal="center" vertical="center" wrapText="1"/>
    </xf>
    <xf numFmtId="0" fontId="5" fillId="0" borderId="5" xfId="2" applyFont="1" applyBorder="1" applyAlignment="1" applyProtection="1">
      <alignment horizontal="center" vertical="center" wrapText="1"/>
    </xf>
    <xf numFmtId="4" fontId="6" fillId="4" borderId="9" xfId="4" applyNumberFormat="1" applyFont="1" applyFill="1" applyBorder="1" applyAlignment="1" applyProtection="1">
      <alignment horizontal="center" vertical="center" wrapText="1"/>
      <protection locked="0"/>
    </xf>
    <xf numFmtId="0" fontId="12" fillId="0" borderId="0" xfId="0" applyFont="1"/>
    <xf numFmtId="4" fontId="6" fillId="4" borderId="14" xfId="4" applyNumberFormat="1" applyFont="1" applyFill="1" applyBorder="1" applyAlignment="1" applyProtection="1">
      <alignment horizontal="center" vertical="center" wrapText="1"/>
      <protection locked="0"/>
    </xf>
    <xf numFmtId="0" fontId="6" fillId="0" borderId="0" xfId="0" applyFont="1" applyAlignment="1">
      <alignment horizontal="center" vertical="center" wrapText="1"/>
    </xf>
    <xf numFmtId="4" fontId="6" fillId="0" borderId="29" xfId="0" applyNumberFormat="1" applyFont="1" applyBorder="1" applyAlignment="1">
      <alignment horizontal="center" vertical="center" wrapText="1"/>
    </xf>
    <xf numFmtId="4" fontId="6" fillId="0" borderId="16" xfId="0" applyNumberFormat="1" applyFont="1" applyBorder="1" applyAlignment="1">
      <alignment horizontal="center" vertical="center"/>
    </xf>
    <xf numFmtId="165" fontId="3" fillId="4" borderId="9" xfId="0" applyNumberFormat="1" applyFont="1" applyFill="1" applyBorder="1" applyAlignment="1" applyProtection="1">
      <alignment horizontal="center" vertical="center"/>
      <protection locked="0"/>
    </xf>
    <xf numFmtId="0" fontId="3" fillId="0" borderId="0" xfId="0" applyFont="1" applyAlignment="1">
      <alignment wrapText="1"/>
    </xf>
    <xf numFmtId="0" fontId="9" fillId="0" borderId="0" xfId="0" applyFont="1" applyAlignment="1">
      <alignment wrapText="1"/>
    </xf>
    <xf numFmtId="165" fontId="3" fillId="4" borderId="14" xfId="0" applyNumberFormat="1" applyFont="1" applyFill="1" applyBorder="1" applyAlignment="1" applyProtection="1">
      <alignment horizontal="center" vertical="center"/>
      <protection locked="0"/>
    </xf>
    <xf numFmtId="165" fontId="3" fillId="4" borderId="6" xfId="0" applyNumberFormat="1" applyFont="1" applyFill="1" applyBorder="1" applyAlignment="1" applyProtection="1">
      <alignment horizontal="center" vertical="center"/>
      <protection locked="0"/>
    </xf>
    <xf numFmtId="4" fontId="6" fillId="0" borderId="0" xfId="0" applyNumberFormat="1" applyFont="1" applyAlignment="1">
      <alignment horizontal="center" vertical="center"/>
    </xf>
    <xf numFmtId="4" fontId="6" fillId="4" borderId="12" xfId="3" applyNumberFormat="1" applyFont="1" applyFill="1" applyBorder="1" applyAlignment="1" applyProtection="1">
      <alignment horizontal="center" vertical="center" wrapText="1"/>
      <protection locked="0"/>
    </xf>
    <xf numFmtId="4" fontId="6" fillId="4" borderId="14" xfId="3" applyNumberFormat="1" applyFont="1" applyFill="1" applyBorder="1" applyAlignment="1" applyProtection="1">
      <alignment horizontal="center" vertical="center" wrapText="1"/>
      <protection locked="0"/>
    </xf>
    <xf numFmtId="4" fontId="6" fillId="4" borderId="6" xfId="3" applyNumberFormat="1" applyFont="1" applyFill="1" applyBorder="1" applyAlignment="1" applyProtection="1">
      <alignment horizontal="center" vertical="center" wrapText="1"/>
      <protection locked="0"/>
    </xf>
    <xf numFmtId="49" fontId="3" fillId="0" borderId="37" xfId="0" applyNumberFormat="1" applyFont="1" applyBorder="1" applyAlignment="1">
      <alignment horizontal="left" vertical="center" wrapText="1"/>
    </xf>
    <xf numFmtId="49" fontId="3" fillId="0" borderId="37" xfId="0" applyNumberFormat="1" applyFont="1" applyBorder="1" applyAlignment="1">
      <alignment horizontal="center" vertical="center" wrapText="1"/>
    </xf>
    <xf numFmtId="0" fontId="6" fillId="0" borderId="0" xfId="3" applyFont="1" applyAlignment="1">
      <alignment vertical="center" wrapText="1"/>
    </xf>
    <xf numFmtId="0" fontId="6" fillId="0" borderId="0" xfId="3" applyFont="1" applyAlignment="1">
      <alignment vertical="center"/>
    </xf>
    <xf numFmtId="4" fontId="6" fillId="0" borderId="0" xfId="3" applyNumberFormat="1" applyFont="1" applyAlignment="1">
      <alignment horizontal="right" vertical="center" wrapText="1"/>
    </xf>
    <xf numFmtId="4" fontId="6" fillId="0" borderId="0" xfId="3" applyNumberFormat="1" applyFont="1" applyAlignment="1">
      <alignment horizontal="right" vertical="center"/>
    </xf>
    <xf numFmtId="0" fontId="6" fillId="0" borderId="0" xfId="3" applyFont="1" applyAlignment="1">
      <alignment horizontal="right" vertical="center"/>
    </xf>
    <xf numFmtId="4" fontId="6" fillId="0" borderId="0" xfId="4" applyNumberFormat="1" applyFont="1" applyAlignment="1">
      <alignment horizontal="center" vertical="center" wrapText="1"/>
    </xf>
    <xf numFmtId="0" fontId="6" fillId="0" borderId="0" xfId="3" applyFont="1" applyAlignment="1">
      <alignment horizontal="center" vertical="center"/>
    </xf>
    <xf numFmtId="0" fontId="13" fillId="0" borderId="0" xfId="0" applyFont="1" applyAlignment="1">
      <alignment vertical="center" wrapText="1"/>
    </xf>
    <xf numFmtId="0" fontId="13" fillId="0" borderId="0" xfId="0" applyFont="1" applyAlignment="1">
      <alignment vertical="center"/>
    </xf>
    <xf numFmtId="0" fontId="13" fillId="0" borderId="0" xfId="0" applyFont="1" applyAlignment="1">
      <alignment horizontal="center" vertical="center"/>
    </xf>
    <xf numFmtId="0" fontId="13" fillId="0" borderId="0" xfId="0" applyFont="1" applyAlignment="1">
      <alignment horizontal="left" vertical="center" wrapText="1"/>
    </xf>
    <xf numFmtId="0" fontId="13" fillId="0" borderId="0" xfId="0" applyFont="1" applyAlignment="1">
      <alignment horizontal="center" vertical="center" wrapText="1"/>
    </xf>
    <xf numFmtId="0" fontId="4" fillId="0" borderId="0" xfId="0" applyFont="1" applyAlignment="1">
      <alignment horizontal="center" vertical="center"/>
    </xf>
    <xf numFmtId="0" fontId="15" fillId="0" borderId="14" xfId="0" applyFont="1" applyBorder="1" applyAlignment="1">
      <alignment horizontal="center" vertical="center" wrapText="1"/>
    </xf>
    <xf numFmtId="0" fontId="10" fillId="0" borderId="14" xfId="0" applyFont="1" applyBorder="1" applyAlignment="1">
      <alignment vertical="center"/>
    </xf>
    <xf numFmtId="4" fontId="16" fillId="0" borderId="14" xfId="0" applyNumberFormat="1" applyFont="1" applyBorder="1" applyAlignment="1">
      <alignment horizontal="center" vertical="center"/>
    </xf>
    <xf numFmtId="0" fontId="15" fillId="0" borderId="14" xfId="0" applyFont="1" applyBorder="1" applyAlignment="1">
      <alignment horizontal="right" vertical="center"/>
    </xf>
    <xf numFmtId="4" fontId="3" fillId="0" borderId="43" xfId="0" applyNumberFormat="1" applyFont="1" applyBorder="1" applyAlignment="1">
      <alignment horizontal="center" vertical="center" wrapText="1"/>
    </xf>
    <xf numFmtId="49" fontId="3" fillId="6" borderId="31" xfId="0" applyNumberFormat="1" applyFont="1" applyFill="1" applyBorder="1" applyAlignment="1">
      <alignment horizontal="center" vertical="center"/>
    </xf>
    <xf numFmtId="164" fontId="3" fillId="6" borderId="14" xfId="0" applyNumberFormat="1" applyFont="1" applyFill="1" applyBorder="1" applyAlignment="1">
      <alignment horizontal="center" vertical="center"/>
    </xf>
    <xf numFmtId="0" fontId="3" fillId="6" borderId="9" xfId="0" applyFont="1" applyFill="1" applyBorder="1" applyAlignment="1">
      <alignment horizontal="center" vertical="center"/>
    </xf>
    <xf numFmtId="0" fontId="3" fillId="6" borderId="36" xfId="0" applyFont="1" applyFill="1" applyBorder="1" applyAlignment="1">
      <alignment horizontal="center" vertical="center"/>
    </xf>
    <xf numFmtId="0" fontId="3" fillId="6" borderId="14" xfId="0" applyFont="1" applyFill="1" applyBorder="1" applyAlignment="1">
      <alignment horizontal="center" vertical="center"/>
    </xf>
    <xf numFmtId="49" fontId="3" fillId="0" borderId="40" xfId="0" applyNumberFormat="1" applyFont="1" applyBorder="1" applyAlignment="1">
      <alignment horizontal="left" vertical="center" wrapText="1"/>
    </xf>
    <xf numFmtId="49" fontId="3" fillId="0" borderId="36" xfId="0" applyNumberFormat="1" applyFont="1" applyBorder="1" applyAlignment="1">
      <alignment horizontal="left" vertical="center" wrapText="1"/>
    </xf>
    <xf numFmtId="0" fontId="18" fillId="0" borderId="14" xfId="0" applyFont="1" applyBorder="1" applyAlignment="1">
      <alignment vertical="center"/>
    </xf>
    <xf numFmtId="0" fontId="18" fillId="0" borderId="14" xfId="0" applyFont="1" applyBorder="1" applyAlignment="1">
      <alignment horizontal="left" vertical="center" wrapText="1"/>
    </xf>
    <xf numFmtId="4" fontId="6" fillId="0" borderId="15" xfId="0" applyNumberFormat="1" applyFont="1" applyBorder="1" applyAlignment="1">
      <alignment horizontal="center" vertical="center" wrapText="1"/>
    </xf>
    <xf numFmtId="49" fontId="8" fillId="0" borderId="29" xfId="0" applyNumberFormat="1" applyFont="1" applyBorder="1" applyAlignment="1">
      <alignment horizontal="center" vertical="center" wrapText="1"/>
    </xf>
    <xf numFmtId="49" fontId="8" fillId="0" borderId="46" xfId="0" applyNumberFormat="1" applyFont="1" applyBorder="1" applyAlignment="1">
      <alignment horizontal="center" vertical="center" wrapText="1"/>
    </xf>
    <xf numFmtId="4" fontId="6" fillId="4" borderId="37" xfId="3" applyNumberFormat="1" applyFont="1" applyFill="1" applyBorder="1" applyAlignment="1" applyProtection="1">
      <alignment horizontal="center" vertical="center" wrapText="1"/>
      <protection locked="0"/>
    </xf>
    <xf numFmtId="4" fontId="3" fillId="4" borderId="14" xfId="0" applyNumberFormat="1" applyFont="1" applyFill="1" applyBorder="1" applyAlignment="1" applyProtection="1">
      <alignment horizontal="center" vertical="center" wrapText="1"/>
      <protection locked="0"/>
    </xf>
    <xf numFmtId="0" fontId="3" fillId="6" borderId="44" xfId="0" applyFont="1" applyFill="1" applyBorder="1" applyAlignment="1">
      <alignment horizontal="center" vertical="center"/>
    </xf>
    <xf numFmtId="164" fontId="3" fillId="6" borderId="9" xfId="0" applyNumberFormat="1" applyFont="1" applyFill="1" applyBorder="1" applyAlignment="1">
      <alignment horizontal="center" vertical="center"/>
    </xf>
    <xf numFmtId="4" fontId="7" fillId="4" borderId="14" xfId="3" applyNumberFormat="1" applyFont="1" applyFill="1" applyBorder="1" applyAlignment="1" applyProtection="1">
      <alignment horizontal="center" vertical="center" wrapText="1"/>
      <protection locked="0"/>
    </xf>
    <xf numFmtId="164" fontId="3" fillId="6" borderId="6" xfId="0" applyNumberFormat="1" applyFont="1" applyFill="1" applyBorder="1" applyAlignment="1">
      <alignment horizontal="center" vertical="center"/>
    </xf>
    <xf numFmtId="0" fontId="3" fillId="6" borderId="20" xfId="0" applyFont="1" applyFill="1" applyBorder="1" applyAlignment="1">
      <alignment horizontal="center" vertical="center"/>
    </xf>
    <xf numFmtId="4" fontId="6" fillId="0" borderId="15" xfId="5" applyNumberFormat="1" applyFont="1" applyBorder="1" applyAlignment="1" applyProtection="1">
      <alignment horizontal="center" vertical="center" wrapText="1"/>
      <protection locked="0"/>
    </xf>
    <xf numFmtId="4" fontId="6" fillId="0" borderId="0" xfId="5" applyNumberFormat="1" applyFont="1" applyAlignment="1" applyProtection="1">
      <alignment horizontal="center" vertical="center" wrapText="1"/>
      <protection locked="0"/>
    </xf>
    <xf numFmtId="49" fontId="8" fillId="0" borderId="27" xfId="5" applyNumberFormat="1" applyFont="1" applyBorder="1" applyAlignment="1">
      <alignment horizontal="center" vertical="center" wrapText="1"/>
    </xf>
    <xf numFmtId="49" fontId="3" fillId="0" borderId="37" xfId="5" applyNumberFormat="1" applyFont="1" applyBorder="1" applyAlignment="1">
      <alignment horizontal="center" vertical="center" wrapText="1"/>
    </xf>
    <xf numFmtId="0" fontId="3" fillId="0" borderId="37" xfId="5" applyFont="1" applyBorder="1" applyAlignment="1" applyProtection="1">
      <alignment horizontal="left" vertical="center" wrapText="1"/>
      <protection locked="0"/>
    </xf>
    <xf numFmtId="0" fontId="3" fillId="0" borderId="37" xfId="5" applyFont="1" applyBorder="1" applyAlignment="1" applyProtection="1">
      <alignment horizontal="center" vertical="center" wrapText="1"/>
      <protection locked="0"/>
    </xf>
    <xf numFmtId="2" fontId="20" fillId="0" borderId="37" xfId="5" applyNumberFormat="1" applyFont="1" applyBorder="1" applyAlignment="1" applyProtection="1">
      <alignment horizontal="center" vertical="center" wrapText="1"/>
      <protection locked="0"/>
    </xf>
    <xf numFmtId="49" fontId="8" fillId="0" borderId="8" xfId="5" applyNumberFormat="1" applyFont="1" applyBorder="1" applyAlignment="1">
      <alignment horizontal="center" vertical="center" wrapText="1"/>
    </xf>
    <xf numFmtId="49" fontId="3" fillId="0" borderId="9" xfId="5" applyNumberFormat="1" applyFont="1" applyBorder="1" applyAlignment="1">
      <alignment horizontal="center" vertical="center" wrapText="1"/>
    </xf>
    <xf numFmtId="0" fontId="3" fillId="0" borderId="9" xfId="5" applyFont="1" applyBorder="1" applyAlignment="1" applyProtection="1">
      <alignment horizontal="left" vertical="center" wrapText="1"/>
      <protection locked="0"/>
    </xf>
    <xf numFmtId="0" fontId="3" fillId="0" borderId="9" xfId="5" applyFont="1" applyBorder="1" applyAlignment="1" applyProtection="1">
      <alignment horizontal="center" vertical="center" wrapText="1"/>
      <protection locked="0"/>
    </xf>
    <xf numFmtId="2" fontId="20" fillId="0" borderId="9" xfId="5" applyNumberFormat="1" applyFont="1" applyBorder="1" applyAlignment="1" applyProtection="1">
      <alignment horizontal="center" vertical="center" wrapText="1"/>
      <protection locked="0"/>
    </xf>
    <xf numFmtId="4" fontId="6" fillId="4" borderId="9" xfId="3" applyNumberFormat="1" applyFont="1" applyFill="1" applyBorder="1" applyAlignment="1" applyProtection="1">
      <alignment horizontal="center" vertical="center" wrapText="1"/>
      <protection locked="0"/>
    </xf>
    <xf numFmtId="4" fontId="3" fillId="4" borderId="9" xfId="0" applyNumberFormat="1" applyFont="1" applyFill="1" applyBorder="1" applyAlignment="1" applyProtection="1">
      <alignment horizontal="center" vertical="center" wrapText="1"/>
      <protection locked="0"/>
    </xf>
    <xf numFmtId="2" fontId="3" fillId="0" borderId="12" xfId="0" applyNumberFormat="1" applyFont="1" applyBorder="1" applyAlignment="1">
      <alignment horizontal="center" vertical="center"/>
    </xf>
    <xf numFmtId="2" fontId="3" fillId="0" borderId="14" xfId="0" applyNumberFormat="1" applyFont="1" applyBorder="1" applyAlignment="1">
      <alignment horizontal="center" vertical="center" wrapText="1"/>
    </xf>
    <xf numFmtId="2" fontId="3" fillId="0" borderId="23" xfId="2" applyNumberFormat="1" applyFont="1" applyBorder="1" applyAlignment="1" applyProtection="1">
      <alignment horizontal="center" vertical="center" wrapText="1"/>
    </xf>
    <xf numFmtId="2" fontId="3" fillId="0" borderId="9" xfId="2" applyNumberFormat="1" applyFont="1" applyBorder="1" applyAlignment="1" applyProtection="1">
      <alignment horizontal="center" vertical="center" wrapText="1"/>
    </xf>
    <xf numFmtId="2" fontId="3" fillId="0" borderId="14" xfId="2" applyNumberFormat="1" applyFont="1" applyBorder="1" applyAlignment="1" applyProtection="1">
      <alignment horizontal="center" vertical="center" wrapText="1"/>
    </xf>
    <xf numFmtId="2" fontId="3" fillId="0" borderId="9" xfId="0" applyNumberFormat="1" applyFont="1" applyBorder="1" applyAlignment="1">
      <alignment horizontal="center" vertical="center" wrapText="1"/>
    </xf>
    <xf numFmtId="2" fontId="3" fillId="0" borderId="12" xfId="0" applyNumberFormat="1" applyFont="1" applyBorder="1" applyAlignment="1">
      <alignment horizontal="center" vertical="center" wrapText="1"/>
    </xf>
    <xf numFmtId="2" fontId="3" fillId="0" borderId="6" xfId="0" applyNumberFormat="1" applyFont="1" applyBorder="1" applyAlignment="1">
      <alignment horizontal="center" vertical="center" wrapText="1"/>
    </xf>
    <xf numFmtId="2" fontId="3" fillId="0" borderId="9" xfId="0" applyNumberFormat="1" applyFont="1" applyBorder="1" applyAlignment="1">
      <alignment horizontal="center" vertical="center"/>
    </xf>
    <xf numFmtId="2" fontId="3" fillId="0" borderId="14" xfId="0" applyNumberFormat="1" applyFont="1" applyBorder="1" applyAlignment="1">
      <alignment horizontal="center" vertical="center"/>
    </xf>
    <xf numFmtId="2" fontId="3" fillId="0" borderId="36" xfId="0" applyNumberFormat="1" applyFont="1" applyBorder="1" applyAlignment="1">
      <alignment horizontal="center" vertical="center"/>
    </xf>
    <xf numFmtId="2" fontId="3" fillId="0" borderId="37" xfId="0" applyNumberFormat="1" applyFont="1" applyBorder="1" applyAlignment="1">
      <alignment horizontal="center" vertical="center"/>
    </xf>
    <xf numFmtId="0" fontId="3" fillId="6" borderId="42" xfId="0" applyFont="1" applyFill="1" applyBorder="1" applyAlignment="1">
      <alignment horizontal="center" vertical="center"/>
    </xf>
    <xf numFmtId="49" fontId="3" fillId="6" borderId="28" xfId="0" applyNumberFormat="1" applyFont="1" applyFill="1" applyBorder="1" applyAlignment="1">
      <alignment horizontal="center" vertical="center"/>
    </xf>
    <xf numFmtId="0" fontId="3" fillId="0" borderId="14" xfId="2" applyFont="1" applyBorder="1" applyAlignment="1" applyProtection="1">
      <alignment horizontal="center" vertical="center" wrapText="1"/>
    </xf>
    <xf numFmtId="0" fontId="3" fillId="6" borderId="23" xfId="0" applyFont="1" applyFill="1" applyBorder="1" applyAlignment="1">
      <alignment horizontal="center" vertical="center"/>
    </xf>
    <xf numFmtId="49" fontId="3" fillId="0" borderId="23" xfId="0" applyNumberFormat="1" applyFont="1" applyBorder="1" applyAlignment="1">
      <alignment horizontal="center" vertical="center" wrapText="1"/>
    </xf>
    <xf numFmtId="2" fontId="3" fillId="0" borderId="23" xfId="0" applyNumberFormat="1" applyFont="1" applyBorder="1" applyAlignment="1">
      <alignment horizontal="center" vertical="center" wrapText="1"/>
    </xf>
    <xf numFmtId="4" fontId="7" fillId="4" borderId="23" xfId="3" applyNumberFormat="1" applyFont="1" applyFill="1" applyBorder="1" applyAlignment="1" applyProtection="1">
      <alignment horizontal="center" vertical="center" wrapText="1"/>
      <protection locked="0"/>
    </xf>
    <xf numFmtId="0" fontId="3" fillId="0" borderId="14" xfId="0" applyFont="1" applyBorder="1" applyAlignment="1">
      <alignment horizontal="left" vertical="center" wrapText="1"/>
    </xf>
    <xf numFmtId="0" fontId="9" fillId="0" borderId="22" xfId="0" applyFont="1" applyBorder="1" applyAlignment="1">
      <alignment vertical="center" wrapText="1"/>
    </xf>
    <xf numFmtId="0" fontId="4" fillId="0" borderId="14" xfId="0" applyFont="1" applyBorder="1" applyAlignment="1">
      <alignment vertical="center"/>
    </xf>
    <xf numFmtId="0" fontId="4" fillId="0" borderId="14" xfId="0" applyFont="1" applyBorder="1" applyAlignment="1">
      <alignment vertical="center" wrapText="1"/>
    </xf>
    <xf numFmtId="164" fontId="3" fillId="6" borderId="45" xfId="0" applyNumberFormat="1" applyFont="1" applyFill="1" applyBorder="1" applyAlignment="1">
      <alignment horizontal="center" vertical="center"/>
    </xf>
    <xf numFmtId="49" fontId="3" fillId="0" borderId="45" xfId="0" applyNumberFormat="1" applyFont="1" applyBorder="1" applyAlignment="1">
      <alignment horizontal="left" vertical="center" wrapText="1"/>
    </xf>
    <xf numFmtId="49" fontId="3" fillId="0" borderId="45" xfId="0" applyNumberFormat="1" applyFont="1" applyBorder="1" applyAlignment="1">
      <alignment horizontal="center" vertical="center" wrapText="1"/>
    </xf>
    <xf numFmtId="2" fontId="3" fillId="0" borderId="45" xfId="0" applyNumberFormat="1" applyFont="1" applyBorder="1" applyAlignment="1">
      <alignment horizontal="center" vertical="center" wrapText="1"/>
    </xf>
    <xf numFmtId="4" fontId="3" fillId="4" borderId="45" xfId="0" applyNumberFormat="1" applyFont="1" applyFill="1" applyBorder="1" applyAlignment="1" applyProtection="1">
      <alignment horizontal="center" vertical="center" wrapText="1"/>
      <protection locked="0"/>
    </xf>
    <xf numFmtId="4" fontId="3" fillId="0" borderId="16" xfId="0" applyNumberFormat="1" applyFont="1" applyBorder="1" applyAlignment="1">
      <alignment horizontal="center" vertical="center" wrapText="1"/>
    </xf>
    <xf numFmtId="164" fontId="3" fillId="6" borderId="23" xfId="0" applyNumberFormat="1" applyFont="1" applyFill="1" applyBorder="1" applyAlignment="1">
      <alignment horizontal="center" vertical="center"/>
    </xf>
    <xf numFmtId="49" fontId="3" fillId="0" borderId="23" xfId="0" applyNumberFormat="1" applyFont="1" applyBorder="1" applyAlignment="1">
      <alignment horizontal="left" vertical="center" wrapText="1"/>
    </xf>
    <xf numFmtId="4" fontId="6" fillId="4" borderId="23" xfId="3" applyNumberFormat="1" applyFont="1" applyFill="1" applyBorder="1" applyAlignment="1" applyProtection="1">
      <alignment horizontal="center" vertical="center" wrapText="1"/>
      <protection locked="0"/>
    </xf>
    <xf numFmtId="0" fontId="18" fillId="0" borderId="9" xfId="0" applyFont="1" applyBorder="1" applyAlignment="1">
      <alignment vertical="center"/>
    </xf>
    <xf numFmtId="0" fontId="18" fillId="0" borderId="42" xfId="0" applyFont="1" applyBorder="1" applyAlignment="1">
      <alignment vertical="center"/>
    </xf>
    <xf numFmtId="0" fontId="3" fillId="0" borderId="9" xfId="0" applyFont="1" applyBorder="1" applyAlignment="1">
      <alignment horizontal="center" vertical="center" wrapText="1"/>
    </xf>
    <xf numFmtId="0" fontId="18" fillId="0" borderId="9" xfId="0" applyFont="1" applyBorder="1" applyAlignment="1">
      <alignment vertical="center" wrapText="1"/>
    </xf>
    <xf numFmtId="0" fontId="18" fillId="0" borderId="6" xfId="0" applyFont="1" applyBorder="1" applyAlignment="1">
      <alignment vertical="center" wrapText="1"/>
    </xf>
    <xf numFmtId="166" fontId="3" fillId="0" borderId="14" xfId="0" applyNumberFormat="1" applyFont="1" applyBorder="1" applyAlignment="1">
      <alignment horizontal="center" vertical="center" wrapText="1"/>
    </xf>
    <xf numFmtId="0" fontId="10" fillId="0" borderId="0" xfId="0" applyFont="1"/>
    <xf numFmtId="0" fontId="10" fillId="0" borderId="0" xfId="0" applyFont="1" applyAlignment="1">
      <alignment vertical="center"/>
    </xf>
    <xf numFmtId="0" fontId="22" fillId="0" borderId="0" xfId="0" applyFont="1"/>
    <xf numFmtId="0" fontId="2" fillId="2" borderId="0" xfId="1" applyFont="1" applyFill="1" applyAlignment="1" applyProtection="1">
      <alignment horizontal="center" vertical="center" wrapText="1"/>
    </xf>
    <xf numFmtId="0" fontId="6" fillId="3" borderId="1" xfId="1" applyFont="1" applyFill="1" applyBorder="1" applyAlignment="1" applyProtection="1">
      <alignment horizontal="center" vertical="center"/>
    </xf>
    <xf numFmtId="0" fontId="6" fillId="3" borderId="2" xfId="1" applyFont="1" applyFill="1" applyBorder="1" applyAlignment="1" applyProtection="1">
      <alignment horizontal="center" vertical="center"/>
    </xf>
    <xf numFmtId="0" fontId="6" fillId="3" borderId="3" xfId="1" applyFont="1" applyFill="1" applyBorder="1" applyAlignment="1" applyProtection="1">
      <alignment horizontal="center" vertical="center"/>
    </xf>
    <xf numFmtId="0" fontId="11" fillId="2" borderId="0" xfId="1" applyFont="1" applyFill="1" applyAlignment="1" applyProtection="1">
      <alignment horizontal="center" vertical="center" wrapText="1"/>
    </xf>
    <xf numFmtId="0" fontId="9" fillId="0" borderId="47" xfId="0" applyFont="1" applyBorder="1" applyAlignment="1">
      <alignment horizontal="center" vertical="center" wrapText="1"/>
    </xf>
    <xf numFmtId="0" fontId="9" fillId="0" borderId="48" xfId="0" applyFont="1" applyBorder="1" applyAlignment="1">
      <alignment horizontal="center" vertical="center" wrapText="1"/>
    </xf>
    <xf numFmtId="0" fontId="9" fillId="0" borderId="49" xfId="0" applyFont="1" applyBorder="1" applyAlignment="1">
      <alignment horizontal="center" vertical="center" wrapText="1"/>
    </xf>
    <xf numFmtId="0" fontId="10" fillId="0" borderId="0" xfId="0" applyFont="1" applyAlignment="1">
      <alignment horizontal="left" vertical="center" wrapText="1"/>
    </xf>
    <xf numFmtId="0" fontId="10" fillId="0" borderId="0" xfId="0" applyFont="1" applyAlignment="1">
      <alignment horizontal="left" vertical="center"/>
    </xf>
    <xf numFmtId="0" fontId="4" fillId="0" borderId="0" xfId="0" applyFont="1" applyAlignment="1">
      <alignment horizontal="left" wrapText="1"/>
    </xf>
    <xf numFmtId="0" fontId="4" fillId="0" borderId="0" xfId="0" applyFont="1" applyAlignment="1">
      <alignment horizontal="left"/>
    </xf>
    <xf numFmtId="0" fontId="14" fillId="3" borderId="14" xfId="0" applyFont="1" applyFill="1" applyBorder="1" applyAlignment="1">
      <alignment horizontal="center" vertical="center" wrapText="1"/>
    </xf>
    <xf numFmtId="0" fontId="15" fillId="5" borderId="38" xfId="0" applyFont="1" applyFill="1" applyBorder="1" applyAlignment="1">
      <alignment horizontal="center" vertical="center"/>
    </xf>
    <xf numFmtId="0" fontId="15" fillId="5" borderId="33" xfId="0" applyFont="1" applyFill="1" applyBorder="1" applyAlignment="1">
      <alignment horizontal="center" vertical="center"/>
    </xf>
    <xf numFmtId="0" fontId="15" fillId="5" borderId="21" xfId="0" applyFont="1" applyFill="1" applyBorder="1" applyAlignment="1">
      <alignment horizontal="center" vertical="center"/>
    </xf>
    <xf numFmtId="0" fontId="15" fillId="0" borderId="39" xfId="0" applyFont="1" applyBorder="1" applyAlignment="1">
      <alignment horizontal="center" vertical="center" wrapText="1"/>
    </xf>
    <xf numFmtId="0" fontId="15" fillId="0" borderId="34" xfId="0" applyFont="1" applyBorder="1" applyAlignment="1">
      <alignment horizontal="center" vertical="center" wrapText="1"/>
    </xf>
    <xf numFmtId="0" fontId="15" fillId="0" borderId="25" xfId="0" applyFont="1" applyBorder="1" applyAlignment="1">
      <alignment horizontal="center" vertical="center" wrapText="1"/>
    </xf>
    <xf numFmtId="0" fontId="15" fillId="0" borderId="41" xfId="0" applyFont="1" applyBorder="1" applyAlignment="1">
      <alignment horizontal="center" vertical="center" wrapText="1"/>
    </xf>
    <xf numFmtId="0" fontId="15" fillId="0" borderId="18" xfId="0" applyFont="1" applyBorder="1" applyAlignment="1">
      <alignment horizontal="center" vertical="center" wrapText="1"/>
    </xf>
    <xf numFmtId="0" fontId="15" fillId="0" borderId="28" xfId="0" applyFont="1" applyBorder="1" applyAlignment="1">
      <alignment horizontal="center" vertical="center" wrapText="1"/>
    </xf>
  </cellXfs>
  <cellStyles count="6">
    <cellStyle name="Įprastas" xfId="0" builtinId="0"/>
    <cellStyle name="Normal 2" xfId="5" xr:uid="{CFB0E882-C7F3-4E15-84B3-C52B0AF90CB5}"/>
    <cellStyle name="Normal 2 2" xfId="1" xr:uid="{824E46B0-C34A-4367-83BF-7EAEDD0B4375}"/>
    <cellStyle name="Normal 3" xfId="3" xr:uid="{96E876E2-5CB4-4B02-B6E0-E3F175BCC2FC}"/>
    <cellStyle name="TableStyleLight1" xfId="4" xr:uid="{49BC1FE8-C82B-4218-9AB9-6EEA50932B38}"/>
    <cellStyle name="TableStyleLight1 2" xfId="2" xr:uid="{98366CF9-8291-4AF5-95D8-7E564D57CB7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2013“ – 2022 m. t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012D4C-1E4C-4EC6-B999-06B47F67B311}">
  <dimension ref="A1:I36"/>
  <sheetViews>
    <sheetView tabSelected="1" zoomScale="55" zoomScaleNormal="55" workbookViewId="0">
      <selection activeCell="L23" sqref="L23"/>
    </sheetView>
  </sheetViews>
  <sheetFormatPr defaultColWidth="8" defaultRowHeight="15" x14ac:dyDescent="0.25"/>
  <cols>
    <col min="1" max="1" width="30.125" style="56" customWidth="1"/>
    <col min="2" max="2" width="9.25" style="57" customWidth="1"/>
    <col min="3" max="3" width="62.75" style="58" customWidth="1"/>
    <col min="4" max="4" width="8" style="59"/>
    <col min="5" max="5" width="14.25" style="59" customWidth="1"/>
    <col min="6" max="6" width="18.125" style="60" customWidth="1"/>
    <col min="7" max="7" width="12.875" style="59" customWidth="1"/>
    <col min="8" max="8" width="18.875" style="1" customWidth="1"/>
    <col min="9" max="9" width="18.125" style="1" customWidth="1"/>
    <col min="10" max="10" width="12.25" style="2" customWidth="1"/>
    <col min="11" max="16384" width="8" style="2"/>
  </cols>
  <sheetData>
    <row r="1" spans="1:9" ht="15.75" x14ac:dyDescent="0.25">
      <c r="A1" s="182" t="s">
        <v>53</v>
      </c>
      <c r="B1" s="182"/>
      <c r="C1" s="182"/>
      <c r="D1" s="182"/>
      <c r="E1" s="182"/>
      <c r="F1" s="182"/>
      <c r="G1" s="182"/>
    </row>
    <row r="2" spans="1:9" ht="21.75" customHeight="1" thickBot="1" x14ac:dyDescent="0.3">
      <c r="A2" s="3"/>
      <c r="B2" s="4"/>
      <c r="C2" s="3"/>
      <c r="D2" s="3"/>
      <c r="E2" s="5"/>
      <c r="F2" s="3"/>
      <c r="G2" s="3"/>
    </row>
    <row r="3" spans="1:9" x14ac:dyDescent="0.25">
      <c r="A3" s="183" t="s">
        <v>34</v>
      </c>
      <c r="B3" s="184"/>
      <c r="C3" s="184"/>
      <c r="D3" s="184"/>
      <c r="E3" s="184"/>
      <c r="F3" s="184"/>
      <c r="G3" s="185"/>
    </row>
    <row r="4" spans="1:9" ht="42.6" customHeight="1" thickBot="1" x14ac:dyDescent="0.3">
      <c r="A4" s="6" t="s">
        <v>0</v>
      </c>
      <c r="B4" s="7" t="s">
        <v>1</v>
      </c>
      <c r="C4" s="8" t="s">
        <v>2</v>
      </c>
      <c r="D4" s="8" t="s">
        <v>3</v>
      </c>
      <c r="E4" s="9" t="s">
        <v>4</v>
      </c>
      <c r="F4" s="10" t="s">
        <v>5</v>
      </c>
      <c r="G4" s="11" t="s">
        <v>6</v>
      </c>
    </row>
    <row r="5" spans="1:9" ht="30" customHeight="1" x14ac:dyDescent="0.25">
      <c r="A5" s="12" t="s">
        <v>7</v>
      </c>
      <c r="B5" s="111" t="s">
        <v>70</v>
      </c>
      <c r="C5" s="18" t="s">
        <v>74</v>
      </c>
      <c r="D5" s="19" t="s">
        <v>8</v>
      </c>
      <c r="E5" s="141">
        <v>75</v>
      </c>
      <c r="F5" s="15"/>
      <c r="G5" s="16">
        <f t="shared" ref="G5:G13" si="0">ROUND((E5*F5),2)</f>
        <v>0</v>
      </c>
    </row>
    <row r="6" spans="1:9" ht="30" customHeight="1" x14ac:dyDescent="0.25">
      <c r="A6" s="27" t="s">
        <v>7</v>
      </c>
      <c r="B6" s="112" t="s">
        <v>71</v>
      </c>
      <c r="C6" s="18" t="s">
        <v>75</v>
      </c>
      <c r="D6" s="19" t="s">
        <v>12</v>
      </c>
      <c r="E6" s="141">
        <v>80</v>
      </c>
      <c r="F6" s="20"/>
      <c r="G6" s="31">
        <f t="shared" si="0"/>
        <v>0</v>
      </c>
    </row>
    <row r="7" spans="1:9" ht="30" customHeight="1" x14ac:dyDescent="0.25">
      <c r="A7" s="27" t="s">
        <v>7</v>
      </c>
      <c r="B7" s="112" t="s">
        <v>72</v>
      </c>
      <c r="C7" s="18" t="s">
        <v>77</v>
      </c>
      <c r="D7" s="19" t="s">
        <v>9</v>
      </c>
      <c r="E7" s="141">
        <v>1</v>
      </c>
      <c r="F7" s="20"/>
      <c r="G7" s="31">
        <f t="shared" ref="G7" si="1">ROUND((E7*F7),2)</f>
        <v>0</v>
      </c>
    </row>
    <row r="8" spans="1:9" ht="30" customHeight="1" x14ac:dyDescent="0.25">
      <c r="A8" s="27" t="s">
        <v>7</v>
      </c>
      <c r="B8" s="112" t="s">
        <v>57</v>
      </c>
      <c r="C8" s="18" t="s">
        <v>76</v>
      </c>
      <c r="D8" s="19" t="s">
        <v>12</v>
      </c>
      <c r="E8" s="141">
        <v>60</v>
      </c>
      <c r="F8" s="20"/>
      <c r="G8" s="31">
        <f>ROUND((E8*F8),2)</f>
        <v>0</v>
      </c>
    </row>
    <row r="9" spans="1:9" ht="30" customHeight="1" x14ac:dyDescent="0.25">
      <c r="A9" s="27" t="s">
        <v>7</v>
      </c>
      <c r="B9" s="112" t="s">
        <v>58</v>
      </c>
      <c r="C9" s="44" t="s">
        <v>78</v>
      </c>
      <c r="D9" s="33" t="s">
        <v>12</v>
      </c>
      <c r="E9" s="142">
        <v>30</v>
      </c>
      <c r="F9" s="20"/>
      <c r="G9" s="31">
        <f>ROUND((E9*F9),2)</f>
        <v>0</v>
      </c>
    </row>
    <row r="10" spans="1:9" ht="30" customHeight="1" x14ac:dyDescent="0.25">
      <c r="A10" s="27" t="s">
        <v>7</v>
      </c>
      <c r="B10" s="112" t="s">
        <v>73</v>
      </c>
      <c r="C10" s="44" t="s">
        <v>79</v>
      </c>
      <c r="D10" s="33" t="s">
        <v>8</v>
      </c>
      <c r="E10" s="142">
        <v>24</v>
      </c>
      <c r="F10" s="20"/>
      <c r="G10" s="31">
        <f>ROUND((E10*F10),2)</f>
        <v>0</v>
      </c>
    </row>
    <row r="11" spans="1:9" ht="30" customHeight="1" thickBot="1" x14ac:dyDescent="0.3">
      <c r="A11" s="27" t="s">
        <v>7</v>
      </c>
      <c r="B11" s="112" t="s">
        <v>82</v>
      </c>
      <c r="C11" s="44" t="s">
        <v>80</v>
      </c>
      <c r="D11" s="33" t="s">
        <v>81</v>
      </c>
      <c r="E11" s="142">
        <v>56</v>
      </c>
      <c r="F11" s="20"/>
      <c r="G11" s="31">
        <f>ROUND((E11*F11),2)</f>
        <v>0</v>
      </c>
    </row>
    <row r="12" spans="1:9" ht="30" customHeight="1" thickBot="1" x14ac:dyDescent="0.3">
      <c r="A12" s="39" t="s">
        <v>7</v>
      </c>
      <c r="B12" s="112" t="s">
        <v>83</v>
      </c>
      <c r="C12" s="66" t="s">
        <v>37</v>
      </c>
      <c r="D12" s="67" t="s">
        <v>8</v>
      </c>
      <c r="E12" s="143">
        <v>650</v>
      </c>
      <c r="F12" s="68"/>
      <c r="G12" s="35">
        <f t="shared" si="0"/>
        <v>0</v>
      </c>
      <c r="H12" s="25" t="s">
        <v>10</v>
      </c>
      <c r="I12" s="26">
        <f>ROUND(SUM(G5:G12),2)</f>
        <v>0</v>
      </c>
    </row>
    <row r="13" spans="1:9" ht="15.75" thickBot="1" x14ac:dyDescent="0.3">
      <c r="A13" s="12" t="s">
        <v>19</v>
      </c>
      <c r="B13" s="110" t="s">
        <v>84</v>
      </c>
      <c r="C13" s="70" t="s">
        <v>86</v>
      </c>
      <c r="D13" s="71" t="s">
        <v>8</v>
      </c>
      <c r="E13" s="144">
        <v>76</v>
      </c>
      <c r="F13" s="15"/>
      <c r="G13" s="16">
        <f t="shared" si="0"/>
        <v>0</v>
      </c>
      <c r="H13" s="62"/>
      <c r="I13" s="63"/>
    </row>
    <row r="14" spans="1:9" ht="29.25" thickBot="1" x14ac:dyDescent="0.3">
      <c r="A14" s="39" t="s">
        <v>19</v>
      </c>
      <c r="B14" s="153" t="s">
        <v>85</v>
      </c>
      <c r="C14" s="34" t="s">
        <v>87</v>
      </c>
      <c r="D14" s="67" t="s">
        <v>11</v>
      </c>
      <c r="E14" s="143">
        <v>30</v>
      </c>
      <c r="F14" s="68"/>
      <c r="G14" s="35">
        <f t="shared" ref="G14:G27" si="2">ROUND((E14*F14),2)</f>
        <v>0</v>
      </c>
      <c r="H14" s="25" t="s">
        <v>13</v>
      </c>
      <c r="I14" s="26">
        <f>ROUND(SUM(G13:G14),2)</f>
        <v>0</v>
      </c>
    </row>
    <row r="15" spans="1:9" ht="30" customHeight="1" x14ac:dyDescent="0.25">
      <c r="A15" s="12" t="s">
        <v>54</v>
      </c>
      <c r="B15" s="110" t="s">
        <v>88</v>
      </c>
      <c r="C15" s="36" t="s">
        <v>94</v>
      </c>
      <c r="D15" s="71" t="s">
        <v>8</v>
      </c>
      <c r="E15" s="144">
        <v>7</v>
      </c>
      <c r="F15" s="15"/>
      <c r="G15" s="16">
        <f t="shared" si="2"/>
        <v>0</v>
      </c>
      <c r="H15" s="64"/>
      <c r="I15" s="65"/>
    </row>
    <row r="16" spans="1:9" ht="30" customHeight="1" x14ac:dyDescent="0.25">
      <c r="A16" s="17" t="s">
        <v>54</v>
      </c>
      <c r="B16" s="112" t="s">
        <v>89</v>
      </c>
      <c r="C16" s="38" t="s">
        <v>95</v>
      </c>
      <c r="D16" s="155" t="s">
        <v>11</v>
      </c>
      <c r="E16" s="145">
        <v>108</v>
      </c>
      <c r="F16" s="22"/>
      <c r="G16" s="21">
        <f t="shared" ref="G16" si="3">ROUND((E16*F16),2)</f>
        <v>0</v>
      </c>
      <c r="H16" s="64"/>
      <c r="I16" s="65"/>
    </row>
    <row r="17" spans="1:9" ht="30" customHeight="1" x14ac:dyDescent="0.25">
      <c r="A17" s="17" t="s">
        <v>54</v>
      </c>
      <c r="B17" s="112" t="s">
        <v>90</v>
      </c>
      <c r="C17" s="38" t="s">
        <v>96</v>
      </c>
      <c r="D17" s="155" t="s">
        <v>8</v>
      </c>
      <c r="E17" s="145">
        <v>58</v>
      </c>
      <c r="F17" s="22"/>
      <c r="G17" s="21">
        <f t="shared" si="2"/>
        <v>0</v>
      </c>
      <c r="H17" s="64"/>
      <c r="I17" s="65"/>
    </row>
    <row r="18" spans="1:9" ht="30" customHeight="1" x14ac:dyDescent="0.25">
      <c r="A18" s="17" t="s">
        <v>54</v>
      </c>
      <c r="B18" s="112" t="s">
        <v>91</v>
      </c>
      <c r="C18" s="38" t="s">
        <v>97</v>
      </c>
      <c r="D18" s="155" t="s">
        <v>8</v>
      </c>
      <c r="E18" s="145">
        <v>16</v>
      </c>
      <c r="F18" s="22"/>
      <c r="G18" s="21">
        <f t="shared" ref="G18:G19" si="4">ROUND((E18*F18),2)</f>
        <v>0</v>
      </c>
      <c r="H18" s="64"/>
      <c r="I18" s="65"/>
    </row>
    <row r="19" spans="1:9" ht="30" customHeight="1" x14ac:dyDescent="0.25">
      <c r="A19" s="17" t="s">
        <v>54</v>
      </c>
      <c r="B19" s="112" t="s">
        <v>92</v>
      </c>
      <c r="C19" s="44" t="s">
        <v>101</v>
      </c>
      <c r="D19" s="33" t="s">
        <v>12</v>
      </c>
      <c r="E19" s="150">
        <v>13.44</v>
      </c>
      <c r="F19" s="22"/>
      <c r="G19" s="21">
        <f t="shared" si="4"/>
        <v>0</v>
      </c>
      <c r="H19" s="64"/>
      <c r="I19" s="65"/>
    </row>
    <row r="20" spans="1:9" ht="30" customHeight="1" x14ac:dyDescent="0.25">
      <c r="A20" s="17" t="s">
        <v>54</v>
      </c>
      <c r="B20" s="112" t="s">
        <v>93</v>
      </c>
      <c r="C20" s="44" t="s">
        <v>102</v>
      </c>
      <c r="D20" s="33" t="s">
        <v>11</v>
      </c>
      <c r="E20" s="150">
        <v>108</v>
      </c>
      <c r="F20" s="22"/>
      <c r="G20" s="21">
        <f t="shared" si="2"/>
        <v>0</v>
      </c>
      <c r="H20" s="64"/>
      <c r="I20" s="65"/>
    </row>
    <row r="21" spans="1:9" ht="30" customHeight="1" x14ac:dyDescent="0.25">
      <c r="A21" s="17" t="s">
        <v>54</v>
      </c>
      <c r="B21" s="112" t="s">
        <v>98</v>
      </c>
      <c r="C21" s="38" t="s">
        <v>46</v>
      </c>
      <c r="D21" s="33" t="s">
        <v>8</v>
      </c>
      <c r="E21" s="145">
        <v>19.52</v>
      </c>
      <c r="F21" s="22"/>
      <c r="G21" s="21">
        <f t="shared" ref="G21" si="5">ROUND((E21*F21),2)</f>
        <v>0</v>
      </c>
      <c r="H21" s="64"/>
      <c r="I21" s="65"/>
    </row>
    <row r="22" spans="1:9" ht="30" customHeight="1" x14ac:dyDescent="0.25">
      <c r="A22" s="17" t="s">
        <v>54</v>
      </c>
      <c r="B22" s="112" t="s">
        <v>99</v>
      </c>
      <c r="C22" s="18" t="s">
        <v>103</v>
      </c>
      <c r="D22" s="19" t="s">
        <v>104</v>
      </c>
      <c r="E22" s="141">
        <v>2400.8000000000002</v>
      </c>
      <c r="F22" s="22"/>
      <c r="G22" s="21">
        <f t="shared" si="2"/>
        <v>0</v>
      </c>
      <c r="H22" s="64"/>
      <c r="I22" s="65"/>
    </row>
    <row r="23" spans="1:9" ht="30" customHeight="1" x14ac:dyDescent="0.25">
      <c r="A23" s="17" t="s">
        <v>54</v>
      </c>
      <c r="B23" s="112" t="s">
        <v>100</v>
      </c>
      <c r="C23" s="18" t="s">
        <v>106</v>
      </c>
      <c r="D23" s="33" t="s">
        <v>11</v>
      </c>
      <c r="E23" s="145">
        <v>126</v>
      </c>
      <c r="F23" s="22"/>
      <c r="G23" s="21">
        <f t="shared" si="2"/>
        <v>0</v>
      </c>
      <c r="H23" s="64"/>
      <c r="I23" s="65"/>
    </row>
    <row r="24" spans="1:9" ht="30" customHeight="1" x14ac:dyDescent="0.25">
      <c r="A24" s="17" t="s">
        <v>54</v>
      </c>
      <c r="B24" s="112" t="s">
        <v>111</v>
      </c>
      <c r="C24" s="38" t="s">
        <v>105</v>
      </c>
      <c r="D24" s="33" t="s">
        <v>11</v>
      </c>
      <c r="E24" s="145">
        <v>104</v>
      </c>
      <c r="F24" s="22"/>
      <c r="G24" s="21">
        <f t="shared" ref="G24" si="6">ROUND((E24*F24),2)</f>
        <v>0</v>
      </c>
      <c r="H24" s="64"/>
      <c r="I24" s="65"/>
    </row>
    <row r="25" spans="1:9" ht="30" customHeight="1" x14ac:dyDescent="0.25">
      <c r="A25" s="17" t="s">
        <v>54</v>
      </c>
      <c r="B25" s="112" t="s">
        <v>112</v>
      </c>
      <c r="C25" s="38" t="s">
        <v>107</v>
      </c>
      <c r="D25" s="33" t="s">
        <v>11</v>
      </c>
      <c r="E25" s="145">
        <v>22</v>
      </c>
      <c r="F25" s="22"/>
      <c r="G25" s="21">
        <f t="shared" si="2"/>
        <v>0</v>
      </c>
      <c r="H25" s="64"/>
      <c r="I25" s="65"/>
    </row>
    <row r="26" spans="1:9" ht="30" customHeight="1" x14ac:dyDescent="0.25">
      <c r="A26" s="17" t="s">
        <v>54</v>
      </c>
      <c r="B26" s="112" t="s">
        <v>113</v>
      </c>
      <c r="C26" s="38" t="s">
        <v>108</v>
      </c>
      <c r="D26" s="33" t="s">
        <v>8</v>
      </c>
      <c r="E26" s="142">
        <v>90</v>
      </c>
      <c r="F26" s="124"/>
      <c r="G26" s="21">
        <f t="shared" ref="G26" si="7">ROUND((E26*F26),2)</f>
        <v>0</v>
      </c>
      <c r="H26" s="64"/>
      <c r="I26" s="65"/>
    </row>
    <row r="27" spans="1:9" ht="30" customHeight="1" thickBot="1" x14ac:dyDescent="0.3">
      <c r="A27" s="17" t="s">
        <v>54</v>
      </c>
      <c r="B27" s="112" t="s">
        <v>114</v>
      </c>
      <c r="C27" s="38" t="s">
        <v>109</v>
      </c>
      <c r="D27" s="33" t="s">
        <v>8</v>
      </c>
      <c r="E27" s="142">
        <v>180</v>
      </c>
      <c r="F27" s="124"/>
      <c r="G27" s="21">
        <f t="shared" si="2"/>
        <v>0</v>
      </c>
      <c r="H27" s="64"/>
      <c r="I27" s="65"/>
    </row>
    <row r="28" spans="1:9" s="32" customFormat="1" ht="30" customHeight="1" thickBot="1" x14ac:dyDescent="0.3">
      <c r="A28" s="39" t="s">
        <v>54</v>
      </c>
      <c r="B28" s="156" t="s">
        <v>115</v>
      </c>
      <c r="C28" s="34" t="s">
        <v>110</v>
      </c>
      <c r="D28" s="157" t="s">
        <v>9</v>
      </c>
      <c r="E28" s="158">
        <v>8</v>
      </c>
      <c r="F28" s="159"/>
      <c r="G28" s="35">
        <f t="shared" ref="G28:G32" si="8">ROUND((E28*F28),2)</f>
        <v>0</v>
      </c>
      <c r="H28" s="25" t="s">
        <v>14</v>
      </c>
      <c r="I28" s="26">
        <f>ROUND(SUM(G15:G28),2)</f>
        <v>0</v>
      </c>
    </row>
    <row r="29" spans="1:9" s="32" customFormat="1" ht="30" x14ac:dyDescent="0.25">
      <c r="A29" s="12" t="s">
        <v>56</v>
      </c>
      <c r="B29" s="108" t="s">
        <v>55</v>
      </c>
      <c r="C29" s="13" t="s">
        <v>116</v>
      </c>
      <c r="D29" s="14" t="s">
        <v>11</v>
      </c>
      <c r="E29" s="146">
        <v>21</v>
      </c>
      <c r="F29" s="37"/>
      <c r="G29" s="16">
        <f t="shared" ref="G29" si="9">ROUND((E29*F29),2)</f>
        <v>0</v>
      </c>
      <c r="H29" s="43"/>
    </row>
    <row r="30" spans="1:9" s="32" customFormat="1" ht="30" x14ac:dyDescent="0.25">
      <c r="A30" s="27" t="s">
        <v>56</v>
      </c>
      <c r="B30" s="154" t="s">
        <v>119</v>
      </c>
      <c r="C30" s="18" t="s">
        <v>117</v>
      </c>
      <c r="D30" s="19" t="s">
        <v>12</v>
      </c>
      <c r="E30" s="147">
        <v>5</v>
      </c>
      <c r="F30" s="30"/>
      <c r="G30" s="31">
        <f t="shared" si="8"/>
        <v>0</v>
      </c>
      <c r="H30" s="43"/>
    </row>
    <row r="31" spans="1:9" s="32" customFormat="1" ht="30" x14ac:dyDescent="0.25">
      <c r="A31" s="27" t="s">
        <v>56</v>
      </c>
      <c r="B31" s="154" t="s">
        <v>120</v>
      </c>
      <c r="C31" s="18" t="s">
        <v>118</v>
      </c>
      <c r="D31" s="19" t="s">
        <v>11</v>
      </c>
      <c r="E31" s="147">
        <v>70</v>
      </c>
      <c r="F31" s="30"/>
      <c r="G31" s="31">
        <f t="shared" ref="G31" si="10">ROUND((E31*F31),2)</f>
        <v>0</v>
      </c>
      <c r="H31" s="43"/>
    </row>
    <row r="32" spans="1:9" s="32" customFormat="1" ht="30.75" thickBot="1" x14ac:dyDescent="0.3">
      <c r="A32" s="27" t="s">
        <v>56</v>
      </c>
      <c r="B32" s="109" t="s">
        <v>121</v>
      </c>
      <c r="C32" s="18" t="s">
        <v>47</v>
      </c>
      <c r="D32" s="19" t="s">
        <v>12</v>
      </c>
      <c r="E32" s="147">
        <v>16</v>
      </c>
      <c r="F32" s="30"/>
      <c r="G32" s="31">
        <f t="shared" si="8"/>
        <v>0</v>
      </c>
      <c r="H32" s="43"/>
    </row>
    <row r="33" spans="1:9" s="32" customFormat="1" ht="30.75" thickBot="1" x14ac:dyDescent="0.3">
      <c r="A33" s="23" t="s">
        <v>56</v>
      </c>
      <c r="B33" s="125" t="s">
        <v>122</v>
      </c>
      <c r="C33" s="45" t="s">
        <v>39</v>
      </c>
      <c r="D33" s="40" t="s">
        <v>11</v>
      </c>
      <c r="E33" s="148">
        <v>750</v>
      </c>
      <c r="F33" s="46"/>
      <c r="G33" s="47">
        <f t="shared" ref="G33:G34" si="11">ROUND((E33*F33),2)</f>
        <v>0</v>
      </c>
      <c r="H33" s="42" t="s">
        <v>15</v>
      </c>
      <c r="I33" s="51">
        <f>ROUND(SUM(G29:G33),2)</f>
        <v>0</v>
      </c>
    </row>
    <row r="34" spans="1:9" s="32" customFormat="1" ht="75.75" thickBot="1" x14ac:dyDescent="0.3">
      <c r="A34" s="134" t="s">
        <v>61</v>
      </c>
      <c r="B34" s="135" t="s">
        <v>62</v>
      </c>
      <c r="C34" s="136" t="s">
        <v>60</v>
      </c>
      <c r="D34" s="137" t="s">
        <v>18</v>
      </c>
      <c r="E34" s="138">
        <v>1</v>
      </c>
      <c r="F34" s="139"/>
      <c r="G34" s="16">
        <f t="shared" si="11"/>
        <v>0</v>
      </c>
      <c r="H34" s="128"/>
      <c r="I34" s="65"/>
    </row>
    <row r="35" spans="1:9" s="32" customFormat="1" ht="60.75" thickBot="1" x14ac:dyDescent="0.3">
      <c r="A35" s="129" t="s">
        <v>61</v>
      </c>
      <c r="B35" s="130" t="s">
        <v>64</v>
      </c>
      <c r="C35" s="131" t="s">
        <v>65</v>
      </c>
      <c r="D35" s="132" t="s">
        <v>18</v>
      </c>
      <c r="E35" s="133">
        <v>1</v>
      </c>
      <c r="F35" s="120"/>
      <c r="G35" s="47">
        <f t="shared" ref="G35" si="12">ROUND((E35*F35),2)</f>
        <v>0</v>
      </c>
      <c r="H35" s="127" t="s">
        <v>63</v>
      </c>
      <c r="I35" s="26">
        <f>ROUND(SUM(G34:G35),2)</f>
        <v>0</v>
      </c>
    </row>
    <row r="36" spans="1:9" s="32" customFormat="1" ht="43.5" thickBot="1" x14ac:dyDescent="0.3">
      <c r="A36" s="52"/>
      <c r="B36" s="53"/>
      <c r="C36" s="52"/>
      <c r="D36" s="53"/>
      <c r="E36" s="53"/>
      <c r="F36" s="54" t="s">
        <v>20</v>
      </c>
      <c r="G36" s="55">
        <f>SUM(G5:G35)</f>
        <v>0</v>
      </c>
      <c r="H36" s="50"/>
      <c r="I36" s="50"/>
    </row>
  </sheetData>
  <mergeCells count="2">
    <mergeCell ref="A1:G1"/>
    <mergeCell ref="A3:G3"/>
  </mergeCells>
  <phoneticPr fontId="17"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56A1D4-7975-440C-89C4-76A5EE41CEDC}">
  <dimension ref="A1:I58"/>
  <sheetViews>
    <sheetView zoomScale="40" zoomScaleNormal="40" workbookViewId="0">
      <selection activeCell="Z41" sqref="Z41"/>
    </sheetView>
  </sheetViews>
  <sheetFormatPr defaultColWidth="8" defaultRowHeight="15" x14ac:dyDescent="0.25"/>
  <cols>
    <col min="1" max="1" width="34.75" style="56" customWidth="1"/>
    <col min="2" max="2" width="9.25" style="59" customWidth="1"/>
    <col min="3" max="3" width="62.75" style="58" customWidth="1"/>
    <col min="4" max="4" width="8" style="59"/>
    <col min="5" max="5" width="14.25" style="59" customWidth="1"/>
    <col min="6" max="6" width="18.125" style="102" customWidth="1"/>
    <col min="7" max="7" width="12.875" style="59" customWidth="1"/>
    <col min="8" max="8" width="18.875" style="57" customWidth="1"/>
    <col min="9" max="9" width="18.125" style="57" customWidth="1"/>
    <col min="10" max="16384" width="8" style="59"/>
  </cols>
  <sheetData>
    <row r="1" spans="1:9" ht="15.75" x14ac:dyDescent="0.25">
      <c r="A1" s="186" t="s">
        <v>53</v>
      </c>
      <c r="B1" s="182"/>
      <c r="C1" s="182"/>
      <c r="D1" s="182"/>
      <c r="E1" s="182"/>
      <c r="F1" s="182"/>
      <c r="G1" s="182"/>
    </row>
    <row r="2" spans="1:9" ht="21.75" customHeight="1" thickBot="1" x14ac:dyDescent="0.3">
      <c r="A2" s="3"/>
      <c r="B2" s="3"/>
      <c r="C2" s="3"/>
      <c r="D2" s="3"/>
      <c r="E2" s="5"/>
      <c r="F2" s="3"/>
      <c r="G2" s="3"/>
    </row>
    <row r="3" spans="1:9" x14ac:dyDescent="0.25">
      <c r="A3" s="183" t="s">
        <v>22</v>
      </c>
      <c r="B3" s="184"/>
      <c r="C3" s="184"/>
      <c r="D3" s="184"/>
      <c r="E3" s="184"/>
      <c r="F3" s="184"/>
      <c r="G3" s="185"/>
    </row>
    <row r="4" spans="1:9" ht="42" customHeight="1" thickBot="1" x14ac:dyDescent="0.3">
      <c r="A4" s="6" t="s">
        <v>0</v>
      </c>
      <c r="B4" s="72" t="s">
        <v>1</v>
      </c>
      <c r="C4" s="8" t="s">
        <v>2</v>
      </c>
      <c r="D4" s="8" t="s">
        <v>3</v>
      </c>
      <c r="E4" s="9" t="s">
        <v>4</v>
      </c>
      <c r="F4" s="10" t="s">
        <v>5</v>
      </c>
      <c r="G4" s="11" t="s">
        <v>6</v>
      </c>
    </row>
    <row r="5" spans="1:9" s="74" customFormat="1" ht="30" customHeight="1" x14ac:dyDescent="0.25">
      <c r="A5" s="12" t="s">
        <v>7</v>
      </c>
      <c r="B5" s="126" t="s">
        <v>70</v>
      </c>
      <c r="C5" s="28" t="s">
        <v>40</v>
      </c>
      <c r="D5" s="48" t="s">
        <v>21</v>
      </c>
      <c r="E5" s="149">
        <v>7.0000000000000007E-2</v>
      </c>
      <c r="F5" s="73"/>
      <c r="G5" s="16">
        <f>ROUND((E5*F5),2)</f>
        <v>0</v>
      </c>
      <c r="H5" s="57"/>
      <c r="I5" s="57"/>
    </row>
    <row r="6" spans="1:9" s="74" customFormat="1" ht="30" customHeight="1" x14ac:dyDescent="0.25">
      <c r="A6" s="17" t="s">
        <v>7</v>
      </c>
      <c r="B6" s="112" t="s">
        <v>71</v>
      </c>
      <c r="C6" s="38" t="s">
        <v>36</v>
      </c>
      <c r="D6" s="49" t="s">
        <v>11</v>
      </c>
      <c r="E6" s="150">
        <v>490</v>
      </c>
      <c r="F6" s="75"/>
      <c r="G6" s="21">
        <f>ROUND((E6*F6),2)</f>
        <v>0</v>
      </c>
      <c r="H6" s="57"/>
      <c r="I6" s="57"/>
    </row>
    <row r="7" spans="1:9" s="74" customFormat="1" ht="30" customHeight="1" x14ac:dyDescent="0.25">
      <c r="A7" s="17" t="s">
        <v>7</v>
      </c>
      <c r="B7" s="112" t="s">
        <v>57</v>
      </c>
      <c r="C7" s="38" t="s">
        <v>124</v>
      </c>
      <c r="D7" s="49" t="s">
        <v>8</v>
      </c>
      <c r="E7" s="150">
        <v>27.6</v>
      </c>
      <c r="F7" s="75"/>
      <c r="G7" s="21">
        <f t="shared" ref="G7:G8" si="0">ROUND((E7*F7),2)</f>
        <v>0</v>
      </c>
      <c r="H7" s="161"/>
      <c r="I7" s="57"/>
    </row>
    <row r="8" spans="1:9" s="74" customFormat="1" ht="30" customHeight="1" x14ac:dyDescent="0.25">
      <c r="A8" s="17" t="s">
        <v>7</v>
      </c>
      <c r="B8" s="112" t="s">
        <v>58</v>
      </c>
      <c r="C8" s="38" t="s">
        <v>125</v>
      </c>
      <c r="D8" s="49" t="s">
        <v>8</v>
      </c>
      <c r="E8" s="150">
        <v>33.799999999999997</v>
      </c>
      <c r="F8" s="75"/>
      <c r="G8" s="21">
        <f t="shared" si="0"/>
        <v>0</v>
      </c>
      <c r="H8" s="161"/>
      <c r="I8" s="57"/>
    </row>
    <row r="9" spans="1:9" s="74" customFormat="1" ht="30" customHeight="1" x14ac:dyDescent="0.25">
      <c r="A9" s="17" t="s">
        <v>7</v>
      </c>
      <c r="B9" s="112" t="s">
        <v>73</v>
      </c>
      <c r="C9" s="160" t="s">
        <v>123</v>
      </c>
      <c r="D9" s="49" t="s">
        <v>8</v>
      </c>
      <c r="E9" s="150">
        <v>33.799999999999997</v>
      </c>
      <c r="F9" s="75"/>
      <c r="G9" s="21">
        <f t="shared" ref="G9" si="1">ROUND((E9*F9),2)</f>
        <v>0</v>
      </c>
      <c r="H9" s="161"/>
      <c r="I9" s="57"/>
    </row>
    <row r="10" spans="1:9" s="74" customFormat="1" ht="30" customHeight="1" thickBot="1" x14ac:dyDescent="0.3">
      <c r="A10" s="17" t="s">
        <v>7</v>
      </c>
      <c r="B10" s="112" t="s">
        <v>82</v>
      </c>
      <c r="C10" s="38" t="s">
        <v>126</v>
      </c>
      <c r="D10" s="33" t="s">
        <v>12</v>
      </c>
      <c r="E10" s="150">
        <v>124</v>
      </c>
      <c r="F10" s="75"/>
      <c r="G10" s="21">
        <f t="shared" ref="G10:G11" si="2">ROUND((E10*F10),2)</f>
        <v>0</v>
      </c>
      <c r="H10" s="57"/>
      <c r="I10" s="57"/>
    </row>
    <row r="11" spans="1:9" s="74" customFormat="1" ht="30" customHeight="1" thickBot="1" x14ac:dyDescent="0.3">
      <c r="A11" s="17" t="s">
        <v>7</v>
      </c>
      <c r="B11" s="112" t="s">
        <v>83</v>
      </c>
      <c r="C11" s="38" t="s">
        <v>127</v>
      </c>
      <c r="D11" s="49" t="s">
        <v>9</v>
      </c>
      <c r="E11" s="150">
        <v>12</v>
      </c>
      <c r="F11" s="75"/>
      <c r="G11" s="21">
        <f t="shared" si="2"/>
        <v>0</v>
      </c>
      <c r="H11" s="77" t="s">
        <v>10</v>
      </c>
      <c r="I11" s="78">
        <f>ROUND(SUM(G5:G11),2)</f>
        <v>0</v>
      </c>
    </row>
    <row r="12" spans="1:9" s="81" customFormat="1" ht="30" customHeight="1" x14ac:dyDescent="0.25">
      <c r="A12" s="119" t="s">
        <v>41</v>
      </c>
      <c r="B12" s="123" t="s">
        <v>84</v>
      </c>
      <c r="C12" s="114" t="s">
        <v>35</v>
      </c>
      <c r="D12" s="14" t="s">
        <v>8</v>
      </c>
      <c r="E12" s="151">
        <v>10.5</v>
      </c>
      <c r="F12" s="79"/>
      <c r="G12" s="16">
        <f t="shared" ref="G12:G20" si="3">ROUND((E12*F12),2)</f>
        <v>0</v>
      </c>
      <c r="H12" s="80"/>
      <c r="I12" s="80"/>
    </row>
    <row r="13" spans="1:9" s="81" customFormat="1" ht="30" customHeight="1" x14ac:dyDescent="0.25">
      <c r="A13" s="69" t="s">
        <v>41</v>
      </c>
      <c r="B13" s="122" t="s">
        <v>85</v>
      </c>
      <c r="C13" s="44" t="s">
        <v>133</v>
      </c>
      <c r="D13" s="33" t="s">
        <v>8</v>
      </c>
      <c r="E13" s="150">
        <v>852</v>
      </c>
      <c r="F13" s="82"/>
      <c r="G13" s="21">
        <f t="shared" si="3"/>
        <v>0</v>
      </c>
      <c r="H13" s="80"/>
      <c r="I13" s="80"/>
    </row>
    <row r="14" spans="1:9" s="81" customFormat="1" ht="30" customHeight="1" x14ac:dyDescent="0.25">
      <c r="A14" s="69" t="s">
        <v>41</v>
      </c>
      <c r="B14" s="112" t="s">
        <v>128</v>
      </c>
      <c r="C14" s="162" t="s">
        <v>134</v>
      </c>
      <c r="D14" s="33" t="s">
        <v>11</v>
      </c>
      <c r="E14" s="150">
        <v>640</v>
      </c>
      <c r="F14" s="82"/>
      <c r="G14" s="21">
        <f t="shared" ref="G14" si="4">ROUND((E14*F14),2)</f>
        <v>0</v>
      </c>
      <c r="H14" s="80"/>
      <c r="I14" s="80"/>
    </row>
    <row r="15" spans="1:9" s="81" customFormat="1" ht="30" customHeight="1" x14ac:dyDescent="0.25">
      <c r="A15" s="69" t="s">
        <v>41</v>
      </c>
      <c r="B15" s="122" t="s">
        <v>129</v>
      </c>
      <c r="C15" s="162" t="s">
        <v>135</v>
      </c>
      <c r="D15" s="33" t="s">
        <v>11</v>
      </c>
      <c r="E15" s="150">
        <v>90</v>
      </c>
      <c r="F15" s="82"/>
      <c r="G15" s="21">
        <f t="shared" si="3"/>
        <v>0</v>
      </c>
      <c r="H15" s="80"/>
      <c r="I15" s="80"/>
    </row>
    <row r="16" spans="1:9" s="81" customFormat="1" ht="30" customHeight="1" x14ac:dyDescent="0.25">
      <c r="A16" s="69" t="s">
        <v>41</v>
      </c>
      <c r="B16" s="112" t="s">
        <v>130</v>
      </c>
      <c r="C16" s="162" t="s">
        <v>48</v>
      </c>
      <c r="D16" s="33" t="s">
        <v>12</v>
      </c>
      <c r="E16" s="150">
        <v>53</v>
      </c>
      <c r="F16" s="82"/>
      <c r="G16" s="31">
        <f t="shared" si="3"/>
        <v>0</v>
      </c>
      <c r="H16" s="80"/>
      <c r="I16" s="80"/>
    </row>
    <row r="17" spans="1:9" s="81" customFormat="1" ht="30" customHeight="1" x14ac:dyDescent="0.25">
      <c r="A17" s="69" t="s">
        <v>41</v>
      </c>
      <c r="B17" s="122" t="s">
        <v>131</v>
      </c>
      <c r="C17" s="162" t="s">
        <v>49</v>
      </c>
      <c r="D17" s="33" t="s">
        <v>9</v>
      </c>
      <c r="E17" s="150">
        <v>2</v>
      </c>
      <c r="F17" s="82"/>
      <c r="G17" s="31">
        <f t="shared" si="3"/>
        <v>0</v>
      </c>
      <c r="H17" s="80"/>
      <c r="I17" s="80"/>
    </row>
    <row r="18" spans="1:9" s="81" customFormat="1" ht="30" customHeight="1" x14ac:dyDescent="0.25">
      <c r="A18" s="69" t="s">
        <v>41</v>
      </c>
      <c r="B18" s="112" t="s">
        <v>132</v>
      </c>
      <c r="C18" s="163" t="s">
        <v>136</v>
      </c>
      <c r="D18" s="33" t="s">
        <v>8</v>
      </c>
      <c r="E18" s="150">
        <v>10.5</v>
      </c>
      <c r="F18" s="82"/>
      <c r="G18" s="107">
        <f t="shared" ref="G18" si="5">ROUND((E18*F18),2)</f>
        <v>0</v>
      </c>
      <c r="H18" s="80"/>
      <c r="I18" s="80"/>
    </row>
    <row r="19" spans="1:9" s="81" customFormat="1" ht="30" customHeight="1" thickBot="1" x14ac:dyDescent="0.3">
      <c r="A19" s="69" t="s">
        <v>41</v>
      </c>
      <c r="B19" s="122" t="s">
        <v>138</v>
      </c>
      <c r="C19" s="162" t="s">
        <v>137</v>
      </c>
      <c r="D19" s="33" t="s">
        <v>11</v>
      </c>
      <c r="E19" s="150">
        <v>105</v>
      </c>
      <c r="F19" s="82"/>
      <c r="G19" s="107">
        <f t="shared" si="3"/>
        <v>0</v>
      </c>
      <c r="H19" s="80"/>
      <c r="I19" s="80"/>
    </row>
    <row r="20" spans="1:9" s="81" customFormat="1" ht="30" customHeight="1" thickBot="1" x14ac:dyDescent="0.3">
      <c r="A20" s="23" t="s">
        <v>41</v>
      </c>
      <c r="B20" s="112" t="s">
        <v>139</v>
      </c>
      <c r="C20" s="88" t="s">
        <v>50</v>
      </c>
      <c r="D20" s="40" t="s">
        <v>11</v>
      </c>
      <c r="E20" s="152">
        <v>760</v>
      </c>
      <c r="F20" s="83"/>
      <c r="G20" s="24">
        <f t="shared" si="3"/>
        <v>0</v>
      </c>
      <c r="H20" s="77" t="s">
        <v>13</v>
      </c>
      <c r="I20" s="78">
        <f>ROUND(SUM(G12:G20),2)</f>
        <v>0</v>
      </c>
    </row>
    <row r="21" spans="1:9" s="81" customFormat="1" ht="30.75" thickBot="1" x14ac:dyDescent="0.3">
      <c r="A21" s="118" t="s">
        <v>42</v>
      </c>
      <c r="B21" s="164" t="s">
        <v>88</v>
      </c>
      <c r="C21" s="165" t="s">
        <v>43</v>
      </c>
      <c r="D21" s="166" t="s">
        <v>11</v>
      </c>
      <c r="E21" s="167">
        <v>105</v>
      </c>
      <c r="F21" s="168"/>
      <c r="G21" s="169">
        <f>ROUND((E21*F21),2)</f>
        <v>0</v>
      </c>
      <c r="H21" s="77" t="s">
        <v>14</v>
      </c>
      <c r="I21" s="78">
        <f>ROUND(SUM(G21:G21),2)</f>
        <v>0</v>
      </c>
    </row>
    <row r="22" spans="1:9" s="81" customFormat="1" ht="30" x14ac:dyDescent="0.25">
      <c r="A22" s="12" t="s">
        <v>66</v>
      </c>
      <c r="B22" s="123" t="s">
        <v>55</v>
      </c>
      <c r="C22" s="13" t="s">
        <v>44</v>
      </c>
      <c r="D22" s="14" t="s">
        <v>8</v>
      </c>
      <c r="E22" s="146">
        <v>338</v>
      </c>
      <c r="F22" s="140"/>
      <c r="G22" s="16">
        <f>ROUND((E22*F22),2)</f>
        <v>0</v>
      </c>
      <c r="H22" s="187" t="s">
        <v>59</v>
      </c>
    </row>
    <row r="23" spans="1:9" s="74" customFormat="1" ht="30" customHeight="1" x14ac:dyDescent="0.25">
      <c r="A23" s="17" t="s">
        <v>66</v>
      </c>
      <c r="B23" s="109" t="s">
        <v>119</v>
      </c>
      <c r="C23" s="38" t="s">
        <v>124</v>
      </c>
      <c r="D23" s="33" t="s">
        <v>8</v>
      </c>
      <c r="E23" s="150">
        <v>27.6</v>
      </c>
      <c r="F23" s="75"/>
      <c r="G23" s="21">
        <f t="shared" ref="G23:G25" si="6">ROUND((E23*F23),2)</f>
        <v>0</v>
      </c>
      <c r="H23" s="188"/>
      <c r="I23" s="57"/>
    </row>
    <row r="24" spans="1:9" s="74" customFormat="1" ht="30" customHeight="1" x14ac:dyDescent="0.25">
      <c r="A24" s="17" t="s">
        <v>66</v>
      </c>
      <c r="B24" s="109" t="s">
        <v>120</v>
      </c>
      <c r="C24" s="38" t="s">
        <v>125</v>
      </c>
      <c r="D24" s="33" t="s">
        <v>8</v>
      </c>
      <c r="E24" s="150">
        <v>33.799999999999997</v>
      </c>
      <c r="F24" s="75"/>
      <c r="G24" s="21">
        <f t="shared" si="6"/>
        <v>0</v>
      </c>
      <c r="H24" s="188"/>
      <c r="I24" s="57"/>
    </row>
    <row r="25" spans="1:9" s="74" customFormat="1" ht="30" customHeight="1" x14ac:dyDescent="0.25">
      <c r="A25" s="17" t="s">
        <v>66</v>
      </c>
      <c r="B25" s="109" t="s">
        <v>121</v>
      </c>
      <c r="C25" s="160" t="s">
        <v>123</v>
      </c>
      <c r="D25" s="33" t="s">
        <v>8</v>
      </c>
      <c r="E25" s="150">
        <v>33.799999999999997</v>
      </c>
      <c r="F25" s="75"/>
      <c r="G25" s="21">
        <f t="shared" si="6"/>
        <v>0</v>
      </c>
      <c r="H25" s="188"/>
      <c r="I25" s="57"/>
    </row>
    <row r="26" spans="1:9" s="81" customFormat="1" ht="45" x14ac:dyDescent="0.25">
      <c r="A26" s="17" t="s">
        <v>66</v>
      </c>
      <c r="B26" s="109" t="s">
        <v>122</v>
      </c>
      <c r="C26" s="44" t="s">
        <v>143</v>
      </c>
      <c r="D26" s="33" t="s">
        <v>11</v>
      </c>
      <c r="E26" s="142">
        <v>517</v>
      </c>
      <c r="F26" s="121"/>
      <c r="G26" s="21">
        <f t="shared" ref="G26:G33" si="7">ROUND((E26*F26),2)</f>
        <v>0</v>
      </c>
      <c r="H26" s="188"/>
    </row>
    <row r="27" spans="1:9" s="81" customFormat="1" ht="30" x14ac:dyDescent="0.25">
      <c r="A27" s="17" t="s">
        <v>66</v>
      </c>
      <c r="B27" s="109" t="s">
        <v>140</v>
      </c>
      <c r="C27" s="44" t="s">
        <v>145</v>
      </c>
      <c r="D27" s="33" t="s">
        <v>11</v>
      </c>
      <c r="E27" s="142">
        <v>448</v>
      </c>
      <c r="F27" s="121"/>
      <c r="G27" s="21">
        <f t="shared" si="7"/>
        <v>0</v>
      </c>
      <c r="H27" s="188"/>
    </row>
    <row r="28" spans="1:9" s="81" customFormat="1" ht="30" x14ac:dyDescent="0.25">
      <c r="A28" s="17" t="s">
        <v>66</v>
      </c>
      <c r="B28" s="109" t="s">
        <v>141</v>
      </c>
      <c r="C28" s="44" t="s">
        <v>144</v>
      </c>
      <c r="D28" s="33" t="s">
        <v>11</v>
      </c>
      <c r="E28" s="142">
        <v>465</v>
      </c>
      <c r="F28" s="121"/>
      <c r="G28" s="21">
        <f t="shared" si="7"/>
        <v>0</v>
      </c>
      <c r="H28" s="188"/>
    </row>
    <row r="29" spans="1:9" s="81" customFormat="1" ht="30" x14ac:dyDescent="0.25">
      <c r="A29" s="17" t="s">
        <v>66</v>
      </c>
      <c r="B29" s="109" t="s">
        <v>142</v>
      </c>
      <c r="C29" s="44" t="s">
        <v>146</v>
      </c>
      <c r="D29" s="33" t="s">
        <v>11</v>
      </c>
      <c r="E29" s="142">
        <v>465</v>
      </c>
      <c r="F29" s="121"/>
      <c r="G29" s="21">
        <f t="shared" si="7"/>
        <v>0</v>
      </c>
      <c r="H29" s="188"/>
    </row>
    <row r="30" spans="1:9" s="81" customFormat="1" ht="30" x14ac:dyDescent="0.25">
      <c r="A30" s="17" t="s">
        <v>66</v>
      </c>
      <c r="B30" s="109" t="s">
        <v>151</v>
      </c>
      <c r="C30" s="44" t="s">
        <v>147</v>
      </c>
      <c r="D30" s="33" t="s">
        <v>11</v>
      </c>
      <c r="E30" s="142">
        <v>465</v>
      </c>
      <c r="F30" s="121"/>
      <c r="G30" s="21">
        <f t="shared" si="7"/>
        <v>0</v>
      </c>
      <c r="H30" s="188"/>
    </row>
    <row r="31" spans="1:9" s="81" customFormat="1" ht="30" x14ac:dyDescent="0.25">
      <c r="A31" s="17" t="s">
        <v>66</v>
      </c>
      <c r="B31" s="109" t="s">
        <v>152</v>
      </c>
      <c r="C31" s="44" t="s">
        <v>144</v>
      </c>
      <c r="D31" s="33" t="s">
        <v>11</v>
      </c>
      <c r="E31" s="142">
        <v>482</v>
      </c>
      <c r="F31" s="121"/>
      <c r="G31" s="21">
        <f t="shared" si="7"/>
        <v>0</v>
      </c>
      <c r="H31" s="188"/>
    </row>
    <row r="32" spans="1:9" s="81" customFormat="1" ht="30" x14ac:dyDescent="0.25">
      <c r="A32" s="17" t="s">
        <v>66</v>
      </c>
      <c r="B32" s="109" t="s">
        <v>153</v>
      </c>
      <c r="C32" s="44" t="s">
        <v>148</v>
      </c>
      <c r="D32" s="33" t="s">
        <v>11</v>
      </c>
      <c r="E32" s="142">
        <v>482</v>
      </c>
      <c r="F32" s="121"/>
      <c r="G32" s="21">
        <f t="shared" si="7"/>
        <v>0</v>
      </c>
      <c r="H32" s="188"/>
    </row>
    <row r="33" spans="1:9" s="81" customFormat="1" ht="30" x14ac:dyDescent="0.25">
      <c r="A33" s="17" t="s">
        <v>66</v>
      </c>
      <c r="B33" s="109" t="s">
        <v>154</v>
      </c>
      <c r="C33" s="44" t="s">
        <v>149</v>
      </c>
      <c r="D33" s="33" t="s">
        <v>11</v>
      </c>
      <c r="E33" s="142">
        <v>482</v>
      </c>
      <c r="F33" s="121"/>
      <c r="G33" s="21">
        <f t="shared" si="7"/>
        <v>0</v>
      </c>
      <c r="H33" s="188"/>
    </row>
    <row r="34" spans="1:9" s="81" customFormat="1" ht="30.75" thickBot="1" x14ac:dyDescent="0.3">
      <c r="A34" s="39" t="s">
        <v>66</v>
      </c>
      <c r="B34" s="170" t="s">
        <v>155</v>
      </c>
      <c r="C34" s="171" t="s">
        <v>150</v>
      </c>
      <c r="D34" s="157" t="s">
        <v>12</v>
      </c>
      <c r="E34" s="158">
        <v>32</v>
      </c>
      <c r="F34" s="172"/>
      <c r="G34" s="35">
        <f t="shared" ref="G34:G51" si="8">ROUND((E34*F34),2)</f>
        <v>0</v>
      </c>
      <c r="H34" s="188"/>
      <c r="I34" s="84"/>
    </row>
    <row r="35" spans="1:9" s="81" customFormat="1" ht="30" x14ac:dyDescent="0.25">
      <c r="A35" s="12" t="s">
        <v>67</v>
      </c>
      <c r="B35" s="123" t="s">
        <v>55</v>
      </c>
      <c r="C35" s="173" t="s">
        <v>51</v>
      </c>
      <c r="D35" s="14" t="s">
        <v>8</v>
      </c>
      <c r="E35" s="146">
        <v>223</v>
      </c>
      <c r="F35" s="139"/>
      <c r="G35" s="16">
        <f t="shared" si="8"/>
        <v>0</v>
      </c>
      <c r="H35" s="189"/>
      <c r="I35" s="84"/>
    </row>
    <row r="36" spans="1:9" s="74" customFormat="1" ht="30" customHeight="1" x14ac:dyDescent="0.25">
      <c r="A36" s="17" t="s">
        <v>67</v>
      </c>
      <c r="B36" s="109" t="s">
        <v>119</v>
      </c>
      <c r="C36" s="38" t="s">
        <v>124</v>
      </c>
      <c r="D36" s="33" t="s">
        <v>8</v>
      </c>
      <c r="E36" s="150">
        <v>61.4</v>
      </c>
      <c r="F36" s="75"/>
      <c r="G36" s="21">
        <f t="shared" si="8"/>
        <v>0</v>
      </c>
      <c r="H36" s="189"/>
      <c r="I36" s="57"/>
    </row>
    <row r="37" spans="1:9" s="81" customFormat="1" ht="45" x14ac:dyDescent="0.25">
      <c r="A37" s="17" t="s">
        <v>67</v>
      </c>
      <c r="B37" s="109" t="s">
        <v>120</v>
      </c>
      <c r="C37" s="44" t="s">
        <v>156</v>
      </c>
      <c r="D37" s="33" t="s">
        <v>11</v>
      </c>
      <c r="E37" s="142">
        <v>533</v>
      </c>
      <c r="F37" s="121"/>
      <c r="G37" s="21">
        <f t="shared" ref="G37:G44" si="9">ROUND((E37*F37),2)</f>
        <v>0</v>
      </c>
      <c r="H37" s="189"/>
    </row>
    <row r="38" spans="1:9" s="81" customFormat="1" ht="30" x14ac:dyDescent="0.25">
      <c r="A38" s="17" t="s">
        <v>67</v>
      </c>
      <c r="B38" s="109" t="s">
        <v>121</v>
      </c>
      <c r="C38" s="44" t="s">
        <v>145</v>
      </c>
      <c r="D38" s="33" t="s">
        <v>11</v>
      </c>
      <c r="E38" s="142">
        <v>448</v>
      </c>
      <c r="F38" s="121"/>
      <c r="G38" s="21">
        <f t="shared" si="9"/>
        <v>0</v>
      </c>
      <c r="H38" s="189"/>
    </row>
    <row r="39" spans="1:9" s="81" customFormat="1" ht="30" x14ac:dyDescent="0.25">
      <c r="A39" s="17" t="s">
        <v>67</v>
      </c>
      <c r="B39" s="109" t="s">
        <v>122</v>
      </c>
      <c r="C39" s="44" t="s">
        <v>144</v>
      </c>
      <c r="D39" s="33" t="s">
        <v>11</v>
      </c>
      <c r="E39" s="142">
        <v>465</v>
      </c>
      <c r="F39" s="121"/>
      <c r="G39" s="21">
        <f t="shared" si="9"/>
        <v>0</v>
      </c>
      <c r="H39" s="189"/>
    </row>
    <row r="40" spans="1:9" s="81" customFormat="1" ht="30" x14ac:dyDescent="0.25">
      <c r="A40" s="17" t="s">
        <v>67</v>
      </c>
      <c r="B40" s="109" t="s">
        <v>140</v>
      </c>
      <c r="C40" s="44" t="s">
        <v>146</v>
      </c>
      <c r="D40" s="33" t="s">
        <v>11</v>
      </c>
      <c r="E40" s="142">
        <v>465</v>
      </c>
      <c r="F40" s="121"/>
      <c r="G40" s="21">
        <f t="shared" si="9"/>
        <v>0</v>
      </c>
      <c r="H40" s="189"/>
    </row>
    <row r="41" spans="1:9" s="81" customFormat="1" ht="30" x14ac:dyDescent="0.25">
      <c r="A41" s="17" t="s">
        <v>67</v>
      </c>
      <c r="B41" s="109" t="s">
        <v>141</v>
      </c>
      <c r="C41" s="44" t="s">
        <v>147</v>
      </c>
      <c r="D41" s="33" t="s">
        <v>11</v>
      </c>
      <c r="E41" s="142">
        <v>465</v>
      </c>
      <c r="F41" s="121"/>
      <c r="G41" s="21">
        <f t="shared" si="9"/>
        <v>0</v>
      </c>
      <c r="H41" s="189"/>
    </row>
    <row r="42" spans="1:9" s="81" customFormat="1" ht="30" x14ac:dyDescent="0.25">
      <c r="A42" s="17" t="s">
        <v>67</v>
      </c>
      <c r="B42" s="109" t="s">
        <v>142</v>
      </c>
      <c r="C42" s="44" t="s">
        <v>144</v>
      </c>
      <c r="D42" s="33" t="s">
        <v>11</v>
      </c>
      <c r="E42" s="142">
        <v>482</v>
      </c>
      <c r="F42" s="121"/>
      <c r="G42" s="21">
        <f t="shared" si="9"/>
        <v>0</v>
      </c>
      <c r="H42" s="189"/>
    </row>
    <row r="43" spans="1:9" s="81" customFormat="1" ht="30" x14ac:dyDescent="0.25">
      <c r="A43" s="17" t="s">
        <v>67</v>
      </c>
      <c r="B43" s="109" t="s">
        <v>151</v>
      </c>
      <c r="C43" s="44" t="s">
        <v>148</v>
      </c>
      <c r="D43" s="33" t="s">
        <v>11</v>
      </c>
      <c r="E43" s="142">
        <v>482</v>
      </c>
      <c r="F43" s="121"/>
      <c r="G43" s="21">
        <f t="shared" si="9"/>
        <v>0</v>
      </c>
      <c r="H43" s="189"/>
    </row>
    <row r="44" spans="1:9" s="81" customFormat="1" ht="30.75" thickBot="1" x14ac:dyDescent="0.3">
      <c r="A44" s="17" t="s">
        <v>67</v>
      </c>
      <c r="B44" s="109" t="s">
        <v>152</v>
      </c>
      <c r="C44" s="44" t="s">
        <v>149</v>
      </c>
      <c r="D44" s="33" t="s">
        <v>11</v>
      </c>
      <c r="E44" s="142">
        <v>482</v>
      </c>
      <c r="F44" s="121"/>
      <c r="G44" s="21">
        <f t="shared" si="9"/>
        <v>0</v>
      </c>
      <c r="H44" s="189"/>
    </row>
    <row r="45" spans="1:9" s="81" customFormat="1" ht="30.75" thickBot="1" x14ac:dyDescent="0.3">
      <c r="A45" s="39" t="s">
        <v>67</v>
      </c>
      <c r="B45" s="170" t="s">
        <v>153</v>
      </c>
      <c r="C45" s="171" t="s">
        <v>150</v>
      </c>
      <c r="D45" s="157" t="s">
        <v>12</v>
      </c>
      <c r="E45" s="158">
        <v>32</v>
      </c>
      <c r="F45" s="172"/>
      <c r="G45" s="35">
        <f t="shared" ref="G45:G46" si="10">ROUND((E45*F45),2)</f>
        <v>0</v>
      </c>
      <c r="H45" s="117" t="s">
        <v>15</v>
      </c>
      <c r="I45" s="78">
        <f>ROUND(SUM(G22:G45),2)</f>
        <v>0</v>
      </c>
    </row>
    <row r="46" spans="1:9" s="81" customFormat="1" ht="30" customHeight="1" thickBot="1" x14ac:dyDescent="0.3">
      <c r="A46" s="12" t="s">
        <v>68</v>
      </c>
      <c r="B46" s="175" t="s">
        <v>62</v>
      </c>
      <c r="C46" s="176" t="s">
        <v>157</v>
      </c>
      <c r="D46" s="14" t="s">
        <v>8</v>
      </c>
      <c r="E46" s="146">
        <v>4.3</v>
      </c>
      <c r="F46" s="139"/>
      <c r="G46" s="16">
        <f t="shared" si="10"/>
        <v>0</v>
      </c>
    </row>
    <row r="47" spans="1:9" s="81" customFormat="1" ht="30" customHeight="1" thickBot="1" x14ac:dyDescent="0.3">
      <c r="A47" s="23" t="s">
        <v>68</v>
      </c>
      <c r="B47" s="41" t="s">
        <v>64</v>
      </c>
      <c r="C47" s="177" t="s">
        <v>158</v>
      </c>
      <c r="D47" s="40" t="s">
        <v>11</v>
      </c>
      <c r="E47" s="148">
        <v>360</v>
      </c>
      <c r="F47" s="87"/>
      <c r="G47" s="24">
        <f t="shared" si="8"/>
        <v>0</v>
      </c>
      <c r="H47" s="117" t="s">
        <v>16</v>
      </c>
      <c r="I47" s="78">
        <f>ROUND(SUM(G46:G47),2)</f>
        <v>0</v>
      </c>
    </row>
    <row r="48" spans="1:9" s="81" customFormat="1" ht="30" x14ac:dyDescent="0.25">
      <c r="A48" s="27" t="s">
        <v>69</v>
      </c>
      <c r="B48" s="29" t="s">
        <v>160</v>
      </c>
      <c r="C48" s="174" t="s">
        <v>45</v>
      </c>
      <c r="D48" s="19" t="s">
        <v>9</v>
      </c>
      <c r="E48" s="147">
        <v>2</v>
      </c>
      <c r="F48" s="85"/>
      <c r="G48" s="31">
        <f t="shared" si="8"/>
        <v>0</v>
      </c>
    </row>
    <row r="49" spans="1:9" s="81" customFormat="1" ht="30" x14ac:dyDescent="0.25">
      <c r="A49" s="27" t="s">
        <v>69</v>
      </c>
      <c r="B49" s="29" t="s">
        <v>161</v>
      </c>
      <c r="C49" s="115" t="s">
        <v>52</v>
      </c>
      <c r="D49" s="19" t="s">
        <v>9</v>
      </c>
      <c r="E49" s="147">
        <v>10</v>
      </c>
      <c r="F49" s="85"/>
      <c r="G49" s="31">
        <f t="shared" si="8"/>
        <v>0</v>
      </c>
    </row>
    <row r="50" spans="1:9" s="81" customFormat="1" ht="30.75" thickBot="1" x14ac:dyDescent="0.3">
      <c r="A50" s="27" t="s">
        <v>69</v>
      </c>
      <c r="B50" s="29" t="s">
        <v>162</v>
      </c>
      <c r="C50" s="116" t="s">
        <v>38</v>
      </c>
      <c r="D50" s="33" t="s">
        <v>21</v>
      </c>
      <c r="E50" s="178">
        <v>0.182</v>
      </c>
      <c r="F50" s="86"/>
      <c r="G50" s="21">
        <f t="shared" si="8"/>
        <v>0</v>
      </c>
    </row>
    <row r="51" spans="1:9" s="81" customFormat="1" ht="32.25" customHeight="1" thickBot="1" x14ac:dyDescent="0.3">
      <c r="A51" s="23" t="s">
        <v>69</v>
      </c>
      <c r="B51" s="41" t="s">
        <v>163</v>
      </c>
      <c r="C51" s="113" t="s">
        <v>159</v>
      </c>
      <c r="D51" s="89" t="s">
        <v>12</v>
      </c>
      <c r="E51" s="152">
        <v>186</v>
      </c>
      <c r="F51" s="87"/>
      <c r="G51" s="24">
        <f t="shared" si="8"/>
        <v>0</v>
      </c>
      <c r="H51" s="117" t="s">
        <v>17</v>
      </c>
      <c r="I51" s="78">
        <f>ROUND(SUM(G48:G51),2)</f>
        <v>0</v>
      </c>
    </row>
    <row r="52" spans="1:9" ht="44.25" customHeight="1" thickBot="1" x14ac:dyDescent="0.3">
      <c r="A52" s="90"/>
      <c r="B52" s="91"/>
      <c r="C52" s="90"/>
      <c r="D52" s="91"/>
      <c r="E52" s="91"/>
      <c r="F52" s="54" t="s">
        <v>23</v>
      </c>
      <c r="G52" s="55">
        <f>SUM(G5:G51)</f>
        <v>0</v>
      </c>
      <c r="H52" s="76"/>
      <c r="I52" s="84"/>
    </row>
    <row r="53" spans="1:9" ht="20.25" customHeight="1" x14ac:dyDescent="0.25">
      <c r="A53" s="92"/>
      <c r="B53" s="93"/>
      <c r="C53" s="93"/>
      <c r="D53" s="93"/>
      <c r="E53" s="94"/>
      <c r="F53" s="93"/>
      <c r="G53" s="95"/>
    </row>
    <row r="54" spans="1:9" x14ac:dyDescent="0.25">
      <c r="A54" s="90"/>
      <c r="B54" s="91"/>
      <c r="C54" s="90"/>
      <c r="D54" s="91"/>
      <c r="E54" s="91"/>
      <c r="F54" s="96"/>
      <c r="G54" s="95"/>
    </row>
    <row r="55" spans="1:9" x14ac:dyDescent="0.25">
      <c r="A55" s="90"/>
      <c r="B55" s="91"/>
      <c r="C55" s="90"/>
      <c r="D55" s="91"/>
      <c r="E55" s="91"/>
      <c r="F55" s="96"/>
      <c r="G55" s="95"/>
    </row>
    <row r="57" spans="1:9" x14ac:dyDescent="0.25">
      <c r="A57" s="97"/>
      <c r="B57" s="98"/>
      <c r="C57" s="97"/>
      <c r="D57" s="98"/>
      <c r="E57" s="98"/>
      <c r="F57" s="99"/>
      <c r="G57" s="98"/>
    </row>
    <row r="58" spans="1:9" ht="26.25" customHeight="1" x14ac:dyDescent="0.25">
      <c r="A58" s="100"/>
      <c r="B58" s="100"/>
      <c r="C58" s="100"/>
      <c r="D58" s="100"/>
      <c r="E58" s="100"/>
      <c r="F58" s="101"/>
      <c r="G58" s="100"/>
    </row>
  </sheetData>
  <mergeCells count="3">
    <mergeCell ref="A1:G1"/>
    <mergeCell ref="A3:G3"/>
    <mergeCell ref="H22:H44"/>
  </mergeCells>
  <phoneticPr fontId="17"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4F309F-B1D5-45B2-8AB6-586CDBB18A1B}">
  <dimension ref="B2:D24"/>
  <sheetViews>
    <sheetView zoomScale="85" zoomScaleNormal="85" workbookViewId="0">
      <selection activeCell="F20" sqref="F20"/>
    </sheetView>
  </sheetViews>
  <sheetFormatPr defaultRowHeight="14.25" x14ac:dyDescent="0.2"/>
  <cols>
    <col min="2" max="2" width="12.5" customWidth="1"/>
    <col min="3" max="3" width="44.25" customWidth="1"/>
    <col min="4" max="4" width="30.75" customWidth="1"/>
  </cols>
  <sheetData>
    <row r="2" spans="2:4" ht="15.75" x14ac:dyDescent="0.2">
      <c r="B2" s="194"/>
      <c r="C2" s="194"/>
      <c r="D2" s="194"/>
    </row>
    <row r="3" spans="2:4" x14ac:dyDescent="0.2">
      <c r="B3" s="195" t="s">
        <v>24</v>
      </c>
      <c r="C3" s="196"/>
      <c r="D3" s="197"/>
    </row>
    <row r="4" spans="2:4" ht="25.5" x14ac:dyDescent="0.2">
      <c r="B4" s="103" t="s">
        <v>25</v>
      </c>
      <c r="C4" s="103" t="s">
        <v>26</v>
      </c>
      <c r="D4" s="103" t="s">
        <v>27</v>
      </c>
    </row>
    <row r="5" spans="2:4" ht="14.25" customHeight="1" x14ac:dyDescent="0.2">
      <c r="B5" s="198" t="s">
        <v>53</v>
      </c>
      <c r="C5" s="199"/>
      <c r="D5" s="200"/>
    </row>
    <row r="6" spans="2:4" x14ac:dyDescent="0.2">
      <c r="B6" s="201"/>
      <c r="C6" s="202"/>
      <c r="D6" s="203"/>
    </row>
    <row r="7" spans="2:4" x14ac:dyDescent="0.2">
      <c r="B7" s="61">
        <v>1</v>
      </c>
      <c r="C7" s="104" t="s">
        <v>28</v>
      </c>
      <c r="D7" s="105">
        <f>DKŽ_1!G36</f>
        <v>0</v>
      </c>
    </row>
    <row r="8" spans="2:4" x14ac:dyDescent="0.2">
      <c r="B8" s="61">
        <v>2</v>
      </c>
      <c r="C8" s="104" t="s">
        <v>29</v>
      </c>
      <c r="D8" s="105">
        <f>DKŽ_2!G52</f>
        <v>0</v>
      </c>
    </row>
    <row r="9" spans="2:4" ht="25.5" x14ac:dyDescent="0.2">
      <c r="B9" s="103" t="s">
        <v>30</v>
      </c>
      <c r="C9" s="106" t="s">
        <v>31</v>
      </c>
      <c r="D9" s="105">
        <f>SUM(D7:D8)</f>
        <v>0</v>
      </c>
    </row>
    <row r="14" spans="2:4" ht="74.25" customHeight="1" x14ac:dyDescent="0.25">
      <c r="B14" s="192" t="s">
        <v>32</v>
      </c>
      <c r="C14" s="192"/>
      <c r="D14" s="192"/>
    </row>
    <row r="18" spans="2:4" ht="15" x14ac:dyDescent="0.25">
      <c r="B18" s="179"/>
      <c r="C18" s="180"/>
      <c r="D18" s="181" t="s">
        <v>33</v>
      </c>
    </row>
    <row r="19" spans="2:4" x14ac:dyDescent="0.2">
      <c r="B19" s="179"/>
      <c r="C19" s="179"/>
      <c r="D19" s="179"/>
    </row>
    <row r="20" spans="2:4" ht="227.25" customHeight="1" x14ac:dyDescent="0.2">
      <c r="B20" s="190" t="s">
        <v>166</v>
      </c>
      <c r="C20" s="191"/>
      <c r="D20" s="191"/>
    </row>
    <row r="21" spans="2:4" ht="179.25" customHeight="1" x14ac:dyDescent="0.2">
      <c r="B21" s="190" t="s">
        <v>164</v>
      </c>
      <c r="C21" s="191"/>
      <c r="D21" s="191"/>
    </row>
    <row r="22" spans="2:4" ht="138.75" customHeight="1" x14ac:dyDescent="0.2">
      <c r="B22" s="190" t="s">
        <v>165</v>
      </c>
      <c r="C22" s="191"/>
      <c r="D22" s="191"/>
    </row>
    <row r="23" spans="2:4" ht="15" x14ac:dyDescent="0.25">
      <c r="B23" s="59"/>
      <c r="C23" s="59"/>
      <c r="D23" s="59"/>
    </row>
    <row r="24" spans="2:4" ht="67.5" customHeight="1" x14ac:dyDescent="0.25">
      <c r="B24" s="192"/>
      <c r="C24" s="193"/>
      <c r="D24" s="193"/>
    </row>
  </sheetData>
  <mergeCells count="8">
    <mergeCell ref="B22:D22"/>
    <mergeCell ref="B24:D24"/>
    <mergeCell ref="B2:D2"/>
    <mergeCell ref="B3:D3"/>
    <mergeCell ref="B5:D6"/>
    <mergeCell ref="B14:D14"/>
    <mergeCell ref="B20:D20"/>
    <mergeCell ref="B21:D2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3</vt:i4>
      </vt:variant>
    </vt:vector>
  </HeadingPairs>
  <TitlesOfParts>
    <vt:vector size="3" baseType="lpstr">
      <vt:lpstr>DKŽ_1</vt:lpstr>
      <vt:lpstr>DKŽ_2</vt:lpstr>
      <vt:lpstr>Santrauka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Justina Petrauskienė</dc:creator>
  <cp:lastModifiedBy>Ričard Franckevič</cp:lastModifiedBy>
  <dcterms:created xsi:type="dcterms:W3CDTF">2024-03-29T05:22:49Z</dcterms:created>
  <dcterms:modified xsi:type="dcterms:W3CDTF">2025-04-01T13:39:56Z</dcterms:modified>
</cp:coreProperties>
</file>