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lakdlt-my.sharepoint.com/personal/aiskute_traniene_vialietuva_lt/Documents/Darbalaukis/2025/228/Skelbimui/Naujas aplankas/"/>
    </mc:Choice>
  </mc:AlternateContent>
  <xr:revisionPtr revIDLastSave="1" documentId="8_{ED19EA0D-ED27-4A41-AAD3-2F39EB42D2D7}" xr6:coauthVersionLast="47" xr6:coauthVersionMax="47" xr10:uidLastSave="{63B20007-CE34-45E3-BADF-5A9C4A577913}"/>
  <bookViews>
    <workbookView xWindow="-90" yWindow="10690" windowWidth="19420" windowHeight="10300" activeTab="4" xr2:uid="{00000000-000D-0000-FFFF-FFFF00000000}"/>
  </bookViews>
  <sheets>
    <sheet name="DKŽ1" sheetId="3" r:id="rId1"/>
    <sheet name="DKŽ2" sheetId="2" r:id="rId2"/>
    <sheet name="DKŽ3" sheetId="1" r:id="rId3"/>
    <sheet name="DKŽ4" sheetId="7" r:id="rId4"/>
    <sheet name="Santrauka" sheetId="5"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7" l="1"/>
  <c r="G42"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29" i="2"/>
  <c r="I28" i="2"/>
  <c r="I17" i="2"/>
  <c r="G27" i="2"/>
  <c r="G28" i="2"/>
  <c r="G147" i="3"/>
  <c r="G148" i="3"/>
  <c r="G149" i="3"/>
  <c r="G150" i="3"/>
  <c r="I150" i="3"/>
  <c r="I142" i="3"/>
  <c r="I131" i="3"/>
  <c r="I124" i="3"/>
  <c r="I117" i="3"/>
  <c r="I114" i="3"/>
  <c r="I106" i="3"/>
  <c r="I93" i="3"/>
  <c r="I98" i="3"/>
  <c r="I84" i="3"/>
  <c r="I79" i="3"/>
  <c r="I72" i="3"/>
  <c r="G3" i="3"/>
  <c r="I55" i="3" s="1"/>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51" i="3" s="1"/>
  <c r="G137" i="3"/>
  <c r="G138" i="3"/>
  <c r="G139" i="3"/>
  <c r="G140" i="3"/>
  <c r="G141" i="3"/>
  <c r="G142" i="3"/>
  <c r="G143" i="3"/>
  <c r="G144" i="3"/>
  <c r="G145" i="3"/>
  <c r="G146" i="3"/>
  <c r="I136" i="3" l="1"/>
  <c r="G41" i="7"/>
  <c r="G43" i="7" l="1"/>
  <c r="C7" i="5" s="1"/>
  <c r="I42" i="7"/>
  <c r="I28" i="7"/>
  <c r="G11" i="1"/>
  <c r="G23" i="2"/>
  <c r="G26" i="2" l="1"/>
  <c r="G25" i="2"/>
  <c r="G24" i="2"/>
  <c r="G22" i="2"/>
  <c r="G21" i="2"/>
  <c r="G20" i="2"/>
  <c r="G19" i="2"/>
  <c r="G18" i="2"/>
  <c r="G17" i="2"/>
  <c r="G16" i="2"/>
  <c r="G15" i="2"/>
  <c r="G14" i="2"/>
  <c r="G13" i="2"/>
  <c r="G12" i="2"/>
  <c r="G11" i="2"/>
  <c r="G10" i="2"/>
  <c r="G9" i="2"/>
  <c r="G8" i="2"/>
  <c r="G7" i="2"/>
  <c r="G6" i="2"/>
  <c r="G5" i="2"/>
  <c r="G4" i="2"/>
  <c r="G3" i="2"/>
  <c r="C4" i="5" l="1"/>
  <c r="C5" i="5"/>
  <c r="I110" i="3"/>
  <c r="I6" i="2"/>
  <c r="G30" i="1"/>
  <c r="G29" i="1"/>
  <c r="G28" i="1"/>
  <c r="G27" i="1"/>
  <c r="G26" i="1"/>
  <c r="G25" i="1"/>
  <c r="G24" i="1"/>
  <c r="G23" i="1"/>
  <c r="G22" i="1"/>
  <c r="G21" i="1"/>
  <c r="G20" i="1"/>
  <c r="G19" i="1"/>
  <c r="G18" i="1"/>
  <c r="G17" i="1"/>
  <c r="G16" i="1"/>
  <c r="G15" i="1"/>
  <c r="G14" i="1"/>
  <c r="G13" i="1"/>
  <c r="G12" i="1"/>
  <c r="G10" i="1"/>
  <c r="G9" i="1"/>
  <c r="G8" i="1"/>
  <c r="G7" i="1"/>
  <c r="G6" i="1"/>
  <c r="G5" i="1"/>
  <c r="G4" i="1"/>
  <c r="G3" i="1"/>
  <c r="I8" i="1" l="1"/>
  <c r="G31" i="1"/>
  <c r="C6" i="5" s="1"/>
  <c r="C8" i="5" s="1"/>
  <c r="I30" i="1"/>
  <c r="I27" i="1"/>
</calcChain>
</file>

<file path=xl/sharedStrings.xml><?xml version="1.0" encoding="utf-8"?>
<sst xmlns="http://schemas.openxmlformats.org/spreadsheetml/2006/main" count="1044" uniqueCount="469">
  <si>
    <t>1. Pėsčiųjų ir dviračių tako įrengimas</t>
  </si>
  <si>
    <t>Skyrius</t>
  </si>
  <si>
    <t>Eilės Nr.</t>
  </si>
  <si>
    <t>Darbo pavadinimas, aprašymas</t>
  </si>
  <si>
    <t>Mato vnt.</t>
  </si>
  <si>
    <t>Kiekis</t>
  </si>
  <si>
    <t>Vieneto kaina, Eur be PVM (pildo Tiekėjas)</t>
  </si>
  <si>
    <t>Iš viso, Eur be PVM</t>
  </si>
  <si>
    <t>1. Paruošiamieji darbai</t>
  </si>
  <si>
    <t>1.1</t>
  </si>
  <si>
    <t>Kelio ašinės linijos ir kelio juostos nužymėjimas trasoje</t>
  </si>
  <si>
    <t xml:space="preserve"> km</t>
  </si>
  <si>
    <t>1.2</t>
  </si>
  <si>
    <t>Minkštų veislių medžių kirtimas, kai kamieno skersmuo iki 16 cm</t>
  </si>
  <si>
    <t>vnt.</t>
  </si>
  <si>
    <t>1.3</t>
  </si>
  <si>
    <t>Minkštų veislių medžių kirtimas, kai kamieno skersmuo daugiau 16 cm iki 24 cm</t>
  </si>
  <si>
    <t>1.4</t>
  </si>
  <si>
    <t>Kietų veislių medžių kirtimas, kai kamieno skersmuo iki 24 cm</t>
  </si>
  <si>
    <t>1.5</t>
  </si>
  <si>
    <t>Minkštų veislių medžių kirtimas, kai kamieno skersmuo daugiau 24 cm iki 32 cm</t>
  </si>
  <si>
    <t>1.6</t>
  </si>
  <si>
    <t>Kietų veislių medžių kirtimas, kai kamieno skersmuo nuo 24 cm iki 32 cm</t>
  </si>
  <si>
    <t>1.7</t>
  </si>
  <si>
    <t>Minkštų veislių medžių kirtimas, kai kamieno skersmuo daugiau 32 cm</t>
  </si>
  <si>
    <t>1.8</t>
  </si>
  <si>
    <t>Kietų veislių medžių kirtimas, kai kamieno skersmuo daugiau 32 cm</t>
  </si>
  <si>
    <t>1.9</t>
  </si>
  <si>
    <t>Minkštų veislių medžių šakų genėjimas, kai kamieno skersmuo iki 16 cm</t>
  </si>
  <si>
    <t>1.10</t>
  </si>
  <si>
    <t>Minkštų veislių medžių šakų genėjimas, kai kamieno skersmuo daugiau 16 cm iki 24 cm</t>
  </si>
  <si>
    <t>Kietų veislių medžių šakų genėjimas, kai kamieno skersmuo iki 24 cm</t>
  </si>
  <si>
    <t>1.11</t>
  </si>
  <si>
    <t>Minkštų veislių medžių šakų genėjimas, kai kamieno skersmuo daugiau 24 cm iki 32 cm</t>
  </si>
  <si>
    <t>Kietų veislių medžių šakų genėjimas, kai kamieno skersmuo nuo 24 cm iki 32 cm</t>
  </si>
  <si>
    <t>1.12</t>
  </si>
  <si>
    <t>Minkštų veislių medžių šakų genėjimas, kai kamieno skersmuo daugiau 32 cm</t>
  </si>
  <si>
    <t>Kietų veislių medžių šakų genėjimas, kai kamieno skersmuo daugiau 32 cm</t>
  </si>
  <si>
    <t>1.13</t>
  </si>
  <si>
    <t>Medienos paruošimas iš nukirstų minkštų veislių medžių, kai kamieno skersmuo iki 16 cm</t>
  </si>
  <si>
    <t xml:space="preserve">m3 </t>
  </si>
  <si>
    <t>1.14</t>
  </si>
  <si>
    <t>Medienos paruošimas iš nukirstų minkštų veislių medžių, kai kamieno skersmuo daugiau 16 cm iki 24 cm</t>
  </si>
  <si>
    <t>1.15</t>
  </si>
  <si>
    <t>Medienos paruošimas iš nukirstų kietų veislių medžių, kai kamieno skersmuo iki 24 cm</t>
  </si>
  <si>
    <t>1.16</t>
  </si>
  <si>
    <t>Medienos paruošimas iš nukirstų minkštų veislių medžių, kai kamieno skersmuo daugiau 24 cm iki 32 cm</t>
  </si>
  <si>
    <t>1.17</t>
  </si>
  <si>
    <t>Medienos paruošimas iš nukirstų kietų veislių medžių, kai kamieno skersmuo nuo 24 cm iki 32 cm</t>
  </si>
  <si>
    <t>1.18</t>
  </si>
  <si>
    <t>Medienos paruošimas iš nukirstų minkštų veislių medžių, kai kamieno skersmuo daugiau 32 cm</t>
  </si>
  <si>
    <t>1.19</t>
  </si>
  <si>
    <t>Medienos paruošimas iš nukirstų kietų veislių medžių, kai kamieno skersmuo virš 32 cm</t>
  </si>
  <si>
    <t>1.20</t>
  </si>
  <si>
    <t xml:space="preserve">Minkštų veislių medžių kelmų rovimas kelmarove, kai kelmo skersmuo iki 26 cm </t>
  </si>
  <si>
    <t>1.21</t>
  </si>
  <si>
    <t xml:space="preserve">Minkštų veislių medžių kelmų rovimas kelmarove, kai kelmo skersmuo daugiau 26 cm iki 34 cm </t>
  </si>
  <si>
    <t>1.22</t>
  </si>
  <si>
    <t xml:space="preserve">Minkštų veislių medžių kelmų rovimas kelmarove, kai kelmo skersmuo daugiau 34 cm </t>
  </si>
  <si>
    <t>1.23</t>
  </si>
  <si>
    <t xml:space="preserve">Kietų veislių medžių kelmų rovimas kelmarove, kai kelmo skersmuo iki 24 cm </t>
  </si>
  <si>
    <t>1.24</t>
  </si>
  <si>
    <t>Kietų veislių medžių kelmų rovimas kelmarove, kai kelmo skersmuo nuo 24 cm iki 32 cm</t>
  </si>
  <si>
    <t>1.25</t>
  </si>
  <si>
    <t>Kietų veislių medžių kelmų rovimas kelmarove, kai kelmo skersmuo daugiau 32 cm</t>
  </si>
  <si>
    <t>1.26</t>
  </si>
  <si>
    <t xml:space="preserve">Krūmų ir smulkaus miško pjovimas krūmapjove, kai krūmai vidutinio tankumo </t>
  </si>
  <si>
    <t>ha</t>
  </si>
  <si>
    <t>1.27</t>
  </si>
  <si>
    <t xml:space="preserve">Nupjautų krūmų ir smulkaus miško sugrėbimas, kai krūmai vidutinio tankumo </t>
  </si>
  <si>
    <t>1.28</t>
  </si>
  <si>
    <t xml:space="preserve">Nupjautų krūmų ir smulkaus miško šaknų ir kelmų rovimas, kai krūmai vidutinio tankumo </t>
  </si>
  <si>
    <t>1.29</t>
  </si>
  <si>
    <t>Šakų, nupjautų krūmų ir smulkaus miško smulkinimas šakų smulkintuvu, kai smulkintuvo našumas iki 20 m3/h, įkrovos padavimo būdas rankinis (10m3 susmulkintos masės)</t>
  </si>
  <si>
    <t>1.30</t>
  </si>
  <si>
    <t xml:space="preserve">Šakų, nupjautų krūmų ir smulkaus miško, susmulkinto į krūvas, pakrovimas ir išvežimas (Rangovo pasirinktu atstumu) </t>
  </si>
  <si>
    <t>1.31</t>
  </si>
  <si>
    <t>Supjaustytos medienos išvežimas, pakraunant ir iškraunant kranu (Rangovo pasirinktu atstumu)</t>
  </si>
  <si>
    <t>1.32</t>
  </si>
  <si>
    <t>Iki 30 cm skersmens kelmų transportavimas (Rangovo pasirinktu atstumu)</t>
  </si>
  <si>
    <t>1.33</t>
  </si>
  <si>
    <t>Daugiau kaip 30 cm skersmens kelmų transportavimas (Rangovo pasirinktu atstumu)</t>
  </si>
  <si>
    <t>1.34</t>
  </si>
  <si>
    <t xml:space="preserve">Kelio ženklų skydų išmontavimas nuo vienstiebių atramų rankiniu būdu </t>
  </si>
  <si>
    <t>1.35</t>
  </si>
  <si>
    <t xml:space="preserve">Kelio ženklų vienstiebių metalinių atramų ant monolitinių betoninių pamatų išardymas </t>
  </si>
  <si>
    <t>1.36</t>
  </si>
  <si>
    <t xml:space="preserve">Kelio ženklų skydų išmontavimas nuo dvistiebių atramų rankiniu būdu </t>
  </si>
  <si>
    <t>1.37</t>
  </si>
  <si>
    <t xml:space="preserve">Kelio ženklų dvistiebių metalinių atramų ant monolitinių betoninių pamatų išardymas </t>
  </si>
  <si>
    <t>1.38</t>
  </si>
  <si>
    <t xml:space="preserve">Signalinių plastmasinių stulpelių išardymas </t>
  </si>
  <si>
    <t>1.39</t>
  </si>
  <si>
    <t xml:space="preserve">Kelio vienpusio aptvėrimo metalinėmis sijomis išmontavimas </t>
  </si>
  <si>
    <t xml:space="preserve">m </t>
  </si>
  <si>
    <t>1.40</t>
  </si>
  <si>
    <t>Išardytų kelio elementų išvežimas automobiliais-savivarčiais, pakraunant rankiniu būdu (Rangovo pasirinktu atstumu)</t>
  </si>
  <si>
    <t>t</t>
  </si>
  <si>
    <t>1.41</t>
  </si>
  <si>
    <t>Asfalto dangos nufrezavimas freza asfaltbetonio dangoms su pakrovimu</t>
  </si>
  <si>
    <t xml:space="preserve"> m2</t>
  </si>
  <si>
    <t>1.42</t>
  </si>
  <si>
    <t>Grįžtamosios medžiagos (nufrezuotas asfaltas (9,58 Eur/m3)) (sąmatoje įvertinamas su minuso ženklu)</t>
  </si>
  <si>
    <t>1.43</t>
  </si>
  <si>
    <t xml:space="preserve">Suoliuko išardymas </t>
  </si>
  <si>
    <t>1.44</t>
  </si>
  <si>
    <t xml:space="preserve">Šiukšlių dėžės išardymas </t>
  </si>
  <si>
    <t>1.45</t>
  </si>
  <si>
    <t xml:space="preserve">Bordiūrų (gatvės bortų), sudėtų ant betono pagrindo, išardymas </t>
  </si>
  <si>
    <t>1.46</t>
  </si>
  <si>
    <t xml:space="preserve">Bordiūrų (šaligatvio bortų), sudėtų ant betono pagrindo, išardymas </t>
  </si>
  <si>
    <t>1.47</t>
  </si>
  <si>
    <t xml:space="preserve">Šaligatvių iš betoninių plytelių išardymas </t>
  </si>
  <si>
    <t>1.48</t>
  </si>
  <si>
    <t>Statybinio laužo kasimas ekskavatoriais su 0,25 m3 kaušu, pakrovimas į autosavivarčius ir išvežimas (Rangovo pasirinktu atstumu)</t>
  </si>
  <si>
    <t>1.49</t>
  </si>
  <si>
    <t xml:space="preserve">Dirvožemio kasimas ekskavatoriais su 0,65 m3 kaušu,pakrovimas į autosavivarčius,vežiojimas į sandėliavimo vietą ir darbas sąvartoje </t>
  </si>
  <si>
    <t>1.50</t>
  </si>
  <si>
    <t xml:space="preserve">Dirvožemio kasimas ekskavatoriais su 0,65 m3 kaušu,pakrovimas į autosavivarčius,vežiojimas ir darbas sąvartoje </t>
  </si>
  <si>
    <t>Iš viso skyriuje 1, Eur be PVM</t>
  </si>
  <si>
    <t>2. Žemės sankasa</t>
  </si>
  <si>
    <t>2.1</t>
  </si>
  <si>
    <t xml:space="preserve">Grunto kasimas 0,65 m3 kaušo talpos ekskavatoriais, pakraunant gruntą į autosavivarčius, kai gruntas II grupės </t>
  </si>
  <si>
    <t>2.2</t>
  </si>
  <si>
    <t>Iškasto grunto transportavimas 8,5 t autosavivarčiais, pakraunant 0,65 m3 kaušo talpos ekskavatoriumi (gruntas II grupės, transportavimo atstumas 1 km pylimų įrengimui)</t>
  </si>
  <si>
    <t>2.3</t>
  </si>
  <si>
    <t xml:space="preserve">Darbai sąvartoje, atvežant gruntą autosavivarčiais, kai gruntas II grupės </t>
  </si>
  <si>
    <t>2.4</t>
  </si>
  <si>
    <t xml:space="preserve">Sankasos pagrindo sluoksnio įrengimas iš esamo smėlingo grunto </t>
  </si>
  <si>
    <t>2.5</t>
  </si>
  <si>
    <t xml:space="preserve">Grunto kasimas 1,0 m3 kaušo talpos ekskavatoriais, pakraunant gruntą į autosavivarčius, kai gruntas II grupės </t>
  </si>
  <si>
    <t>2.6</t>
  </si>
  <si>
    <t>Iškasto grunto transportavimas 15 t autosavivarčiais, pakraunant 1,0 m3 kaušo talpos ekskavatoriumi ( gruntas II grupės) (Rangovo pasirinktu atstumu)</t>
  </si>
  <si>
    <t>2.7</t>
  </si>
  <si>
    <t>Darbai sąvartoje, atvežant gruntą autosavivarčiais, kai gruntas II grupės</t>
  </si>
  <si>
    <t>2.8</t>
  </si>
  <si>
    <t xml:space="preserve">Sankasos pagrindo sluoksnio įrengimas iš smėlingo grunto </t>
  </si>
  <si>
    <t>2.9</t>
  </si>
  <si>
    <t xml:space="preserve">Geotinklo paklojimas ant sankasos viršaus </t>
  </si>
  <si>
    <t>2.10</t>
  </si>
  <si>
    <t xml:space="preserve">Geotekstilės paklojimas ant sankasos viršaus </t>
  </si>
  <si>
    <t>2.11</t>
  </si>
  <si>
    <t>Plotų planiravimas autogreideriais ( gruntas II grupės)</t>
  </si>
  <si>
    <t>2.12</t>
  </si>
  <si>
    <t>Supilto grunto tankinimas savaeigiais volais, kai volo masė 16t, praėjimų skaičius viena vėže 6 kartai k9=1.15</t>
  </si>
  <si>
    <t>2.13</t>
  </si>
  <si>
    <t xml:space="preserve">Plotų planiravimas rankiniu būdu ( gruntas II grupės) </t>
  </si>
  <si>
    <t>2.14</t>
  </si>
  <si>
    <t xml:space="preserve">Grunto tankinimas mažosios mechanizacijos priemonėmis ( gruntas I-II grupės) </t>
  </si>
  <si>
    <t>2.15</t>
  </si>
  <si>
    <t>Pylimo šlaitų planiravimas rankiniu būdu ( gruntas II grupės)</t>
  </si>
  <si>
    <t>2.16</t>
  </si>
  <si>
    <t xml:space="preserve">Iškasų arba pylimų šlaitų planiravimas buldozeriais, kai buldozerio galia 55 kW (75 AG) </t>
  </si>
  <si>
    <t>2.17</t>
  </si>
  <si>
    <t>Griovio dugno ir šlaitų planiravimas rankiniu būdu ( gruntas II grupės)</t>
  </si>
  <si>
    <t>Iš viso skyriuje 2, Eur be PVM</t>
  </si>
  <si>
    <t>3. Drenažo įrengimas</t>
  </si>
  <si>
    <t>3.1</t>
  </si>
  <si>
    <t xml:space="preserve">Pagrindo po drenažo vamzdžiais įrengimas iš skaldelės </t>
  </si>
  <si>
    <t>3.2</t>
  </si>
  <si>
    <t xml:space="preserve">Drenažo iš plastikinių gofruotų vamzdžių su geotekstilės filtru įrengimas, užpilant filtracinį sluoksnį ekskavatoriumi, kai vamzdžių skersmuo 113/126 mm </t>
  </si>
  <si>
    <t>3.3</t>
  </si>
  <si>
    <t xml:space="preserve">Filtruojančios geosintetinės medžiagos paklojimas </t>
  </si>
  <si>
    <t>3.4</t>
  </si>
  <si>
    <t>Plastikinių drenažo šulinių montavimas, kai šulinių skersmuo 425 mm</t>
  </si>
  <si>
    <t>3.5</t>
  </si>
  <si>
    <t>Plastikinių fasoninių dalių (jungčių, protarpinių) 110 mm skersmens montavimas</t>
  </si>
  <si>
    <t>3.6</t>
  </si>
  <si>
    <t>Vamzdynų pirminis (apsauginis) užpylimas ekskavatoriumi, sutankinant gruntą</t>
  </si>
  <si>
    <t>3.7</t>
  </si>
  <si>
    <t>110 mm skersmens polietileninių žiočių įrengimas</t>
  </si>
  <si>
    <t>Iš viso skyriuje 3, Eur be PVM</t>
  </si>
  <si>
    <t>4. Bortai</t>
  </si>
  <si>
    <t>4.1</t>
  </si>
  <si>
    <t>Betono bordiūrų įrengimas ant betono pagrindo, kai bordiūrai 150x300x1000 mm</t>
  </si>
  <si>
    <t>4.2</t>
  </si>
  <si>
    <t>Betono bordiūrų įrengimas ant betono pagrindo, kai bordiūrai 150x220x1000 mm nužeminti</t>
  </si>
  <si>
    <t>4.3</t>
  </si>
  <si>
    <t xml:space="preserve">Betono bordiūrų įrengimas ant betono pagrindo, kai bordiūrai nužeminti pereinamieji </t>
  </si>
  <si>
    <t>4.4</t>
  </si>
  <si>
    <t>Betono bordiūrų įrengimas ant betono pagrindo, kai bordiūrai 80x200x1000 mm</t>
  </si>
  <si>
    <t>4.5</t>
  </si>
  <si>
    <t>Sandūros tarp bordiūrų ir gatvės dangos užtaisymas amortizacine (sandarinimo) juosta</t>
  </si>
  <si>
    <t>Iš viso skyriuje 4, Eur be PVM</t>
  </si>
  <si>
    <t>5. Važiuojamosios dalies dangos konstrukcija (III dangos konstrukcijos klasė)</t>
  </si>
  <si>
    <t>5.1</t>
  </si>
  <si>
    <t xml:space="preserve">Apsauginių šalčiui atsparių kelio pagrindo sluoksnių įrengimas, naudojant savaeigius plentvolius, kai pagrindas smėlio, autogreiderio galia 96 kW (130 AG) </t>
  </si>
  <si>
    <t>5.2</t>
  </si>
  <si>
    <t xml:space="preserve">Kelio pagrindo įrengimas iš dolomito skaldos mišinio (storis 20 cm, dvisluoksnis) </t>
  </si>
  <si>
    <t>5.3</t>
  </si>
  <si>
    <t xml:space="preserve">Kelio pagrindo įrengimas iš asfalto mišinio AC 22 PS (sluoksnis 9.00 cm storio, klotuvas iki 500 t/h) </t>
  </si>
  <si>
    <t>5.4</t>
  </si>
  <si>
    <t xml:space="preserve">Kelio juodų dangų paviršiaus gruntavimas polimerais modifikuota bitumo emulsija </t>
  </si>
  <si>
    <t>5.5</t>
  </si>
  <si>
    <t xml:space="preserve">Dvisluoksnės kelio dangos apatinio sluoksnio įrengimas iš apatinio dangos sluoksnio asfalto mišinio AC 16 AS (sluoksnis 5.00 cm storio, klotuvas iki 500 t/h) </t>
  </si>
  <si>
    <t>5.6</t>
  </si>
  <si>
    <t>5.7</t>
  </si>
  <si>
    <t xml:space="preserve">Dvisluoksnės kelio dangos viršutinio sluoksnio įrengimas iš viršutinio dangos sluoksnio asfaltbetonio AC 11 VS (sluoksnis 4.00 cm storio, klotuvas iki 500 t/h) </t>
  </si>
  <si>
    <t>5.8</t>
  </si>
  <si>
    <t xml:space="preserve">Asfalto dangos siūlių apdorojimas bitumine mase, klojant asfaltą metodu "karštas prie šalto" </t>
  </si>
  <si>
    <t>5.9</t>
  </si>
  <si>
    <t xml:space="preserve">Geokompozito paklojimas, asfaltuojant kelio dangas, rankiniu būdu </t>
  </si>
  <si>
    <t>Iš viso skyriuje 5, Eur be PVM</t>
  </si>
  <si>
    <t>6. Važiuojamosios dalies dangos konstrukcija (VI dangos konstrukcijos klasė)</t>
  </si>
  <si>
    <t>6.1</t>
  </si>
  <si>
    <t>6.2</t>
  </si>
  <si>
    <t>6.3</t>
  </si>
  <si>
    <t xml:space="preserve">Viensluoksnės kelio dangos įrengimas iš pagrindo-dangos sluoksnio asfalto AC 16 PD (sluoksnis 6.00 cm storio, klotuvas iki 500 t/h) </t>
  </si>
  <si>
    <t>6.4</t>
  </si>
  <si>
    <t xml:space="preserve">Asfalto dangos skersinių siūlių apdorojimas bitumine mase, klojant asfaltą metodu "karštas prie šalto" </t>
  </si>
  <si>
    <t>6.5</t>
  </si>
  <si>
    <t>Įvažiavimų dangos pastorinimas 10 cm žvyro mišiniu</t>
  </si>
  <si>
    <t>Iš viso skyriuje 6, Eur be PVM</t>
  </si>
  <si>
    <t>7. Pėsčiųjų ir dviračių tako dangos konstrukcija</t>
  </si>
  <si>
    <t>7.1</t>
  </si>
  <si>
    <t xml:space="preserve">Apsauginių šalčiui nejautrių kelio pagrindo sluoksnių įrengimas, naudojant savaeigius plentvolius, kai pagrindas smėlio, autogreiderio galia 96 kW (130 AG) </t>
  </si>
  <si>
    <t>7.2</t>
  </si>
  <si>
    <t>Pagrindo įrengimas iš dolomito skaldos mišinio (storis 15 cm, viensluoksnis)</t>
  </si>
  <si>
    <t>7.3</t>
  </si>
  <si>
    <t xml:space="preserve">Viensluoksnės tako dangos įrengimas iš pagrindo - dangos sluoksnio asfalto AC 16 PD (sluoksnis 6.00 cm storio, klotuvas iki 200 t/h) </t>
  </si>
  <si>
    <t>7.4</t>
  </si>
  <si>
    <t>Siūlių pjaustymas diskine freza asfalto dangoje</t>
  </si>
  <si>
    <t>7.5</t>
  </si>
  <si>
    <t xml:space="preserve">4 cm storio sluoksnio asfalto tako išardymas (storis 6 cm) </t>
  </si>
  <si>
    <t>7.6</t>
  </si>
  <si>
    <t xml:space="preserve">Skaldos pagrindo, iki 5 m2 ploto vienoje vietoje, ardymas rankiniu būdu </t>
  </si>
  <si>
    <t>7.7</t>
  </si>
  <si>
    <t xml:space="preserve">Pasluoksnio įrengimas (granito atsijos, sluoksnio storis 3 cm) </t>
  </si>
  <si>
    <t>7.8</t>
  </si>
  <si>
    <t>Grindinio įrengimas iš reljefinių betono trinkelių (neregių vedimo sistema) rankiniu būdu, užpilant siūles granito atsijomis</t>
  </si>
  <si>
    <t>Iš viso skyriuje 7, Eur be PVM</t>
  </si>
  <si>
    <t>8. Kelkraščiai</t>
  </si>
  <si>
    <t>8.1</t>
  </si>
  <si>
    <t>Kelkraščio apatinio pagrindo sluoksnio įrengimas iš smėlingo grunto</t>
  </si>
  <si>
    <t>8.2</t>
  </si>
  <si>
    <t xml:space="preserve">Dirvožemio kasimas ekskavatoriais su 0,65 m3 kaušu,pakrovimas į autosavivarčius,vežiojimas iš sandėliavimo vietos ir darbas sąvartoje </t>
  </si>
  <si>
    <t>8.3</t>
  </si>
  <si>
    <t>Kelkraščio sustiprinimas nesurištu mineralinių medžiagų mišiniu su 20 proc. dirvožemio priedu (sluoksnio storis 6 cm)</t>
  </si>
  <si>
    <t>8.4</t>
  </si>
  <si>
    <t>Kelkraščių apsėjimas daugiametėmis žolėmis rankiniu būdu</t>
  </si>
  <si>
    <t>Iš viso skyriuje 8 Eur be PVM</t>
  </si>
  <si>
    <t>9. Nuovažų dangos konstrukcija</t>
  </si>
  <si>
    <t>9.1</t>
  </si>
  <si>
    <t>Apsauginių šalčiui nejautrių kelio pagrindo sluoksnių įrengimas, naudojant savaeigius plentvolius, kai pagrindas smėlio, autogreiderio galia 96 kW (130 AG)</t>
  </si>
  <si>
    <t>9.2</t>
  </si>
  <si>
    <t>Kelio pagrindo įrengimas iš dolomito skaldos mišinio (storis 15 cm, viensluoksnis)</t>
  </si>
  <si>
    <t>9.3</t>
  </si>
  <si>
    <t>Viensluoksnės kelio dangos įrengimas iš pagrindo-dangos sluoksnio asfalto AC 16 PD (sluoksnis 6.00 cm storio, klotuvas iki 500 t/h)</t>
  </si>
  <si>
    <t>9.4</t>
  </si>
  <si>
    <t>Tolimesnis nuovažų dangos pastorinimas 10 cm storio žvyro mišiniu</t>
  </si>
  <si>
    <t>Iš viso skyriuje 9, Eur be PVM</t>
  </si>
  <si>
    <t>10. Žvyro dangos konstrukcija</t>
  </si>
  <si>
    <t>10.1</t>
  </si>
  <si>
    <t>Apsauginių šalčiui nejautrių kelio pagrindo sluoksnių įrengimas, naudojant savaeigius plentvolius, kai pagrindas smėlio</t>
  </si>
  <si>
    <t>10.2</t>
  </si>
  <si>
    <t xml:space="preserve">Kelio pagrindo įrengimas iš žvyro mineralinių medžaigų mišinio (storis 15 cm, viensluoksnis) </t>
  </si>
  <si>
    <t>10.3</t>
  </si>
  <si>
    <t xml:space="preserve">Kelio dangos įrengimas iš žvyro mineralinių medžiagų mišinio (storis 5 cm, viensluoksnė) </t>
  </si>
  <si>
    <t>Iš viso skyriuje 10, Eur be PVM</t>
  </si>
  <si>
    <t>11. Tvirtinimo darbai</t>
  </si>
  <si>
    <t>11.1</t>
  </si>
  <si>
    <t>Dirvožemio kasimas ekskavatoriais su 0,65 m3 kaušu,pakrovimas į autosavivarčius,vežiojimas iš sandėliavimo vietos ir darbas sąvartoje</t>
  </si>
  <si>
    <t>11.2</t>
  </si>
  <si>
    <t xml:space="preserve">Šlaitų tvirtinimas priešeroziniu dembliu </t>
  </si>
  <si>
    <t>11.3</t>
  </si>
  <si>
    <t>Šlaitų ir kitų plotų tvirtinimas esamu augaliniu gruntu, paskleidžiant gruntą ekskavatoriumi (sluoksnio storis 10.00 cm)</t>
  </si>
  <si>
    <t>11.4</t>
  </si>
  <si>
    <t>Šlaitų ir kitų plotų tvirtinimas esamu augaliniu gruntu, paskleidžiant gruntą rankiniu būdu (sluoksnis 10 cm)</t>
  </si>
  <si>
    <t>11.5</t>
  </si>
  <si>
    <t>Šlaitų ir kitų plotų apsėjimas daugiametėmis žolėmis rankiniu būdu</t>
  </si>
  <si>
    <t>11.6</t>
  </si>
  <si>
    <t>Monolitinių pagrindų po vandens nutekėjimo latakais įrengimas, kai pagrindai betoniniai</t>
  </si>
  <si>
    <t>11.7</t>
  </si>
  <si>
    <t>Vandens nutekėjimo betoninių latakų 300x200x100 mm montavimas</t>
  </si>
  <si>
    <t>Iš viso skyriuje 11, Eur be PVM</t>
  </si>
  <si>
    <t>12. Apsauginiai atitvarai</t>
  </si>
  <si>
    <t>12.1</t>
  </si>
  <si>
    <t>Metalinių vienpusių kelio atitvarų N2 W4 A ant metalinių statramsčių įrengimas, įkalant statramsčius ( atstumas tarp statramsčių 4,0 m)</t>
  </si>
  <si>
    <t>12.2</t>
  </si>
  <si>
    <t>Metalinių kelio atitvarų N2 W4 A galinių elementų montavimas (vienpusių, L-4 m)</t>
  </si>
  <si>
    <t>12.3</t>
  </si>
  <si>
    <t>Metalinių stačiakampio tipo kelio atitvarų H1 W4 A su tvorele (paaukštinimu) ant metalinių statramsčių įrengimas, įkalant statramsčius (atstumas tarp statramsčių 4,0 m)</t>
  </si>
  <si>
    <t>12.4</t>
  </si>
  <si>
    <t>Metalinių stačiakampio tipo kelio atitvarų H1 W4 A galinių elementų montavimas (vienpusių, L-4 m)</t>
  </si>
  <si>
    <t>12.5</t>
  </si>
  <si>
    <t>Metalinių atitvarų jungiamųjų komponentų N2 W4 A tilto/H1 W4 A kelio montavimas (vienpusių)</t>
  </si>
  <si>
    <t>12.6</t>
  </si>
  <si>
    <t>Metalinių stulpelių pėsčiųjų apsaugos tvorelei įrengimas</t>
  </si>
  <si>
    <t>12.7</t>
  </si>
  <si>
    <t>Metalinių aptvėrimų pėsčiųjų apsaugos tvorelei montavimas ant įrengtų metalinių stulpelių</t>
  </si>
  <si>
    <t>Iš viso skyriuje 12, Eur be PVM</t>
  </si>
  <si>
    <t>13. Horizontalus ženklinimas</t>
  </si>
  <si>
    <t>13.1</t>
  </si>
  <si>
    <t>Kelio dangos ženklinimas termoplastu su stiklo rutuliukais ištisine 12 cm pločio linija kelių ženklinimo mašinomis</t>
  </si>
  <si>
    <t>13.2</t>
  </si>
  <si>
    <t>Kelio dangos ženklinimas termoplastu su stiklo rutuliukais ištisine linija 25 cm pločio kelių ženklinimo mašinomis</t>
  </si>
  <si>
    <t>13.3</t>
  </si>
  <si>
    <t>Kelio dangos ženklinimas termoplastu su stiklo rutuliukais pertraukiama 12 cm pločio linija kelių ženklin. mašinomis ( brūkšnio ir tarpo santykis 1:1)</t>
  </si>
  <si>
    <t>13.4</t>
  </si>
  <si>
    <t xml:space="preserve">Kelio dangos ženklinimas termoplastu su stiklo rutuliukais pertraukiama 25 cm pločio linija kelių ženklin. mašinomis (brūkšnio ir tarpo santykis 1:1) </t>
  </si>
  <si>
    <t>13.5</t>
  </si>
  <si>
    <t xml:space="preserve">Kelio dangos ženklinimas termoplastu su stiklo rutuliukais rankiniu būdu, kai linijos, ženklo plotas iki 0,5 m2 </t>
  </si>
  <si>
    <t>Iš viso skyriuje 13, Eur be PVM</t>
  </si>
  <si>
    <t>14. Vertikalus ženklinimas</t>
  </si>
  <si>
    <t>14.1</t>
  </si>
  <si>
    <t xml:space="preserve">Kelio ženklų su metalinėmis atramomis d-76,1 mm įrengimas, gręžiant duobes ir betonuojant pamatus ( stiebų skaičius atramoje 1 vnt) </t>
  </si>
  <si>
    <t>14.2</t>
  </si>
  <si>
    <t>Papildomų kelio ženklų montavimas ant esamų vienstiebių atramų</t>
  </si>
  <si>
    <t>14.3</t>
  </si>
  <si>
    <t xml:space="preserve">Kelio ženklų su metalinėmis atramomis d-76,1 mm įrengimas, gręžiant duobes ir betonuojant pamatus (stiebų skaičius atramoje 2 vnt) </t>
  </si>
  <si>
    <t>14.4</t>
  </si>
  <si>
    <t>Papildomų kelio ženklų montavimas ant esamų dvistiebių atramų</t>
  </si>
  <si>
    <t>14.5</t>
  </si>
  <si>
    <t xml:space="preserve">Kelio ženklų su gembinėmis metalinėmis atramomis d-88,9 mm įrengimas, gręžiant duobes ir betonuojant pamatus ( stiebų skaičius atramoje 1 vnt) </t>
  </si>
  <si>
    <t>14.6</t>
  </si>
  <si>
    <t>Papildomų kelio ženklų montavimas ant esamų gembinių atramų</t>
  </si>
  <si>
    <t>Iš viso skyriuje 14 Eur be PVM</t>
  </si>
  <si>
    <t>15. Kiti darbai</t>
  </si>
  <si>
    <t>15.1</t>
  </si>
  <si>
    <t>Polietileninių 110 mm skersmens rezervinių vamzdžių paklojimas</t>
  </si>
  <si>
    <t>15.2</t>
  </si>
  <si>
    <t>Paklotų kabelių apsauga surenkamais gaubtais, atkasant kabelius, kai surenkamo gaubto skersmuo 110 mm</t>
  </si>
  <si>
    <t>15.3</t>
  </si>
  <si>
    <t xml:space="preserve">Šulinio landos paaukštinimas 25 cm aukščio reguliavimo žiedais, keičiant šulinių liukus </t>
  </si>
  <si>
    <t>15.4</t>
  </si>
  <si>
    <t>Suolų pastatymas</t>
  </si>
  <si>
    <t>15.5</t>
  </si>
  <si>
    <t>Šiukšlių dėžių pastatymas</t>
  </si>
  <si>
    <t>15.6</t>
  </si>
  <si>
    <t>Autobusų stotelių paviljonų (antivandalinių) montavimas</t>
  </si>
  <si>
    <t>15.7</t>
  </si>
  <si>
    <t>15.8</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</si>
  <si>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</si>
  <si>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kompl.</t>
  </si>
  <si>
    <t>Iš viso skyriuje 15 Eur be PVM</t>
  </si>
  <si>
    <t>IŠ VISO ŽINIARAŠTYJE 1, EUR BE PVM</t>
  </si>
  <si>
    <t>2. Konstrukcinė atraminių sienų dalis</t>
  </si>
  <si>
    <t>Plieninės spraustasienės polių, kurių 1 m masė didesnė kaip 50 kg, įkalimas vikšrine poliakale 3 kartus (įvertinant gįžtamas medžiagas)</t>
  </si>
  <si>
    <t xml:space="preserve">Plieninės spraustasienės polių, kurių 1 m masė didesnė kaip 50 kg, ištraukimas 3 kartus </t>
  </si>
  <si>
    <t>Plieninės spraustasienės polių, kurių 1 m masė didesnė kaip 50 kg, įkalimas vikšrine poliakale 2 kartus (įvertinant gįžtamas medžiagas)</t>
  </si>
  <si>
    <t>Plieninės spraustasienės polių, kurių 1 m masė didesnė kaip 50 kg, ištraukimas 2 kartus</t>
  </si>
  <si>
    <t>Iš viso skyriuje 1 Eur be PVM</t>
  </si>
  <si>
    <t>2. Atraminės sienos Nr.1 (nuo PK77+70 iki PK78+10) įrengimas</t>
  </si>
  <si>
    <t xml:space="preserve">Pagrindo planiravimas rankiniu būdu, kai gruntas II grupės </t>
  </si>
  <si>
    <t>Pagrindų posluoksnių po atramine sienute įrengimas iš skaldos</t>
  </si>
  <si>
    <t>Gelžbetoninės atraminės sienos didesnio kaip 200 mm storio iki 6 m aukščio betonavimas, įrengiant klojinius iš skydų, paduodant betoną siurbliu k8=1.04,k9=1.15</t>
  </si>
  <si>
    <t>Deformacinių siūlių įrengimas, panaudojant armatūros gaminius ir sandariklius</t>
  </si>
  <si>
    <t>Betoninių paviršių nuplovimas, naudojant aukšto slėgio plovimo įrenginį, prieš padengiant bitumine hidroizoliacija</t>
  </si>
  <si>
    <t>Betoninių paviršių, besiliečiančių su gruntu, bituminės hidroizoliacijos įrengimas, nupurškiant 2 kartus bitumine emulsija</t>
  </si>
  <si>
    <t>Cinkuotų plieninių turėklų sekcijų montavimas ant atraminės sienos</t>
  </si>
  <si>
    <t>Atraminių sienų fasado betoninių paviršių nuplovimas, naudojant aukšto slėgio plovimo įrenginį</t>
  </si>
  <si>
    <t>Šlaito tvirtinimo įrengimas</t>
  </si>
  <si>
    <t>m2</t>
  </si>
  <si>
    <t>Iš viso skyriuje 2 Eur be PVM</t>
  </si>
  <si>
    <t>3. Atraminės sienos Nr.2 (nuo PK81+20 iki PK82+90) įrengimas</t>
  </si>
  <si>
    <t>Gręžtinių polių įrengimas</t>
  </si>
  <si>
    <t>Pagrindo planiravimas rankiniu būdu, kai gruntas II grupės</t>
  </si>
  <si>
    <t>.Gelžbetoninės atraminės sienos didesnio kaip 200 mm storio iki 6 m aukščio betonavimas, įrengiant klojinius iš skydų, paduodant betoną siurbliu k8=1.04,k9=1.15</t>
  </si>
  <si>
    <t xml:space="preserve">Betoninių paviršių nuplovimas, naudojant aukšto slėgio plovimo įrenginį, prieš padengiant bitumine hidroizoliacija </t>
  </si>
  <si>
    <t xml:space="preserve">Betoninių paviršių, besiliečiančių su gruntu, bituminės hidroizoliacijos įrengimas, nupurškiant 2 kartus bitumine emulsija </t>
  </si>
  <si>
    <t>3.8</t>
  </si>
  <si>
    <t>3.9</t>
  </si>
  <si>
    <t xml:space="preserve">Monolitinių pagrindų po vandens nutekėjimo latakais įrengimas, kai pagrindai betoniniai </t>
  </si>
  <si>
    <t>3.10</t>
  </si>
  <si>
    <t>3.11</t>
  </si>
  <si>
    <t xml:space="preserve">Atraminių sienų fasado betoninių paviršių nuplovimas, naudojant aukšto slėgio plovimo įrenginį </t>
  </si>
  <si>
    <t>Iš viso skyriuje 3 Eur be PVM</t>
  </si>
  <si>
    <t>IŠ VISO ŽINIARAŠTYJE 2, EUR BE PVM</t>
  </si>
  <si>
    <t>3. Lietaus nuotekų tinklai L1 (nauja statyba)</t>
  </si>
  <si>
    <t>1. Žemės darbai</t>
  </si>
  <si>
    <t>Iškasto grunto transportavimas 8,5 t autosavivarčiais, pakraunant 0,65 m3 kaušo talpos ekskavatoriumi (gruntas II grupės) (Rangovo pasirinktu atstumu)</t>
  </si>
  <si>
    <t xml:space="preserve">Vandens pašalinimas iš tranšėjų ir iškasų siurbliais, kai siurbliai su vidaus degimo varikliu </t>
  </si>
  <si>
    <t xml:space="preserve"> val.</t>
  </si>
  <si>
    <t xml:space="preserve">Pagrindų po lietaus nuotakyno vamzdžiais iš biriųjų medžiagų įrengimas (pagrindų medžiaga smėlis) </t>
  </si>
  <si>
    <t>Vamzdynų pirminis (apsauginis) užpylimas rankiniu būdu, sutankinant gruntą</t>
  </si>
  <si>
    <t xml:space="preserve">Vamzdynų užpylimas smėlingu gruntu ekskavatoriumi, sutankinant gruntą </t>
  </si>
  <si>
    <t>2. Lietaus nuotekų tinklų montavimas</t>
  </si>
  <si>
    <t>Apvalių surenkamų gelžbetoninių nuotakyno šulinių įrengimas šlapiuose gruntuose, kai šulinių skersmuo 2,0 m (surenkamos g/b konstrukcijos)</t>
  </si>
  <si>
    <t xml:space="preserve">Apvalių surenkamų gelžbetoninių nuotakyno šulinių įrengimas šlapiuose gruntuose, kai šulinių skersmuo 1,5 m (surenkamos g/b konstrukcijos) </t>
  </si>
  <si>
    <t xml:space="preserve">Apvalių surenkamų gelžbetoninių nuotakyno šulinių įrengimas šlapiuose gruntuose, kai šulinių skersmuo 1,0 m (surenkamos g/b konstrukcijos) </t>
  </si>
  <si>
    <t xml:space="preserve">Apvalių d=0.7 m normalaus tipo lietaus šulinėlių-trapų iš surenkamo gelžbetonio įrengimas (1m3 g/b) </t>
  </si>
  <si>
    <t>Plastikinių lietaus nuotakyno šulinių-trapų montavimas, kai šulinių skersmuo 315 mm k9=1.15</t>
  </si>
  <si>
    <t>Plastikinių protarpinių 250 mm skersmens montavimas</t>
  </si>
  <si>
    <t xml:space="preserve">Plastikinių protarpinių 200 mm skersmens montavimas </t>
  </si>
  <si>
    <t>.Nuotekų surinkimo tinklų plastikinių vamzdžių klojimas, kai vamzdžių skersmuo 250 mm</t>
  </si>
  <si>
    <t>Nuotekų surinkimo tinklų plastikinių vamzdžių d-200 mm klojimas, naujų trapų pajungimui</t>
  </si>
  <si>
    <t xml:space="preserve">Nuotekų surinkimo tinklų d-250 mm plastikinių vamzdžių klojimas, kritimo stovo įrengimui </t>
  </si>
  <si>
    <t>Nuotekų surinkimo tinklų d-200 mm plastikinių vamzdžių klojimas, kritimo stovo įrengimui</t>
  </si>
  <si>
    <t xml:space="preserve">Plastikinių įmovinių alkūnių 250 mm skersmens montavimas </t>
  </si>
  <si>
    <t>Plastikinių įmovinių alkūnių d-200 mm skersmens montavimas</t>
  </si>
  <si>
    <t>Plastikinių įmovinių trišakių 250 mm skersmens montavimas</t>
  </si>
  <si>
    <t>Plastikinių įmovinių trišakių d-200 mm skersmens montavimas</t>
  </si>
  <si>
    <t>Plastikinių vamzdžių vamzdynų 200 mm skersmens hidraulinis bandymas</t>
  </si>
  <si>
    <t xml:space="preserve">Plastikinių vamzdžių vamzdynų 250 mm skersmens hidraulinis bandymas </t>
  </si>
  <si>
    <t>2.18</t>
  </si>
  <si>
    <t>Vamzdyno vidaus apžiūra, darant vaizdo įrašą</t>
  </si>
  <si>
    <t>2.19</t>
  </si>
  <si>
    <t>Komunikacijų žymėjimo ženklų ant stulpelių įrengimas, kai stulpeliai metaliniai</t>
  </si>
  <si>
    <t>3. Paviršinio vandens surinkimas</t>
  </si>
  <si>
    <t xml:space="preserve">Pagrindų po lietaus nuotakyno vamzdžiais iš biriųjų medžiagų įrengimas ( pagrindų medžiaga žvyras) </t>
  </si>
  <si>
    <t xml:space="preserve">Latako B-1 ištekamojo betoninio antgalio įrengimas </t>
  </si>
  <si>
    <t xml:space="preserve">Griovių šlaitų ir dugnų tvirtinimas skalda </t>
  </si>
  <si>
    <t>IŠ VISO ŽINIARAŠTYJE 3, EUR BE PVM</t>
  </si>
  <si>
    <t>5. Apšvietimo tinklai</t>
  </si>
  <si>
    <t>1. Darbai</t>
  </si>
  <si>
    <t xml:space="preserve">Tranšėjų 1m gylio 1-2 kabeliams kasimas 0,25m3 talpos kaušu ekskavatoriais I-II grupės grunte </t>
  </si>
  <si>
    <t>0,349</t>
  </si>
  <si>
    <t xml:space="preserve">Duobių apšvietimo atramoms kasimas </t>
  </si>
  <si>
    <t>Apšvietimo atramų išvežiojimas trasoje</t>
  </si>
  <si>
    <t>Pamatų montavimas</t>
  </si>
  <si>
    <t>Apšvietimo atramų montavimas</t>
  </si>
  <si>
    <t>Viengubos gembės montavimas ant atramos</t>
  </si>
  <si>
    <t>Šviestuvų montavimas ant atramose</t>
  </si>
  <si>
    <t>Duobių užpylimas apšvietimo atramoms k9=1.15</t>
  </si>
  <si>
    <t>Automatinių jungiklių montavimas</t>
  </si>
  <si>
    <t>Gnybtų montavimas</t>
  </si>
  <si>
    <t>Kabelių apsaugos vamzdžių paklojimas k9=1.15</t>
  </si>
  <si>
    <t>Uždaro perėjimo iki 50m ilgio įrengimas kryptinio gręž. įreng.,įtraukiant 75-110mm skersmens vamzdį (trasos ilgis) k9=1.15</t>
  </si>
  <si>
    <t>Kabelio tiesimas vamzdžiuose, blokuose, laidadėžėse, kai kabelio masė iki 1kg</t>
  </si>
  <si>
    <t>Kabelio tiesimas pamatuose ir atramose</t>
  </si>
  <si>
    <t>Signalinės juostos paklojimas tranšėjoje virš pakloto kabelio k9=1.15</t>
  </si>
  <si>
    <t>Iki 1000 V įtampos iki 70mm2 skersp.kabeliui galinės movos su terminiais vamzdeliais montavimas</t>
  </si>
  <si>
    <t>Kabelio Cu 3x1,5 tiesimas atramoje</t>
  </si>
  <si>
    <t>Duobės kasimas AVS skydui k9=1.15</t>
  </si>
  <si>
    <t>Pamatų AVS betonavimas k8=1.03,k9=1.15</t>
  </si>
  <si>
    <t>Apšvietimo skydo montavimas</t>
  </si>
  <si>
    <t>Įžeminimo kontūro įrengimas iš vieno elektrodo iki 5 m ilgio su horizontalia įžeminimo šyna iki 1m ilgio</t>
  </si>
  <si>
    <t>Įžeminimo juostinio plieno laidininkų montavimas, tvirtinant prie konstrukcijų, prišaudant</t>
  </si>
  <si>
    <t>Įžeminimo kontūro varžos matavimas</t>
  </si>
  <si>
    <t>Tranšėjų 1m gylio 1-2 kabeliams užpylimas buldozeriais 59 kW(80AJ) I-II grupės grunte iš sankasos k9=1.15</t>
  </si>
  <si>
    <t>1,25</t>
  </si>
  <si>
    <t>Kabelio izoliacijos varžos matavimas</t>
  </si>
  <si>
    <t>Vejos mažų plotų atnaujinimas, papildant esamu augalinio grunto sluoksniu k9=1.15</t>
  </si>
  <si>
    <t>2. Medžiagos</t>
  </si>
  <si>
    <t>Apšvietimo atrama h= 8 m</t>
  </si>
  <si>
    <t>Vienguba gembė</t>
  </si>
  <si>
    <t>Pamatas apšvietimo atramai</t>
  </si>
  <si>
    <t>.LED lauko šviestuvai 96W</t>
  </si>
  <si>
    <t>1kV aliuminiai kabeliai 4x35 mm2</t>
  </si>
  <si>
    <t>0,23 kV varinis kabelis 3x1.5 mm2</t>
  </si>
  <si>
    <t>Gnybtai kabelių sujungimui apšviet. atramose</t>
  </si>
  <si>
    <t>Gofruoti kabelių apsaugos vamzdžiai d110</t>
  </si>
  <si>
    <t>Lygūs kabelių apsaugos vamzdžiai d 110</t>
  </si>
  <si>
    <t>Automatiniai jungikliai 6 A 1P C</t>
  </si>
  <si>
    <t>Apšvietimo valdymo skydas</t>
  </si>
  <si>
    <t>1 kV galinės movos 4-ių gyslų kabeliams 4 x 25-70</t>
  </si>
  <si>
    <t>Signalinė juosta kabeliams</t>
  </si>
  <si>
    <t>Įžeminimo kontūras</t>
  </si>
  <si>
    <t>IŠ VISO ŽINIARAŠTYJE 5, EUR BE PVM</t>
  </si>
  <si>
    <t>DARBŲ KIEKIŲ ŽINIARAŠČIŲ SANTRAUKA</t>
  </si>
  <si>
    <t>Darbų kiekių žin. nr.</t>
  </si>
  <si>
    <t>Žiniaraščio pavadinimas</t>
  </si>
  <si>
    <t>Vertė, EUR be PVM</t>
  </si>
  <si>
    <t>1.</t>
  </si>
  <si>
    <t>Pėsčiųjų ir dviračių tako įrengimas</t>
  </si>
  <si>
    <t>2.</t>
  </si>
  <si>
    <t>Konstrukcinė atraminių sienų dalis</t>
  </si>
  <si>
    <t>3.</t>
  </si>
  <si>
    <t>Lietaus nuotekų tinklai L1 (nauja statyba)</t>
  </si>
  <si>
    <t>4.</t>
  </si>
  <si>
    <t>Apšvietimo tinklai</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</si>
  <si>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</si>
  <si>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</si>
  <si>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gavimą).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</si>
  <si>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</si>
  <si>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</si>
  <si>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</si>
  <si>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Darbo projekto patikslinimas (koregavimas)</t>
  </si>
  <si>
    <r>
      <t>Vykdant valstybinės reikšmės kelių rekonstravimo/remonto darbus susidarančios medžiagos, kurios nenaudojamos projekte ir kurios gali būti panaudotos pakartotinai, turi būti gabenamos į užsakovo – AB Via Lietuva (toliau – Via Lietuva) nurodytą sandėliavimo vietą</t>
    </r>
    <r>
      <rPr>
        <b/>
        <sz val="10"/>
        <rFont val="Times New Roman"/>
        <family val="1"/>
        <charset val="186"/>
      </rPr>
      <t>.</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</si>
</sst>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b/>
      <sz val="11"/>
      <color theme="1"/>
      <name val="Times New Roman"/>
      <family val="1"/>
      <charset val="186"/>
    </font>
    <font>
      <b/>
      <i/>
      <sz val="11"/>
      <color rgb="FFFF0000"/>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name val="Calibri"/>
      <family val="2"/>
      <charset val="186"/>
      <scheme val="minor"/>
    </font>
    <font>
      <b/>
      <i/>
      <sz val="11"/>
      <name val="Times New Roman"/>
      <family val="1"/>
      <charset val="186"/>
    </font>
  </fonts>
  <fills count="5">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45">
    <xf numFmtId="0" fontId="0" fillId="0" borderId="0" xfId="0"/>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Alignment="1" applyProtection="1">
      <alignment wrapText="1"/>
      <protection locked="0"/>
    </xf>
    <xf numFmtId="0" fontId="6" fillId="0" borderId="0" xfId="0" applyFont="1"/>
    <xf numFmtId="0" fontId="6" fillId="0" borderId="0" xfId="0" applyFont="1" applyAlignment="1">
      <alignment vertical="center" wrapText="1"/>
    </xf>
    <xf numFmtId="0" fontId="6" fillId="0" borderId="0" xfId="0" applyFont="1" applyAlignment="1" applyProtection="1">
      <alignment horizontal="center" vertical="center"/>
      <protection locked="0"/>
    </xf>
    <xf numFmtId="0" fontId="5" fillId="0" borderId="0" xfId="0" applyFont="1" applyProtection="1">
      <protection locked="0"/>
    </xf>
    <xf numFmtId="0" fontId="6" fillId="0" borderId="0" xfId="0" applyFont="1" applyAlignment="1">
      <alignment wrapText="1"/>
    </xf>
    <xf numFmtId="4" fontId="4" fillId="0" borderId="3"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6" xfId="2" applyFont="1" applyBorder="1" applyAlignment="1" applyProtection="1">
      <alignment horizontal="center" vertical="center" wrapText="1"/>
    </xf>
    <xf numFmtId="0" fontId="2" fillId="0" borderId="6" xfId="2" applyNumberFormat="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3" fillId="0" borderId="0" xfId="0" applyFont="1" applyAlignment="1" applyProtection="1">
      <alignment horizontal="center" vertical="center" wrapText="1"/>
      <protection locked="0"/>
    </xf>
    <xf numFmtId="4" fontId="3" fillId="0" borderId="11" xfId="0" applyNumberFormat="1" applyFont="1" applyBorder="1" applyAlignment="1" applyProtection="1">
      <alignment horizontal="center" vertical="center" wrapText="1"/>
      <protection locked="0"/>
    </xf>
    <xf numFmtId="4" fontId="8" fillId="0" borderId="12" xfId="0" applyNumberFormat="1" applyFont="1" applyBorder="1" applyAlignment="1" applyProtection="1">
      <alignment horizontal="center" vertical="center"/>
      <protection locked="0"/>
    </xf>
    <xf numFmtId="4" fontId="8" fillId="0" borderId="0" xfId="0" applyNumberFormat="1" applyFont="1" applyAlignment="1" applyProtection="1">
      <alignment horizontal="center" vertical="center"/>
      <protection locked="0"/>
    </xf>
    <xf numFmtId="4" fontId="3" fillId="0" borderId="12" xfId="3" applyNumberFormat="1" applyFont="1" applyBorder="1" applyAlignment="1">
      <alignment horizontal="center" vertical="center" wrapText="1"/>
    </xf>
    <xf numFmtId="0" fontId="2" fillId="0" borderId="15" xfId="2" applyFont="1" applyBorder="1" applyAlignment="1" applyProtection="1">
      <alignment horizontal="center" vertical="center" wrapText="1"/>
    </xf>
    <xf numFmtId="4" fontId="4" fillId="0" borderId="18" xfId="0" applyNumberFormat="1" applyFont="1" applyBorder="1" applyAlignment="1">
      <alignment horizontal="center" vertical="center" wrapText="1"/>
    </xf>
    <xf numFmtId="4" fontId="3" fillId="0" borderId="16" xfId="0" applyNumberFormat="1" applyFont="1" applyBorder="1" applyAlignment="1" applyProtection="1">
      <alignment horizontal="center" vertical="center" wrapText="1"/>
      <protection locked="0"/>
    </xf>
    <xf numFmtId="0" fontId="2" fillId="0" borderId="18" xfId="1" applyFont="1" applyBorder="1" applyAlignment="1" applyProtection="1">
      <alignment horizontal="center" vertical="center" wrapText="1"/>
    </xf>
    <xf numFmtId="4" fontId="4" fillId="0" borderId="21"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3" fillId="0" borderId="0" xfId="0" applyNumberFormat="1" applyFont="1" applyAlignment="1" applyProtection="1">
      <alignment horizontal="center" vertical="center" wrapText="1"/>
      <protection locked="0"/>
    </xf>
    <xf numFmtId="4" fontId="4" fillId="0" borderId="26"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9" xfId="0" applyNumberFormat="1"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3" fillId="0" borderId="11" xfId="3"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xf numFmtId="0" fontId="11" fillId="0" borderId="0" xfId="0" applyFont="1" applyAlignment="1">
      <alignment horizontal="left" vertical="center"/>
    </xf>
    <xf numFmtId="0" fontId="4" fillId="0" borderId="0" xfId="0" applyFont="1" applyAlignment="1">
      <alignment vertical="center"/>
    </xf>
    <xf numFmtId="4" fontId="11" fillId="0" borderId="1" xfId="0" applyNumberFormat="1" applyFont="1" applyBorder="1" applyAlignment="1">
      <alignment horizontal="center" vertical="center"/>
    </xf>
    <xf numFmtId="0" fontId="10" fillId="0" borderId="33" xfId="0" applyFont="1" applyBorder="1" applyAlignment="1">
      <alignment horizontal="center" vertical="center" wrapText="1"/>
    </xf>
    <xf numFmtId="0" fontId="11" fillId="0" borderId="33" xfId="0" applyFont="1" applyBorder="1" applyAlignment="1">
      <alignment vertical="center"/>
    </xf>
    <xf numFmtId="0" fontId="10" fillId="0" borderId="33" xfId="0" applyFont="1" applyBorder="1" applyAlignment="1">
      <alignment horizontal="right" vertical="center"/>
    </xf>
    <xf numFmtId="4" fontId="11" fillId="0" borderId="1" xfId="3" applyNumberFormat="1" applyFont="1" applyBorder="1" applyAlignment="1">
      <alignment horizontal="center" vertical="center" wrapText="1"/>
    </xf>
    <xf numFmtId="4" fontId="11" fillId="0" borderId="23" xfId="3" applyNumberFormat="1" applyFont="1" applyBorder="1" applyAlignment="1">
      <alignment horizontal="center" vertical="center" wrapText="1"/>
    </xf>
    <xf numFmtId="4" fontId="11" fillId="0" borderId="19" xfId="3" applyNumberFormat="1" applyFont="1" applyBorder="1" applyAlignment="1">
      <alignment horizontal="center" vertical="center" wrapText="1"/>
    </xf>
    <xf numFmtId="0" fontId="11" fillId="0" borderId="1" xfId="0" applyFont="1" applyBorder="1" applyAlignment="1">
      <alignment horizontal="center" vertical="center" wrapText="1"/>
    </xf>
    <xf numFmtId="4" fontId="3" fillId="0" borderId="37" xfId="0" applyNumberFormat="1" applyFont="1" applyBorder="1" applyAlignment="1" applyProtection="1">
      <alignment horizontal="center" vertical="center" wrapText="1"/>
      <protection locked="0"/>
    </xf>
    <xf numFmtId="164" fontId="4" fillId="0" borderId="19"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0" fontId="0" fillId="0" borderId="1" xfId="0" applyBorder="1" applyAlignment="1">
      <alignment horizontal="center" wrapText="1"/>
    </xf>
    <xf numFmtId="0" fontId="0" fillId="0" borderId="19" xfId="0" applyBorder="1" applyAlignment="1">
      <alignment wrapText="1"/>
    </xf>
    <xf numFmtId="0" fontId="0" fillId="0" borderId="19" xfId="0" applyBorder="1" applyAlignment="1">
      <alignment horizontal="center" wrapText="1"/>
    </xf>
    <xf numFmtId="0" fontId="0" fillId="0" borderId="38" xfId="0" applyBorder="1" applyAlignment="1">
      <alignment wrapText="1"/>
    </xf>
    <xf numFmtId="4" fontId="0" fillId="4" borderId="1" xfId="0" applyNumberFormat="1" applyFill="1" applyBorder="1" applyAlignment="1">
      <alignment horizontal="center"/>
    </xf>
    <xf numFmtId="0" fontId="3" fillId="0" borderId="25" xfId="3" applyFont="1" applyBorder="1" applyAlignment="1">
      <alignment horizontal="center" vertical="center" wrapText="1"/>
    </xf>
    <xf numFmtId="4" fontId="3" fillId="0" borderId="27" xfId="3" applyNumberFormat="1"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0" fillId="0" borderId="1" xfId="0" applyBorder="1" applyAlignment="1">
      <alignment wrapText="1"/>
    </xf>
    <xf numFmtId="4" fontId="0" fillId="0" borderId="1" xfId="0" applyNumberFormat="1" applyBorder="1" applyAlignment="1">
      <alignment horizontal="center"/>
    </xf>
    <xf numFmtId="4" fontId="0" fillId="4" borderId="19" xfId="0" applyNumberFormat="1" applyFill="1" applyBorder="1" applyAlignment="1">
      <alignment horizontal="center"/>
    </xf>
    <xf numFmtId="4" fontId="0" fillId="4" borderId="38" xfId="0" applyNumberFormat="1" applyFill="1" applyBorder="1" applyAlignment="1">
      <alignment horizontal="center"/>
    </xf>
    <xf numFmtId="4" fontId="4" fillId="0" borderId="39" xfId="0" applyNumberFormat="1" applyFont="1" applyBorder="1" applyAlignment="1">
      <alignment horizontal="center" vertical="center" wrapText="1"/>
    </xf>
    <xf numFmtId="0" fontId="5" fillId="0" borderId="37" xfId="0" applyFont="1" applyBorder="1" applyAlignment="1" applyProtection="1">
      <alignment wrapText="1"/>
      <protection locked="0"/>
    </xf>
    <xf numFmtId="4" fontId="3" fillId="0" borderId="22" xfId="3" applyNumberFormat="1" applyFont="1" applyBorder="1" applyAlignment="1" applyProtection="1">
      <alignment horizontal="center" vertical="center" wrapText="1"/>
      <protection locked="0"/>
    </xf>
    <xf numFmtId="4" fontId="3" fillId="0" borderId="1" xfId="3" applyNumberFormat="1" applyFont="1" applyBorder="1" applyAlignment="1" applyProtection="1">
      <alignment horizontal="center" vertical="center" wrapText="1"/>
      <protection locked="0"/>
    </xf>
    <xf numFmtId="4" fontId="3" fillId="0" borderId="17" xfId="3" applyNumberFormat="1" applyFont="1" applyBorder="1" applyAlignment="1" applyProtection="1">
      <alignment horizontal="center" vertical="center" wrapText="1"/>
      <protection locked="0"/>
    </xf>
    <xf numFmtId="164" fontId="4" fillId="0" borderId="38" xfId="0" applyNumberFormat="1" applyFont="1" applyBorder="1" applyAlignment="1" applyProtection="1">
      <alignment horizontal="center" vertical="center"/>
      <protection locked="0"/>
    </xf>
    <xf numFmtId="4" fontId="3" fillId="0" borderId="19" xfId="4" applyNumberFormat="1" applyFont="1" applyBorder="1" applyAlignment="1" applyProtection="1">
      <alignment horizontal="center" vertical="center" wrapText="1"/>
      <protection locked="0"/>
    </xf>
    <xf numFmtId="4" fontId="3" fillId="0" borderId="1" xfId="4" applyNumberFormat="1" applyFont="1" applyBorder="1" applyAlignment="1" applyProtection="1">
      <alignment horizontal="center" vertical="center" wrapText="1"/>
      <protection locked="0"/>
    </xf>
    <xf numFmtId="4" fontId="3" fillId="0" borderId="38" xfId="4" applyNumberFormat="1" applyFont="1" applyBorder="1" applyAlignment="1" applyProtection="1">
      <alignment horizontal="center" vertical="center" wrapText="1"/>
      <protection locked="0"/>
    </xf>
    <xf numFmtId="0" fontId="0" fillId="0" borderId="6" xfId="0" applyBorder="1" applyAlignment="1">
      <alignment wrapText="1"/>
    </xf>
    <xf numFmtId="4" fontId="0" fillId="4" borderId="6" xfId="0" applyNumberFormat="1" applyFill="1" applyBorder="1" applyAlignment="1">
      <alignment horizontal="center"/>
    </xf>
    <xf numFmtId="4" fontId="3" fillId="0" borderId="6" xfId="4" applyNumberFormat="1" applyFont="1" applyBorder="1" applyAlignment="1" applyProtection="1">
      <alignment horizontal="center" vertical="center" wrapText="1"/>
      <protection locked="0"/>
    </xf>
    <xf numFmtId="4" fontId="3" fillId="0" borderId="23" xfId="4" applyNumberFormat="1" applyFont="1" applyBorder="1" applyAlignment="1" applyProtection="1">
      <alignment horizontal="center" vertical="center" wrapText="1"/>
      <protection locked="0"/>
    </xf>
    <xf numFmtId="0" fontId="6" fillId="0" borderId="37" xfId="0" applyFont="1" applyBorder="1" applyAlignment="1" applyProtection="1">
      <alignment wrapText="1"/>
      <protection locked="0"/>
    </xf>
    <xf numFmtId="4" fontId="4" fillId="0" borderId="40" xfId="0" applyNumberFormat="1" applyFont="1" applyBorder="1" applyAlignment="1">
      <alignment horizontal="center" vertical="center" wrapText="1"/>
    </xf>
    <xf numFmtId="4" fontId="3" fillId="0" borderId="2" xfId="4" applyNumberFormat="1" applyFont="1" applyBorder="1" applyAlignment="1" applyProtection="1">
      <alignment horizontal="center" vertical="center" wrapText="1"/>
      <protection locked="0"/>
    </xf>
    <xf numFmtId="4" fontId="0" fillId="4" borderId="17" xfId="0" applyNumberFormat="1" applyFill="1" applyBorder="1" applyAlignment="1">
      <alignment horizontal="center"/>
    </xf>
    <xf numFmtId="4" fontId="3" fillId="0" borderId="17" xfId="4" applyNumberFormat="1" applyFont="1" applyBorder="1" applyAlignment="1" applyProtection="1">
      <alignment horizontal="center" vertical="center" wrapText="1"/>
      <protection locked="0"/>
    </xf>
    <xf numFmtId="4" fontId="3" fillId="0" borderId="41" xfId="4" applyNumberFormat="1" applyFont="1" applyBorder="1" applyAlignment="1" applyProtection="1">
      <alignment horizontal="center" vertical="center" wrapText="1"/>
      <protection locked="0"/>
    </xf>
    <xf numFmtId="0" fontId="0" fillId="0" borderId="17" xfId="0" applyBorder="1" applyAlignment="1">
      <alignment wrapText="1"/>
    </xf>
    <xf numFmtId="0" fontId="0" fillId="0" borderId="2" xfId="0" applyBorder="1" applyAlignment="1">
      <alignment wrapText="1"/>
    </xf>
    <xf numFmtId="0" fontId="0" fillId="0" borderId="2" xfId="0" applyBorder="1"/>
    <xf numFmtId="0" fontId="0" fillId="0" borderId="1" xfId="0" applyBorder="1"/>
    <xf numFmtId="4" fontId="3" fillId="0" borderId="6" xfId="3" applyNumberFormat="1" applyFont="1" applyBorder="1" applyAlignment="1" applyProtection="1">
      <alignment horizontal="center" vertical="center" wrapText="1"/>
      <protection locked="0"/>
    </xf>
    <xf numFmtId="4" fontId="3" fillId="0" borderId="19" xfId="3" applyNumberFormat="1" applyFont="1" applyBorder="1" applyAlignment="1" applyProtection="1">
      <alignment horizontal="center" vertical="center" wrapText="1"/>
      <protection locked="0"/>
    </xf>
    <xf numFmtId="0" fontId="0" fillId="0" borderId="19" xfId="0" applyBorder="1"/>
    <xf numFmtId="0" fontId="0" fillId="0" borderId="6" xfId="0" applyBorder="1"/>
    <xf numFmtId="4" fontId="3" fillId="0" borderId="36" xfId="3" applyNumberFormat="1" applyFont="1" applyBorder="1" applyAlignment="1" applyProtection="1">
      <alignment horizontal="center" vertical="center" wrapText="1"/>
      <protection locked="0"/>
    </xf>
    <xf numFmtId="0" fontId="0" fillId="0" borderId="2"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19" xfId="0" applyBorder="1" applyAlignment="1">
      <alignment horizontal="center"/>
    </xf>
    <xf numFmtId="0" fontId="13" fillId="0" borderId="1" xfId="0" applyFont="1" applyBorder="1" applyAlignment="1">
      <alignment horizontal="center"/>
    </xf>
    <xf numFmtId="4" fontId="0" fillId="0" borderId="2" xfId="0" applyNumberFormat="1" applyBorder="1" applyAlignment="1">
      <alignment horizontal="center"/>
    </xf>
    <xf numFmtId="4" fontId="0" fillId="0" borderId="19" xfId="0" applyNumberFormat="1" applyBorder="1" applyAlignment="1">
      <alignment horizontal="center"/>
    </xf>
    <xf numFmtId="4" fontId="0" fillId="0" borderId="6" xfId="0" applyNumberFormat="1" applyBorder="1" applyAlignment="1">
      <alignment horizontal="center"/>
    </xf>
    <xf numFmtId="0" fontId="13" fillId="0" borderId="6" xfId="0" applyFont="1" applyBorder="1" applyAlignment="1">
      <alignment horizontal="center"/>
    </xf>
    <xf numFmtId="0" fontId="6" fillId="0" borderId="6" xfId="0" applyFont="1" applyBorder="1" applyAlignment="1" applyProtection="1">
      <alignment horizontal="center" vertical="center"/>
      <protection locked="0"/>
    </xf>
    <xf numFmtId="0" fontId="3" fillId="0" borderId="13" xfId="3" applyFont="1" applyBorder="1" applyAlignment="1">
      <alignment horizontal="center" vertical="center" wrapText="1"/>
    </xf>
    <xf numFmtId="0" fontId="0" fillId="0" borderId="6" xfId="0" applyBorder="1" applyAlignment="1">
      <alignment horizontal="center" wrapText="1"/>
    </xf>
    <xf numFmtId="4" fontId="3" fillId="0" borderId="20" xfId="3" applyNumberFormat="1" applyFont="1" applyBorder="1" applyAlignment="1" applyProtection="1">
      <alignment horizontal="center" vertical="center" wrapText="1"/>
      <protection locked="0"/>
    </xf>
    <xf numFmtId="4" fontId="3" fillId="0" borderId="14" xfId="3" applyNumberFormat="1" applyFont="1" applyBorder="1" applyAlignment="1" applyProtection="1">
      <alignment horizontal="center" vertical="center" wrapText="1"/>
      <protection locked="0"/>
    </xf>
    <xf numFmtId="4" fontId="4" fillId="0" borderId="1" xfId="3" applyNumberFormat="1" applyFont="1" applyBorder="1" applyAlignment="1" applyProtection="1">
      <alignment horizontal="center" vertical="center" wrapText="1"/>
      <protection locked="0"/>
    </xf>
    <xf numFmtId="4" fontId="3" fillId="0" borderId="32" xfId="3" applyNumberFormat="1" applyFont="1" applyBorder="1" applyAlignment="1" applyProtection="1">
      <alignment horizontal="center" vertical="center" wrapText="1"/>
      <protection locked="0"/>
    </xf>
    <xf numFmtId="4" fontId="3" fillId="0" borderId="15" xfId="3" applyNumberFormat="1" applyFont="1" applyBorder="1" applyAlignment="1" applyProtection="1">
      <alignment horizontal="center" vertical="center" wrapText="1"/>
      <protection locked="0"/>
    </xf>
    <xf numFmtId="4" fontId="4" fillId="0" borderId="6" xfId="3" applyNumberFormat="1" applyFont="1" applyBorder="1" applyAlignment="1" applyProtection="1">
      <alignment horizontal="center" vertical="center" wrapText="1"/>
      <protection locked="0"/>
    </xf>
    <xf numFmtId="165" fontId="0" fillId="4" borderId="19" xfId="0" applyNumberFormat="1" applyFill="1" applyBorder="1" applyAlignment="1">
      <alignment horizontal="center"/>
    </xf>
    <xf numFmtId="165" fontId="0" fillId="4" borderId="1" xfId="0" applyNumberFormat="1" applyFill="1" applyBorder="1" applyAlignment="1">
      <alignment horizontal="center"/>
    </xf>
    <xf numFmtId="0" fontId="1" fillId="0" borderId="1" xfId="0" applyFont="1" applyBorder="1" applyAlignment="1">
      <alignment horizontal="center" vertical="center"/>
    </xf>
    <xf numFmtId="165" fontId="0" fillId="4" borderId="6" xfId="0" applyNumberFormat="1" applyFill="1" applyBorder="1" applyAlignment="1">
      <alignment horizontal="center"/>
    </xf>
    <xf numFmtId="0" fontId="9" fillId="2" borderId="8" xfId="1" applyFont="1" applyFill="1" applyBorder="1" applyAlignment="1" applyProtection="1">
      <alignment horizontal="center" vertical="center"/>
    </xf>
    <xf numFmtId="0" fontId="9" fillId="2" borderId="9"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 fillId="2" borderId="1" xfId="0" applyFont="1" applyFill="1" applyBorder="1" applyAlignment="1">
      <alignment horizontal="center" vertical="center" wrapText="1"/>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5" xfId="0" applyFont="1" applyFill="1" applyBorder="1" applyAlignment="1">
      <alignment horizontal="center" vertical="center"/>
    </xf>
    <xf numFmtId="0" fontId="12" fillId="0" borderId="0" xfId="0" applyFont="1" applyAlignment="1">
      <alignment horizontal="left" vertical="center" wrapText="1"/>
    </xf>
    <xf numFmtId="0" fontId="14" fillId="2" borderId="8" xfId="1" applyFont="1" applyFill="1" applyBorder="1" applyAlignment="1" applyProtection="1">
      <alignment horizontal="center" vertical="center"/>
    </xf>
    <xf numFmtId="0" fontId="14" fillId="2" borderId="9" xfId="1" applyFont="1" applyFill="1" applyBorder="1" applyAlignment="1" applyProtection="1">
      <alignment horizontal="center" vertical="center"/>
    </xf>
    <xf numFmtId="0" fontId="14" fillId="2" borderId="10" xfId="1" applyFont="1" applyFill="1" applyBorder="1" applyAlignment="1" applyProtection="1">
      <alignment horizontal="center" vertical="center"/>
    </xf>
    <xf numFmtId="0" fontId="13" fillId="0" borderId="1" xfId="0" applyFont="1" applyBorder="1" applyAlignment="1">
      <alignment wrapText="1"/>
    </xf>
    <xf numFmtId="4" fontId="13" fillId="4" borderId="1" xfId="0" applyNumberFormat="1" applyFont="1" applyFill="1" applyBorder="1" applyAlignment="1">
      <alignment horizontal="center"/>
    </xf>
    <xf numFmtId="0" fontId="4" fillId="0" borderId="1" xfId="0" applyFont="1" applyBorder="1" applyAlignment="1" applyProtection="1">
      <alignment horizontal="center" vertical="center"/>
      <protection locked="0"/>
    </xf>
    <xf numFmtId="0" fontId="13" fillId="0" borderId="38" xfId="0" applyFont="1" applyBorder="1" applyAlignment="1">
      <alignment wrapText="1"/>
    </xf>
    <xf numFmtId="4" fontId="13" fillId="4" borderId="38" xfId="0" applyNumberFormat="1" applyFont="1" applyFill="1" applyBorder="1" applyAlignment="1">
      <alignment horizontal="center"/>
    </xf>
    <xf numFmtId="0" fontId="13" fillId="0" borderId="19" xfId="0" applyFont="1" applyBorder="1" applyAlignment="1">
      <alignment wrapText="1"/>
    </xf>
    <xf numFmtId="4" fontId="13" fillId="4" borderId="19" xfId="0" applyNumberFormat="1" applyFont="1" applyFill="1" applyBorder="1" applyAlignment="1">
      <alignment horizontal="center"/>
    </xf>
    <xf numFmtId="0" fontId="13" fillId="0" borderId="6" xfId="0" applyFont="1" applyBorder="1"/>
    <xf numFmtId="0" fontId="13" fillId="0" borderId="6" xfId="0" applyFont="1" applyBorder="1" applyAlignment="1">
      <alignment wrapText="1"/>
    </xf>
    <xf numFmtId="4" fontId="13" fillId="0" borderId="6" xfId="0" applyNumberFormat="1" applyFont="1" applyBorder="1" applyAlignment="1">
      <alignment horizontal="center"/>
    </xf>
    <xf numFmtId="0" fontId="13" fillId="0" borderId="19" xfId="0" applyFont="1" applyBorder="1"/>
    <xf numFmtId="0" fontId="13" fillId="0" borderId="19" xfId="0" applyFont="1" applyBorder="1" applyAlignment="1">
      <alignment horizontal="center"/>
    </xf>
    <xf numFmtId="4" fontId="13" fillId="0" borderId="19" xfId="0" applyNumberFormat="1" applyFont="1" applyBorder="1" applyAlignment="1">
      <alignment horizontal="center"/>
    </xf>
    <xf numFmtId="0" fontId="13" fillId="0" borderId="1" xfId="0" applyFont="1" applyBorder="1"/>
    <xf numFmtId="4" fontId="13" fillId="0" borderId="1" xfId="0" applyNumberFormat="1" applyFont="1" applyBorder="1" applyAlignment="1">
      <alignment horizontal="center"/>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1"/>
  <sheetViews>
    <sheetView topLeftCell="A142" zoomScale="70" zoomScaleNormal="70" workbookViewId="0">
      <selection activeCell="A4" sqref="A4:C42"/>
    </sheetView>
  </sheetViews>
  <sheetFormatPr defaultColWidth="9.140625" defaultRowHeight="15" x14ac:dyDescent="0.25"/>
  <cols>
    <col min="1" max="1" width="39.7109375" style="8" customWidth="1"/>
    <col min="2" max="2" width="10.5703125" style="4" customWidth="1"/>
    <col min="3" max="3" width="71.7109375" style="5" customWidth="1"/>
    <col min="4" max="4" width="9.140625" style="4"/>
    <col min="5" max="5" width="16.28515625" style="4" customWidth="1"/>
    <col min="6" max="6" width="20.7109375" style="6" customWidth="1"/>
    <col min="7" max="7" width="14.7109375" style="4" customWidth="1"/>
    <col min="8" max="8" width="21.5703125" style="7" customWidth="1"/>
    <col min="9" max="9" width="16.140625" style="1" customWidth="1"/>
    <col min="10" max="16384" width="9.140625" style="1"/>
  </cols>
  <sheetData>
    <row r="1" spans="1:9" s="7" customFormat="1" ht="32.450000000000003" customHeight="1" x14ac:dyDescent="0.25">
      <c r="A1" s="127" t="s">
        <v>0</v>
      </c>
      <c r="B1" s="128"/>
      <c r="C1" s="128"/>
      <c r="D1" s="128"/>
      <c r="E1" s="128"/>
      <c r="F1" s="128"/>
      <c r="G1" s="129"/>
      <c r="I1" s="1"/>
    </row>
    <row r="2" spans="1:9" s="7" customFormat="1" ht="49.9" customHeight="1" thickBot="1" x14ac:dyDescent="0.3">
      <c r="A2" s="12" t="s">
        <v>1</v>
      </c>
      <c r="B2" s="13" t="s">
        <v>2</v>
      </c>
      <c r="C2" s="13" t="s">
        <v>3</v>
      </c>
      <c r="D2" s="13" t="s">
        <v>4</v>
      </c>
      <c r="E2" s="14" t="s">
        <v>5</v>
      </c>
      <c r="F2" s="15" t="s">
        <v>6</v>
      </c>
      <c r="G2" s="24" t="s">
        <v>7</v>
      </c>
      <c r="I2" s="1"/>
    </row>
    <row r="3" spans="1:9" s="7" customFormat="1" ht="21" customHeight="1" x14ac:dyDescent="0.25">
      <c r="A3" s="63" t="s">
        <v>8</v>
      </c>
      <c r="B3" s="56" t="s">
        <v>9</v>
      </c>
      <c r="C3" s="130" t="s">
        <v>10</v>
      </c>
      <c r="D3" s="130" t="s">
        <v>11</v>
      </c>
      <c r="E3" s="131">
        <v>1.02</v>
      </c>
      <c r="F3" s="69"/>
      <c r="G3" s="9">
        <f t="shared" ref="G3:G73" si="0">ROUND((E3*F3),2)</f>
        <v>0</v>
      </c>
      <c r="I3" s="1"/>
    </row>
    <row r="4" spans="1:9" s="7" customFormat="1" ht="18" customHeight="1" x14ac:dyDescent="0.25">
      <c r="A4" s="130" t="s">
        <v>8</v>
      </c>
      <c r="B4" s="130" t="s">
        <v>12</v>
      </c>
      <c r="C4" s="130" t="s">
        <v>13</v>
      </c>
      <c r="D4" s="130" t="s">
        <v>14</v>
      </c>
      <c r="E4" s="131">
        <v>0</v>
      </c>
      <c r="F4" s="70"/>
      <c r="G4" s="25">
        <f t="shared" si="0"/>
        <v>0</v>
      </c>
      <c r="I4" s="1"/>
    </row>
    <row r="5" spans="1:9" s="7" customFormat="1" ht="30" x14ac:dyDescent="0.25">
      <c r="A5" s="130" t="s">
        <v>8</v>
      </c>
      <c r="B5" s="130" t="s">
        <v>15</v>
      </c>
      <c r="C5" s="130" t="s">
        <v>16</v>
      </c>
      <c r="D5" s="130" t="s">
        <v>14</v>
      </c>
      <c r="E5" s="131">
        <v>0</v>
      </c>
      <c r="F5" s="70"/>
      <c r="G5" s="10">
        <f t="shared" si="0"/>
        <v>0</v>
      </c>
      <c r="I5" s="1"/>
    </row>
    <row r="6" spans="1:9" s="7" customFormat="1" x14ac:dyDescent="0.25">
      <c r="A6" s="130" t="s">
        <v>8</v>
      </c>
      <c r="B6" s="130" t="s">
        <v>17</v>
      </c>
      <c r="C6" s="130" t="s">
        <v>18</v>
      </c>
      <c r="D6" s="130" t="s">
        <v>14</v>
      </c>
      <c r="E6" s="131">
        <v>2</v>
      </c>
      <c r="F6" s="70"/>
      <c r="G6" s="10">
        <f t="shared" si="0"/>
        <v>0</v>
      </c>
      <c r="I6" s="1"/>
    </row>
    <row r="7" spans="1:9" s="7" customFormat="1" ht="30" x14ac:dyDescent="0.25">
      <c r="A7" s="130" t="s">
        <v>8</v>
      </c>
      <c r="B7" s="130" t="s">
        <v>19</v>
      </c>
      <c r="C7" s="130" t="s">
        <v>20</v>
      </c>
      <c r="D7" s="130" t="s">
        <v>14</v>
      </c>
      <c r="E7" s="131">
        <v>6</v>
      </c>
      <c r="F7" s="70"/>
      <c r="G7" s="10">
        <f t="shared" si="0"/>
        <v>0</v>
      </c>
      <c r="I7" s="1"/>
    </row>
    <row r="8" spans="1:9" s="7" customFormat="1" ht="18" customHeight="1" x14ac:dyDescent="0.25">
      <c r="A8" s="130" t="s">
        <v>8</v>
      </c>
      <c r="B8" s="130" t="s">
        <v>21</v>
      </c>
      <c r="C8" s="130" t="s">
        <v>22</v>
      </c>
      <c r="D8" s="130" t="s">
        <v>14</v>
      </c>
      <c r="E8" s="131">
        <v>8</v>
      </c>
      <c r="F8" s="70"/>
      <c r="G8" s="10">
        <f t="shared" si="0"/>
        <v>0</v>
      </c>
      <c r="I8" s="1"/>
    </row>
    <row r="9" spans="1:9" s="7" customFormat="1" x14ac:dyDescent="0.25">
      <c r="A9" s="130" t="s">
        <v>8</v>
      </c>
      <c r="B9" s="130" t="s">
        <v>23</v>
      </c>
      <c r="C9" s="130" t="s">
        <v>24</v>
      </c>
      <c r="D9" s="130" t="s">
        <v>14</v>
      </c>
      <c r="E9" s="131">
        <v>0</v>
      </c>
      <c r="F9" s="70"/>
      <c r="G9" s="10">
        <f t="shared" si="0"/>
        <v>0</v>
      </c>
      <c r="I9" s="1"/>
    </row>
    <row r="10" spans="1:9" s="7" customFormat="1" x14ac:dyDescent="0.25">
      <c r="A10" s="130" t="s">
        <v>8</v>
      </c>
      <c r="B10" s="130" t="s">
        <v>25</v>
      </c>
      <c r="C10" s="130" t="s">
        <v>26</v>
      </c>
      <c r="D10" s="130" t="s">
        <v>14</v>
      </c>
      <c r="E10" s="131">
        <v>10</v>
      </c>
      <c r="F10" s="70"/>
      <c r="G10" s="10">
        <f t="shared" si="0"/>
        <v>0</v>
      </c>
      <c r="I10" s="1"/>
    </row>
    <row r="11" spans="1:9" s="7" customFormat="1" ht="22.15" customHeight="1" x14ac:dyDescent="0.25">
      <c r="A11" s="130" t="s">
        <v>8</v>
      </c>
      <c r="B11" s="130" t="s">
        <v>27</v>
      </c>
      <c r="C11" s="130" t="s">
        <v>28</v>
      </c>
      <c r="D11" s="130" t="s">
        <v>14</v>
      </c>
      <c r="E11" s="131">
        <v>0</v>
      </c>
      <c r="F11" s="70"/>
      <c r="G11" s="10">
        <f t="shared" si="0"/>
        <v>0</v>
      </c>
      <c r="I11" s="1"/>
    </row>
    <row r="12" spans="1:9" s="7" customFormat="1" ht="30" x14ac:dyDescent="0.25">
      <c r="A12" s="130" t="s">
        <v>8</v>
      </c>
      <c r="B12" s="130" t="s">
        <v>29</v>
      </c>
      <c r="C12" s="130" t="s">
        <v>30</v>
      </c>
      <c r="D12" s="130" t="s">
        <v>14</v>
      </c>
      <c r="E12" s="131">
        <v>0</v>
      </c>
      <c r="F12" s="70"/>
      <c r="G12" s="10">
        <f t="shared" si="0"/>
        <v>0</v>
      </c>
      <c r="I12" s="1"/>
    </row>
    <row r="13" spans="1:9" s="7" customFormat="1" x14ac:dyDescent="0.25">
      <c r="A13" s="130" t="s">
        <v>8</v>
      </c>
      <c r="B13" s="130"/>
      <c r="C13" s="130" t="s">
        <v>31</v>
      </c>
      <c r="D13" s="130" t="s">
        <v>14</v>
      </c>
      <c r="E13" s="131">
        <v>2</v>
      </c>
      <c r="F13" s="70"/>
      <c r="G13" s="10">
        <f t="shared" si="0"/>
        <v>0</v>
      </c>
      <c r="I13" s="1"/>
    </row>
    <row r="14" spans="1:9" s="7" customFormat="1" ht="30" x14ac:dyDescent="0.25">
      <c r="A14" s="130" t="s">
        <v>8</v>
      </c>
      <c r="B14" s="130" t="s">
        <v>32</v>
      </c>
      <c r="C14" s="130" t="s">
        <v>33</v>
      </c>
      <c r="D14" s="130" t="s">
        <v>14</v>
      </c>
      <c r="E14" s="131">
        <v>6</v>
      </c>
      <c r="F14" s="70"/>
      <c r="G14" s="10">
        <f t="shared" si="0"/>
        <v>0</v>
      </c>
      <c r="I14" s="1"/>
    </row>
    <row r="15" spans="1:9" ht="30" x14ac:dyDescent="0.25">
      <c r="A15" s="130" t="s">
        <v>8</v>
      </c>
      <c r="B15" s="130"/>
      <c r="C15" s="130" t="s">
        <v>34</v>
      </c>
      <c r="D15" s="130" t="s">
        <v>14</v>
      </c>
      <c r="E15" s="131">
        <v>8</v>
      </c>
      <c r="F15" s="70"/>
      <c r="G15" s="10">
        <f t="shared" si="0"/>
        <v>0</v>
      </c>
    </row>
    <row r="16" spans="1:9" x14ac:dyDescent="0.25">
      <c r="A16" s="130" t="s">
        <v>8</v>
      </c>
      <c r="B16" s="130" t="s">
        <v>35</v>
      </c>
      <c r="C16" s="130" t="s">
        <v>36</v>
      </c>
      <c r="D16" s="130" t="s">
        <v>14</v>
      </c>
      <c r="E16" s="131">
        <v>0</v>
      </c>
      <c r="F16" s="70"/>
      <c r="G16" s="10">
        <f t="shared" si="0"/>
        <v>0</v>
      </c>
    </row>
    <row r="17" spans="1:8" x14ac:dyDescent="0.25">
      <c r="A17" s="130" t="s">
        <v>8</v>
      </c>
      <c r="B17" s="130"/>
      <c r="C17" s="130" t="s">
        <v>37</v>
      </c>
      <c r="D17" s="130" t="s">
        <v>14</v>
      </c>
      <c r="E17" s="131">
        <v>10</v>
      </c>
      <c r="F17" s="70"/>
      <c r="G17" s="10">
        <f t="shared" si="0"/>
        <v>0</v>
      </c>
    </row>
    <row r="18" spans="1:8" ht="30" x14ac:dyDescent="0.25">
      <c r="A18" s="130" t="s">
        <v>8</v>
      </c>
      <c r="B18" s="130" t="s">
        <v>38</v>
      </c>
      <c r="C18" s="130" t="s">
        <v>39</v>
      </c>
      <c r="D18" s="130" t="s">
        <v>40</v>
      </c>
      <c r="E18" s="131">
        <v>0</v>
      </c>
      <c r="F18" s="70"/>
      <c r="G18" s="10">
        <f t="shared" si="0"/>
        <v>0</v>
      </c>
    </row>
    <row r="19" spans="1:8" ht="30" x14ac:dyDescent="0.25">
      <c r="A19" s="130" t="s">
        <v>8</v>
      </c>
      <c r="B19" s="130" t="s">
        <v>41</v>
      </c>
      <c r="C19" s="130" t="s">
        <v>42</v>
      </c>
      <c r="D19" s="130" t="s">
        <v>40</v>
      </c>
      <c r="E19" s="131">
        <v>0</v>
      </c>
      <c r="F19" s="70"/>
      <c r="G19" s="10">
        <f t="shared" si="0"/>
        <v>0</v>
      </c>
    </row>
    <row r="20" spans="1:8" ht="30" x14ac:dyDescent="0.25">
      <c r="A20" s="130" t="s">
        <v>8</v>
      </c>
      <c r="B20" s="130" t="s">
        <v>43</v>
      </c>
      <c r="C20" s="130" t="s">
        <v>44</v>
      </c>
      <c r="D20" s="130" t="s">
        <v>40</v>
      </c>
      <c r="E20" s="131">
        <v>0.6</v>
      </c>
      <c r="F20" s="70"/>
      <c r="G20" s="10">
        <f t="shared" si="0"/>
        <v>0</v>
      </c>
    </row>
    <row r="21" spans="1:8" ht="30" x14ac:dyDescent="0.25">
      <c r="A21" s="130" t="s">
        <v>8</v>
      </c>
      <c r="B21" s="130" t="s">
        <v>45</v>
      </c>
      <c r="C21" s="130" t="s">
        <v>46</v>
      </c>
      <c r="D21" s="130" t="s">
        <v>40</v>
      </c>
      <c r="E21" s="131">
        <v>5</v>
      </c>
      <c r="F21" s="70"/>
      <c r="G21" s="10">
        <f t="shared" si="0"/>
        <v>0</v>
      </c>
    </row>
    <row r="22" spans="1:8" ht="30" x14ac:dyDescent="0.25">
      <c r="A22" s="130" t="s">
        <v>8</v>
      </c>
      <c r="B22" s="130" t="s">
        <v>47</v>
      </c>
      <c r="C22" s="130" t="s">
        <v>48</v>
      </c>
      <c r="D22" s="130" t="s">
        <v>40</v>
      </c>
      <c r="E22" s="131">
        <v>4.5</v>
      </c>
      <c r="F22" s="70"/>
      <c r="G22" s="10">
        <f t="shared" si="0"/>
        <v>0</v>
      </c>
    </row>
    <row r="23" spans="1:8" ht="30" x14ac:dyDescent="0.25">
      <c r="A23" s="130" t="s">
        <v>8</v>
      </c>
      <c r="B23" s="130" t="s">
        <v>49</v>
      </c>
      <c r="C23" s="130" t="s">
        <v>50</v>
      </c>
      <c r="D23" s="130" t="s">
        <v>40</v>
      </c>
      <c r="E23" s="131">
        <v>0</v>
      </c>
      <c r="F23" s="70"/>
      <c r="G23" s="10">
        <f t="shared" si="0"/>
        <v>0</v>
      </c>
    </row>
    <row r="24" spans="1:8" ht="30" x14ac:dyDescent="0.25">
      <c r="A24" s="130" t="s">
        <v>8</v>
      </c>
      <c r="B24" s="130" t="s">
        <v>51</v>
      </c>
      <c r="C24" s="130" t="s">
        <v>52</v>
      </c>
      <c r="D24" s="130" t="s">
        <v>40</v>
      </c>
      <c r="E24" s="131">
        <v>6</v>
      </c>
      <c r="F24" s="70"/>
      <c r="G24" s="10">
        <f t="shared" si="0"/>
        <v>0</v>
      </c>
    </row>
    <row r="25" spans="1:8" ht="25.15" customHeight="1" x14ac:dyDescent="0.25">
      <c r="A25" s="130" t="s">
        <v>8</v>
      </c>
      <c r="B25" s="130" t="s">
        <v>53</v>
      </c>
      <c r="C25" s="130" t="s">
        <v>54</v>
      </c>
      <c r="D25" s="130" t="s">
        <v>14</v>
      </c>
      <c r="E25" s="131">
        <v>3</v>
      </c>
      <c r="F25" s="70"/>
      <c r="G25" s="10">
        <f t="shared" si="0"/>
        <v>0</v>
      </c>
    </row>
    <row r="26" spans="1:8" ht="27" customHeight="1" x14ac:dyDescent="0.25">
      <c r="A26" s="130" t="s">
        <v>8</v>
      </c>
      <c r="B26" s="130" t="s">
        <v>55</v>
      </c>
      <c r="C26" s="130" t="s">
        <v>56</v>
      </c>
      <c r="D26" s="130" t="s">
        <v>14</v>
      </c>
      <c r="E26" s="131">
        <v>10</v>
      </c>
      <c r="F26" s="70"/>
      <c r="G26" s="10">
        <f t="shared" si="0"/>
        <v>0</v>
      </c>
      <c r="H26" s="16"/>
    </row>
    <row r="27" spans="1:8" ht="22.15" customHeight="1" x14ac:dyDescent="0.25">
      <c r="A27" s="130" t="s">
        <v>8</v>
      </c>
      <c r="B27" s="130" t="s">
        <v>57</v>
      </c>
      <c r="C27" s="130" t="s">
        <v>58</v>
      </c>
      <c r="D27" s="130" t="s">
        <v>14</v>
      </c>
      <c r="E27" s="131">
        <v>5</v>
      </c>
      <c r="F27" s="71"/>
      <c r="G27" s="10">
        <f t="shared" si="0"/>
        <v>0</v>
      </c>
      <c r="H27" s="16"/>
    </row>
    <row r="28" spans="1:8" x14ac:dyDescent="0.25">
      <c r="A28" s="130" t="s">
        <v>8</v>
      </c>
      <c r="B28" s="130" t="s">
        <v>59</v>
      </c>
      <c r="C28" s="130" t="s">
        <v>60</v>
      </c>
      <c r="D28" s="130" t="s">
        <v>14</v>
      </c>
      <c r="E28" s="131">
        <v>2</v>
      </c>
      <c r="F28" s="71"/>
      <c r="G28" s="10">
        <f t="shared" si="0"/>
        <v>0</v>
      </c>
      <c r="H28" s="16"/>
    </row>
    <row r="29" spans="1:8" ht="30" x14ac:dyDescent="0.25">
      <c r="A29" s="130" t="s">
        <v>8</v>
      </c>
      <c r="B29" s="130" t="s">
        <v>61</v>
      </c>
      <c r="C29" s="130" t="s">
        <v>62</v>
      </c>
      <c r="D29" s="130" t="s">
        <v>14</v>
      </c>
      <c r="E29" s="131">
        <v>8</v>
      </c>
      <c r="F29" s="71"/>
      <c r="G29" s="10">
        <f t="shared" si="0"/>
        <v>0</v>
      </c>
      <c r="H29" s="16"/>
    </row>
    <row r="30" spans="1:8" ht="30" x14ac:dyDescent="0.25">
      <c r="A30" s="130" t="s">
        <v>8</v>
      </c>
      <c r="B30" s="130" t="s">
        <v>63</v>
      </c>
      <c r="C30" s="130" t="s">
        <v>64</v>
      </c>
      <c r="D30" s="130" t="s">
        <v>14</v>
      </c>
      <c r="E30" s="131">
        <v>10</v>
      </c>
      <c r="F30" s="71"/>
      <c r="G30" s="10">
        <f t="shared" si="0"/>
        <v>0</v>
      </c>
      <c r="H30" s="16"/>
    </row>
    <row r="31" spans="1:8" x14ac:dyDescent="0.25">
      <c r="A31" s="130" t="s">
        <v>8</v>
      </c>
      <c r="B31" s="130" t="s">
        <v>65</v>
      </c>
      <c r="C31" s="130" t="s">
        <v>66</v>
      </c>
      <c r="D31" s="130" t="s">
        <v>67</v>
      </c>
      <c r="E31" s="131">
        <v>0</v>
      </c>
      <c r="F31" s="71"/>
      <c r="G31" s="10">
        <f t="shared" si="0"/>
        <v>0</v>
      </c>
      <c r="H31" s="16"/>
    </row>
    <row r="32" spans="1:8" x14ac:dyDescent="0.25">
      <c r="A32" s="130" t="s">
        <v>8</v>
      </c>
      <c r="B32" s="130" t="s">
        <v>68</v>
      </c>
      <c r="C32" s="130" t="s">
        <v>69</v>
      </c>
      <c r="D32" s="130" t="s">
        <v>67</v>
      </c>
      <c r="E32" s="131">
        <v>0</v>
      </c>
      <c r="F32" s="71"/>
      <c r="G32" s="10">
        <f t="shared" si="0"/>
        <v>0</v>
      </c>
      <c r="H32" s="16"/>
    </row>
    <row r="33" spans="1:9" ht="33.6" customHeight="1" x14ac:dyDescent="0.25">
      <c r="A33" s="130" t="s">
        <v>8</v>
      </c>
      <c r="B33" s="130" t="s">
        <v>70</v>
      </c>
      <c r="C33" s="130" t="s">
        <v>71</v>
      </c>
      <c r="D33" s="130" t="s">
        <v>67</v>
      </c>
      <c r="E33" s="131">
        <v>0.48</v>
      </c>
      <c r="F33" s="71"/>
      <c r="G33" s="10">
        <f t="shared" si="0"/>
        <v>0</v>
      </c>
      <c r="H33" s="16"/>
    </row>
    <row r="34" spans="1:9" ht="41.45" customHeight="1" x14ac:dyDescent="0.25">
      <c r="A34" s="130" t="s">
        <v>8</v>
      </c>
      <c r="B34" s="130" t="s">
        <v>72</v>
      </c>
      <c r="C34" s="130" t="s">
        <v>73</v>
      </c>
      <c r="D34" s="130" t="s">
        <v>40</v>
      </c>
      <c r="E34" s="131">
        <v>65</v>
      </c>
      <c r="F34" s="71"/>
      <c r="G34" s="10">
        <f>ROUND((E34*F34),2)</f>
        <v>0</v>
      </c>
      <c r="H34" s="16"/>
    </row>
    <row r="35" spans="1:9" ht="30" x14ac:dyDescent="0.25">
      <c r="A35" s="130" t="s">
        <v>8</v>
      </c>
      <c r="B35" s="130" t="s">
        <v>74</v>
      </c>
      <c r="C35" s="130" t="s">
        <v>75</v>
      </c>
      <c r="D35" s="130" t="s">
        <v>40</v>
      </c>
      <c r="E35" s="131">
        <v>65</v>
      </c>
      <c r="F35" s="70"/>
      <c r="G35" s="10">
        <f>ROUND((E35*F35),2)</f>
        <v>0</v>
      </c>
      <c r="H35" s="16"/>
    </row>
    <row r="36" spans="1:9" ht="30" x14ac:dyDescent="0.25">
      <c r="A36" s="130" t="s">
        <v>8</v>
      </c>
      <c r="B36" s="130" t="s">
        <v>76</v>
      </c>
      <c r="C36" s="130" t="s">
        <v>77</v>
      </c>
      <c r="D36" s="130" t="s">
        <v>40</v>
      </c>
      <c r="E36" s="131">
        <v>16.099999999999998</v>
      </c>
      <c r="F36" s="71"/>
      <c r="G36" s="10">
        <f t="shared" si="0"/>
        <v>0</v>
      </c>
      <c r="H36" s="16"/>
    </row>
    <row r="37" spans="1:9" x14ac:dyDescent="0.25">
      <c r="A37" s="130" t="s">
        <v>8</v>
      </c>
      <c r="B37" s="130" t="s">
        <v>78</v>
      </c>
      <c r="C37" s="130" t="s">
        <v>79</v>
      </c>
      <c r="D37" s="130" t="s">
        <v>14</v>
      </c>
      <c r="E37" s="131">
        <v>23</v>
      </c>
      <c r="F37" s="71"/>
      <c r="G37" s="10">
        <f t="shared" si="0"/>
        <v>0</v>
      </c>
      <c r="H37" s="16"/>
    </row>
    <row r="38" spans="1:9" ht="30" x14ac:dyDescent="0.25">
      <c r="A38" s="130" t="s">
        <v>8</v>
      </c>
      <c r="B38" s="130" t="s">
        <v>80</v>
      </c>
      <c r="C38" s="130" t="s">
        <v>81</v>
      </c>
      <c r="D38" s="130" t="s">
        <v>14</v>
      </c>
      <c r="E38" s="131">
        <v>15</v>
      </c>
      <c r="F38" s="71"/>
      <c r="G38" s="10">
        <f t="shared" si="0"/>
        <v>0</v>
      </c>
      <c r="H38" s="16"/>
    </row>
    <row r="39" spans="1:9" x14ac:dyDescent="0.25">
      <c r="A39" s="130" t="s">
        <v>8</v>
      </c>
      <c r="B39" s="130" t="s">
        <v>82</v>
      </c>
      <c r="C39" s="130" t="s">
        <v>83</v>
      </c>
      <c r="D39" s="130" t="s">
        <v>14</v>
      </c>
      <c r="E39" s="131">
        <v>0</v>
      </c>
      <c r="F39" s="71"/>
      <c r="G39" s="10">
        <f t="shared" si="0"/>
        <v>0</v>
      </c>
      <c r="H39" s="16"/>
    </row>
    <row r="40" spans="1:9" ht="30" x14ac:dyDescent="0.25">
      <c r="A40" s="130" t="s">
        <v>8</v>
      </c>
      <c r="B40" s="130" t="s">
        <v>84</v>
      </c>
      <c r="C40" s="130" t="s">
        <v>85</v>
      </c>
      <c r="D40" s="130" t="s">
        <v>14</v>
      </c>
      <c r="E40" s="131">
        <v>0</v>
      </c>
      <c r="F40" s="71"/>
      <c r="G40" s="10">
        <f t="shared" si="0"/>
        <v>0</v>
      </c>
      <c r="H40" s="16"/>
    </row>
    <row r="41" spans="1:9" x14ac:dyDescent="0.25">
      <c r="A41" s="130" t="s">
        <v>8</v>
      </c>
      <c r="B41" s="130" t="s">
        <v>86</v>
      </c>
      <c r="C41" s="130" t="s">
        <v>87</v>
      </c>
      <c r="D41" s="130" t="s">
        <v>14</v>
      </c>
      <c r="E41" s="131">
        <v>0</v>
      </c>
      <c r="F41" s="71"/>
      <c r="G41" s="10">
        <f t="shared" si="0"/>
        <v>0</v>
      </c>
      <c r="H41" s="16"/>
    </row>
    <row r="42" spans="1:9" ht="30" x14ac:dyDescent="0.25">
      <c r="A42" s="130" t="s">
        <v>8</v>
      </c>
      <c r="B42" s="130" t="s">
        <v>88</v>
      </c>
      <c r="C42" s="130" t="s">
        <v>89</v>
      </c>
      <c r="D42" s="130" t="s">
        <v>14</v>
      </c>
      <c r="E42" s="131">
        <v>0</v>
      </c>
      <c r="F42" s="71"/>
      <c r="G42" s="10">
        <f t="shared" si="0"/>
        <v>0</v>
      </c>
      <c r="H42" s="16"/>
    </row>
    <row r="43" spans="1:9" x14ac:dyDescent="0.25">
      <c r="A43" s="63" t="s">
        <v>8</v>
      </c>
      <c r="B43" s="63" t="s">
        <v>90</v>
      </c>
      <c r="C43" s="130" t="s">
        <v>91</v>
      </c>
      <c r="D43" s="130" t="s">
        <v>14</v>
      </c>
      <c r="E43" s="131">
        <v>0</v>
      </c>
      <c r="F43" s="71"/>
      <c r="G43" s="22">
        <f>ROUND((E43*F43),2)</f>
        <v>0</v>
      </c>
      <c r="H43" s="1"/>
    </row>
    <row r="44" spans="1:9" x14ac:dyDescent="0.25">
      <c r="A44" s="63" t="s">
        <v>8</v>
      </c>
      <c r="B44" s="63" t="s">
        <v>92</v>
      </c>
      <c r="C44" s="130" t="s">
        <v>93</v>
      </c>
      <c r="D44" s="130" t="s">
        <v>94</v>
      </c>
      <c r="E44" s="131">
        <v>0</v>
      </c>
      <c r="F44" s="70"/>
      <c r="G44" s="22">
        <f t="shared" ref="G44:G51" si="1">ROUND((E44*F44),2)</f>
        <v>0</v>
      </c>
      <c r="H44" s="27"/>
      <c r="I44" s="19"/>
    </row>
    <row r="45" spans="1:9" ht="30" x14ac:dyDescent="0.25">
      <c r="A45" s="63" t="s">
        <v>8</v>
      </c>
      <c r="B45" s="63" t="s">
        <v>95</v>
      </c>
      <c r="C45" s="130" t="s">
        <v>96</v>
      </c>
      <c r="D45" s="130" t="s">
        <v>97</v>
      </c>
      <c r="E45" s="131">
        <v>0</v>
      </c>
      <c r="F45" s="70"/>
      <c r="G45" s="22">
        <f t="shared" si="1"/>
        <v>0</v>
      </c>
      <c r="H45" s="27"/>
      <c r="I45" s="19"/>
    </row>
    <row r="46" spans="1:9" x14ac:dyDescent="0.25">
      <c r="A46" s="63" t="s">
        <v>8</v>
      </c>
      <c r="B46" s="63" t="s">
        <v>98</v>
      </c>
      <c r="C46" s="130" t="s">
        <v>99</v>
      </c>
      <c r="D46" s="130" t="s">
        <v>100</v>
      </c>
      <c r="E46" s="131">
        <v>158</v>
      </c>
      <c r="F46" s="70"/>
      <c r="G46" s="22">
        <f t="shared" si="1"/>
        <v>0</v>
      </c>
      <c r="H46" s="27"/>
      <c r="I46" s="19"/>
    </row>
    <row r="47" spans="1:9" ht="30" x14ac:dyDescent="0.25">
      <c r="A47" s="63" t="s">
        <v>8</v>
      </c>
      <c r="B47" s="63" t="s">
        <v>101</v>
      </c>
      <c r="C47" s="130" t="s">
        <v>102</v>
      </c>
      <c r="D47" s="130" t="s">
        <v>40</v>
      </c>
      <c r="E47" s="131">
        <v>12.5</v>
      </c>
      <c r="F47" s="70">
        <v>-9.58</v>
      </c>
      <c r="G47" s="22">
        <f t="shared" si="1"/>
        <v>-119.75</v>
      </c>
      <c r="H47" s="27"/>
      <c r="I47" s="19"/>
    </row>
    <row r="48" spans="1:9" x14ac:dyDescent="0.25">
      <c r="A48" s="63" t="s">
        <v>8</v>
      </c>
      <c r="B48" s="63" t="s">
        <v>103</v>
      </c>
      <c r="C48" s="130" t="s">
        <v>104</v>
      </c>
      <c r="D48" s="130" t="s">
        <v>14</v>
      </c>
      <c r="E48" s="131">
        <v>0</v>
      </c>
      <c r="F48" s="70"/>
      <c r="G48" s="22">
        <f t="shared" si="1"/>
        <v>0</v>
      </c>
      <c r="H48" s="27"/>
      <c r="I48" s="19"/>
    </row>
    <row r="49" spans="1:9" x14ac:dyDescent="0.25">
      <c r="A49" s="63" t="s">
        <v>8</v>
      </c>
      <c r="B49" s="63" t="s">
        <v>105</v>
      </c>
      <c r="C49" s="130" t="s">
        <v>106</v>
      </c>
      <c r="D49" s="130" t="s">
        <v>14</v>
      </c>
      <c r="E49" s="131">
        <v>0</v>
      </c>
      <c r="F49" s="70"/>
      <c r="G49" s="22">
        <f t="shared" si="1"/>
        <v>0</v>
      </c>
      <c r="H49" s="27"/>
      <c r="I49" s="19"/>
    </row>
    <row r="50" spans="1:9" x14ac:dyDescent="0.25">
      <c r="A50" s="63" t="s">
        <v>8</v>
      </c>
      <c r="B50" s="63" t="s">
        <v>107</v>
      </c>
      <c r="C50" s="130" t="s">
        <v>108</v>
      </c>
      <c r="D50" s="130" t="s">
        <v>94</v>
      </c>
      <c r="E50" s="131">
        <v>0</v>
      </c>
      <c r="F50" s="70"/>
      <c r="G50" s="22">
        <f t="shared" si="1"/>
        <v>0</v>
      </c>
      <c r="H50" s="27"/>
      <c r="I50" s="19"/>
    </row>
    <row r="51" spans="1:9" x14ac:dyDescent="0.25">
      <c r="A51" s="63" t="s">
        <v>8</v>
      </c>
      <c r="B51" s="63" t="s">
        <v>109</v>
      </c>
      <c r="C51" s="130" t="s">
        <v>110</v>
      </c>
      <c r="D51" s="130" t="s">
        <v>94</v>
      </c>
      <c r="E51" s="131">
        <v>0</v>
      </c>
      <c r="F51" s="132"/>
      <c r="G51" s="22">
        <f t="shared" si="1"/>
        <v>0</v>
      </c>
      <c r="H51" s="51"/>
      <c r="I51" s="19"/>
    </row>
    <row r="52" spans="1:9" s="2" customFormat="1" x14ac:dyDescent="0.25">
      <c r="A52" s="63" t="s">
        <v>8</v>
      </c>
      <c r="B52" s="63" t="s">
        <v>111</v>
      </c>
      <c r="C52" s="130" t="s">
        <v>112</v>
      </c>
      <c r="D52" s="130" t="s">
        <v>100</v>
      </c>
      <c r="E52" s="131">
        <v>0</v>
      </c>
      <c r="F52" s="52"/>
      <c r="G52" s="25">
        <f t="shared" si="0"/>
        <v>0</v>
      </c>
      <c r="H52" s="68"/>
    </row>
    <row r="53" spans="1:9" s="2" customFormat="1" ht="30" x14ac:dyDescent="0.25">
      <c r="A53" s="63" t="s">
        <v>8</v>
      </c>
      <c r="B53" s="63" t="s">
        <v>113</v>
      </c>
      <c r="C53" s="130" t="s">
        <v>114</v>
      </c>
      <c r="D53" s="130" t="s">
        <v>97</v>
      </c>
      <c r="E53" s="131">
        <v>0</v>
      </c>
      <c r="F53" s="53"/>
      <c r="G53" s="10">
        <f t="shared" si="0"/>
        <v>0</v>
      </c>
      <c r="H53" s="3"/>
    </row>
    <row r="54" spans="1:9" s="2" customFormat="1" ht="30.75" thickBot="1" x14ac:dyDescent="0.3">
      <c r="A54" s="63" t="s">
        <v>8</v>
      </c>
      <c r="B54" s="63" t="s">
        <v>115</v>
      </c>
      <c r="C54" s="130" t="s">
        <v>116</v>
      </c>
      <c r="D54" s="130" t="s">
        <v>40</v>
      </c>
      <c r="E54" s="131">
        <v>124</v>
      </c>
      <c r="F54" s="53"/>
      <c r="G54" s="10">
        <f t="shared" si="0"/>
        <v>0</v>
      </c>
      <c r="H54" s="3"/>
    </row>
    <row r="55" spans="1:9" s="2" customFormat="1" ht="30.75" thickBot="1" x14ac:dyDescent="0.3">
      <c r="A55" s="58" t="s">
        <v>8</v>
      </c>
      <c r="B55" s="58" t="s">
        <v>117</v>
      </c>
      <c r="C55" s="133" t="s">
        <v>118</v>
      </c>
      <c r="D55" s="133" t="s">
        <v>40</v>
      </c>
      <c r="E55" s="134">
        <v>266</v>
      </c>
      <c r="F55" s="72"/>
      <c r="G55" s="67">
        <f t="shared" si="0"/>
        <v>0</v>
      </c>
      <c r="H55" s="23" t="s">
        <v>119</v>
      </c>
      <c r="I55" s="18">
        <f>ROUND(SUM(G3:G55),2)</f>
        <v>-119.75</v>
      </c>
    </row>
    <row r="56" spans="1:9" s="2" customFormat="1" ht="30.75" thickTop="1" x14ac:dyDescent="0.25">
      <c r="A56" s="56" t="s">
        <v>120</v>
      </c>
      <c r="B56" s="56" t="s">
        <v>121</v>
      </c>
      <c r="C56" s="135" t="s">
        <v>122</v>
      </c>
      <c r="D56" s="135" t="s">
        <v>40</v>
      </c>
      <c r="E56" s="136">
        <v>150</v>
      </c>
      <c r="F56" s="52"/>
      <c r="G56" s="25">
        <f t="shared" si="0"/>
        <v>0</v>
      </c>
      <c r="H56" s="3"/>
    </row>
    <row r="57" spans="1:9" s="2" customFormat="1" ht="45" x14ac:dyDescent="0.25">
      <c r="A57" s="63" t="s">
        <v>120</v>
      </c>
      <c r="B57" s="63" t="s">
        <v>123</v>
      </c>
      <c r="C57" s="130" t="s">
        <v>124</v>
      </c>
      <c r="D57" s="130" t="s">
        <v>40</v>
      </c>
      <c r="E57" s="131">
        <v>150</v>
      </c>
      <c r="F57" s="53"/>
      <c r="G57" s="10">
        <f t="shared" si="0"/>
        <v>0</v>
      </c>
      <c r="H57" s="3"/>
    </row>
    <row r="58" spans="1:9" s="2" customFormat="1" ht="21.6" customHeight="1" x14ac:dyDescent="0.25">
      <c r="A58" s="63" t="s">
        <v>120</v>
      </c>
      <c r="B58" s="63" t="s">
        <v>125</v>
      </c>
      <c r="C58" s="130" t="s">
        <v>126</v>
      </c>
      <c r="D58" s="130" t="s">
        <v>40</v>
      </c>
      <c r="E58" s="131">
        <v>150</v>
      </c>
      <c r="F58" s="53"/>
      <c r="G58" s="10">
        <f t="shared" si="0"/>
        <v>0</v>
      </c>
      <c r="H58" s="3"/>
    </row>
    <row r="59" spans="1:9" s="2" customFormat="1" x14ac:dyDescent="0.25">
      <c r="A59" s="63" t="s">
        <v>120</v>
      </c>
      <c r="B59" s="63" t="s">
        <v>127</v>
      </c>
      <c r="C59" s="130" t="s">
        <v>128</v>
      </c>
      <c r="D59" s="130" t="s">
        <v>40</v>
      </c>
      <c r="E59" s="131">
        <v>150</v>
      </c>
      <c r="F59" s="53"/>
      <c r="G59" s="10">
        <f t="shared" si="0"/>
        <v>0</v>
      </c>
      <c r="H59" s="3"/>
    </row>
    <row r="60" spans="1:9" s="2" customFormat="1" ht="30" x14ac:dyDescent="0.25">
      <c r="A60" s="63" t="s">
        <v>120</v>
      </c>
      <c r="B60" s="63" t="s">
        <v>129</v>
      </c>
      <c r="C60" s="130" t="s">
        <v>130</v>
      </c>
      <c r="D60" s="130" t="s">
        <v>40</v>
      </c>
      <c r="E60" s="131">
        <v>1951</v>
      </c>
      <c r="F60" s="53"/>
      <c r="G60" s="10">
        <f t="shared" si="0"/>
        <v>0</v>
      </c>
      <c r="H60" s="3"/>
    </row>
    <row r="61" spans="1:9" s="2" customFormat="1" ht="30" x14ac:dyDescent="0.25">
      <c r="A61" s="63" t="s">
        <v>120</v>
      </c>
      <c r="B61" s="63" t="s">
        <v>131</v>
      </c>
      <c r="C61" s="130" t="s">
        <v>132</v>
      </c>
      <c r="D61" s="130" t="s">
        <v>40</v>
      </c>
      <c r="E61" s="131">
        <v>1951</v>
      </c>
      <c r="F61" s="53"/>
      <c r="G61" s="10">
        <f t="shared" si="0"/>
        <v>0</v>
      </c>
      <c r="H61" s="16"/>
    </row>
    <row r="62" spans="1:9" s="2" customFormat="1" ht="28.5" customHeight="1" x14ac:dyDescent="0.25">
      <c r="A62" s="63" t="s">
        <v>120</v>
      </c>
      <c r="B62" s="63" t="s">
        <v>133</v>
      </c>
      <c r="C62" s="130" t="s">
        <v>134</v>
      </c>
      <c r="D62" s="130" t="s">
        <v>40</v>
      </c>
      <c r="E62" s="131">
        <v>1951</v>
      </c>
      <c r="F62" s="53"/>
      <c r="G62" s="10">
        <f t="shared" si="0"/>
        <v>0</v>
      </c>
      <c r="H62" s="16"/>
    </row>
    <row r="63" spans="1:9" s="2" customFormat="1" x14ac:dyDescent="0.25">
      <c r="A63" s="63" t="s">
        <v>120</v>
      </c>
      <c r="B63" s="63" t="s">
        <v>135</v>
      </c>
      <c r="C63" s="130" t="s">
        <v>136</v>
      </c>
      <c r="D63" s="130" t="s">
        <v>40</v>
      </c>
      <c r="E63" s="131">
        <v>6030</v>
      </c>
      <c r="F63" s="53"/>
      <c r="G63" s="10">
        <f t="shared" si="0"/>
        <v>0</v>
      </c>
      <c r="H63" s="16"/>
    </row>
    <row r="64" spans="1:9" s="2" customFormat="1" x14ac:dyDescent="0.25">
      <c r="A64" s="63" t="s">
        <v>120</v>
      </c>
      <c r="B64" s="63" t="s">
        <v>137</v>
      </c>
      <c r="C64" s="130" t="s">
        <v>138</v>
      </c>
      <c r="D64" s="130" t="s">
        <v>100</v>
      </c>
      <c r="E64" s="131">
        <v>3625</v>
      </c>
      <c r="F64" s="53"/>
      <c r="G64" s="10">
        <f t="shared" si="0"/>
        <v>0</v>
      </c>
      <c r="H64" s="16"/>
    </row>
    <row r="65" spans="1:9" s="2" customFormat="1" x14ac:dyDescent="0.25">
      <c r="A65" s="63" t="s">
        <v>120</v>
      </c>
      <c r="B65" s="63" t="s">
        <v>139</v>
      </c>
      <c r="C65" s="63" t="s">
        <v>140</v>
      </c>
      <c r="D65" s="63" t="s">
        <v>100</v>
      </c>
      <c r="E65" s="59">
        <v>2835</v>
      </c>
      <c r="F65" s="53"/>
      <c r="G65" s="10">
        <f t="shared" si="0"/>
        <v>0</v>
      </c>
      <c r="H65" s="16"/>
    </row>
    <row r="66" spans="1:9" s="2" customFormat="1" x14ac:dyDescent="0.25">
      <c r="A66" s="63" t="s">
        <v>120</v>
      </c>
      <c r="B66" s="63" t="s">
        <v>141</v>
      </c>
      <c r="C66" s="63" t="s">
        <v>142</v>
      </c>
      <c r="D66" s="63" t="s">
        <v>100</v>
      </c>
      <c r="E66" s="59">
        <v>1026</v>
      </c>
      <c r="F66" s="53"/>
      <c r="G66" s="10">
        <f t="shared" si="0"/>
        <v>0</v>
      </c>
      <c r="H66" s="16"/>
    </row>
    <row r="67" spans="1:9" s="2" customFormat="1" ht="30" x14ac:dyDescent="0.25">
      <c r="A67" s="63" t="s">
        <v>120</v>
      </c>
      <c r="B67" s="63" t="s">
        <v>143</v>
      </c>
      <c r="C67" s="63" t="s">
        <v>144</v>
      </c>
      <c r="D67" s="63" t="s">
        <v>40</v>
      </c>
      <c r="E67" s="59">
        <v>312</v>
      </c>
      <c r="F67" s="53"/>
      <c r="G67" s="10">
        <f t="shared" si="0"/>
        <v>0</v>
      </c>
      <c r="H67" s="16"/>
    </row>
    <row r="68" spans="1:9" s="2" customFormat="1" x14ac:dyDescent="0.25">
      <c r="A68" s="63" t="s">
        <v>120</v>
      </c>
      <c r="B68" s="63" t="s">
        <v>145</v>
      </c>
      <c r="C68" s="63" t="s">
        <v>146</v>
      </c>
      <c r="D68" s="63" t="s">
        <v>100</v>
      </c>
      <c r="E68" s="59">
        <v>290</v>
      </c>
      <c r="F68" s="53"/>
      <c r="G68" s="10">
        <f t="shared" si="0"/>
        <v>0</v>
      </c>
    </row>
    <row r="69" spans="1:9" s="2" customFormat="1" ht="22.9" customHeight="1" x14ac:dyDescent="0.25">
      <c r="A69" s="63" t="s">
        <v>120</v>
      </c>
      <c r="B69" s="63" t="s">
        <v>147</v>
      </c>
      <c r="C69" s="63" t="s">
        <v>148</v>
      </c>
      <c r="D69" s="63" t="s">
        <v>40</v>
      </c>
      <c r="E69" s="59">
        <v>51</v>
      </c>
      <c r="F69" s="74"/>
      <c r="G69" s="10">
        <f t="shared" si="0"/>
        <v>0</v>
      </c>
      <c r="H69" s="3"/>
    </row>
    <row r="70" spans="1:9" s="2" customFormat="1" x14ac:dyDescent="0.25">
      <c r="A70" s="63" t="s">
        <v>120</v>
      </c>
      <c r="B70" s="63" t="s">
        <v>149</v>
      </c>
      <c r="C70" s="63" t="s">
        <v>150</v>
      </c>
      <c r="D70" s="63" t="s">
        <v>100</v>
      </c>
      <c r="E70" s="59">
        <v>342</v>
      </c>
      <c r="F70" s="74"/>
      <c r="G70" s="10">
        <f t="shared" si="0"/>
        <v>0</v>
      </c>
      <c r="H70" s="3"/>
    </row>
    <row r="71" spans="1:9" s="2" customFormat="1" ht="30.75" thickBot="1" x14ac:dyDescent="0.3">
      <c r="A71" s="63" t="s">
        <v>120</v>
      </c>
      <c r="B71" s="63" t="s">
        <v>151</v>
      </c>
      <c r="C71" s="63" t="s">
        <v>152</v>
      </c>
      <c r="D71" s="63" t="s">
        <v>100</v>
      </c>
      <c r="E71" s="59">
        <v>1378</v>
      </c>
      <c r="F71" s="74"/>
      <c r="G71" s="10">
        <f t="shared" si="0"/>
        <v>0</v>
      </c>
      <c r="H71" s="3"/>
    </row>
    <row r="72" spans="1:9" s="2" customFormat="1" ht="29.25" thickBot="1" x14ac:dyDescent="0.3">
      <c r="A72" s="58" t="s">
        <v>120</v>
      </c>
      <c r="B72" s="58" t="s">
        <v>153</v>
      </c>
      <c r="C72" s="58" t="s">
        <v>154</v>
      </c>
      <c r="D72" s="58" t="s">
        <v>100</v>
      </c>
      <c r="E72" s="66">
        <v>130</v>
      </c>
      <c r="F72" s="75"/>
      <c r="G72" s="67">
        <f t="shared" si="0"/>
        <v>0</v>
      </c>
      <c r="H72" s="17" t="s">
        <v>155</v>
      </c>
      <c r="I72" s="18">
        <f>ROUND(SUM(G56:G72),2)</f>
        <v>0</v>
      </c>
    </row>
    <row r="73" spans="1:9" s="2" customFormat="1" ht="15.75" thickTop="1" x14ac:dyDescent="0.25">
      <c r="A73" s="56" t="s">
        <v>156</v>
      </c>
      <c r="B73" s="56" t="s">
        <v>157</v>
      </c>
      <c r="C73" s="56" t="s">
        <v>158</v>
      </c>
      <c r="D73" s="56" t="s">
        <v>40</v>
      </c>
      <c r="E73" s="65">
        <v>23.599999999999994</v>
      </c>
      <c r="F73" s="73"/>
      <c r="G73" s="25">
        <f t="shared" si="0"/>
        <v>0</v>
      </c>
      <c r="H73" s="3"/>
    </row>
    <row r="74" spans="1:9" s="2" customFormat="1" ht="45" x14ac:dyDescent="0.25">
      <c r="A74" s="63" t="s">
        <v>156</v>
      </c>
      <c r="B74" s="63" t="s">
        <v>159</v>
      </c>
      <c r="C74" s="63" t="s">
        <v>160</v>
      </c>
      <c r="D74" s="63" t="s">
        <v>94</v>
      </c>
      <c r="E74" s="59">
        <v>260</v>
      </c>
      <c r="F74" s="74"/>
      <c r="G74" s="10">
        <f t="shared" ref="G74:G119" si="2">ROUND((E74*F74),2)</f>
        <v>0</v>
      </c>
      <c r="H74" s="16"/>
    </row>
    <row r="75" spans="1:9" s="2" customFormat="1" x14ac:dyDescent="0.25">
      <c r="A75" s="63" t="s">
        <v>156</v>
      </c>
      <c r="B75" s="63" t="s">
        <v>161</v>
      </c>
      <c r="C75" s="63" t="s">
        <v>162</v>
      </c>
      <c r="D75" s="63" t="s">
        <v>100</v>
      </c>
      <c r="E75" s="59">
        <v>327</v>
      </c>
      <c r="F75" s="74"/>
      <c r="G75" s="10">
        <f t="shared" si="2"/>
        <v>0</v>
      </c>
    </row>
    <row r="76" spans="1:9" s="2" customFormat="1" x14ac:dyDescent="0.25">
      <c r="A76" s="63" t="s">
        <v>156</v>
      </c>
      <c r="B76" s="63" t="s">
        <v>163</v>
      </c>
      <c r="C76" s="63" t="s">
        <v>164</v>
      </c>
      <c r="D76" s="63" t="s">
        <v>14</v>
      </c>
      <c r="E76" s="59">
        <v>0</v>
      </c>
      <c r="F76" s="74"/>
      <c r="G76" s="10">
        <f t="shared" si="2"/>
        <v>0</v>
      </c>
      <c r="H76" s="27"/>
      <c r="I76" s="19"/>
    </row>
    <row r="77" spans="1:9" s="2" customFormat="1" ht="30" x14ac:dyDescent="0.25">
      <c r="A77" s="63" t="s">
        <v>156</v>
      </c>
      <c r="B77" s="63" t="s">
        <v>165</v>
      </c>
      <c r="C77" s="63" t="s">
        <v>166</v>
      </c>
      <c r="D77" s="63" t="s">
        <v>14</v>
      </c>
      <c r="E77" s="59">
        <v>0</v>
      </c>
      <c r="F77" s="74"/>
      <c r="G77" s="10">
        <f t="shared" si="2"/>
        <v>0</v>
      </c>
      <c r="H77" s="27"/>
      <c r="I77" s="19"/>
    </row>
    <row r="78" spans="1:9" s="2" customFormat="1" ht="30.75" thickBot="1" x14ac:dyDescent="0.3">
      <c r="A78" s="63" t="s">
        <v>156</v>
      </c>
      <c r="B78" s="63" t="s">
        <v>167</v>
      </c>
      <c r="C78" s="63" t="s">
        <v>168</v>
      </c>
      <c r="D78" s="63" t="s">
        <v>40</v>
      </c>
      <c r="E78" s="59">
        <v>2</v>
      </c>
      <c r="F78" s="74"/>
      <c r="G78" s="10">
        <f t="shared" si="2"/>
        <v>0</v>
      </c>
      <c r="H78" s="27"/>
      <c r="I78" s="19"/>
    </row>
    <row r="79" spans="1:9" s="2" customFormat="1" ht="29.25" thickBot="1" x14ac:dyDescent="0.3">
      <c r="A79" s="76" t="s">
        <v>156</v>
      </c>
      <c r="B79" s="76" t="s">
        <v>169</v>
      </c>
      <c r="C79" s="76" t="s">
        <v>170</v>
      </c>
      <c r="D79" s="76" t="s">
        <v>14</v>
      </c>
      <c r="E79" s="77">
        <v>4</v>
      </c>
      <c r="F79" s="78"/>
      <c r="G79" s="11">
        <f t="shared" si="2"/>
        <v>0</v>
      </c>
      <c r="H79" s="17" t="s">
        <v>171</v>
      </c>
      <c r="I79" s="18">
        <f>ROUND(SUM(G73:G79),2)</f>
        <v>0</v>
      </c>
    </row>
    <row r="80" spans="1:9" s="2" customFormat="1" ht="30" x14ac:dyDescent="0.25">
      <c r="A80" s="56" t="s">
        <v>172</v>
      </c>
      <c r="B80" s="56" t="s">
        <v>173</v>
      </c>
      <c r="C80" s="56" t="s">
        <v>174</v>
      </c>
      <c r="D80" s="56" t="s">
        <v>94</v>
      </c>
      <c r="E80" s="65">
        <v>245.51</v>
      </c>
      <c r="F80" s="73"/>
      <c r="G80" s="25">
        <f t="shared" si="2"/>
        <v>0</v>
      </c>
    </row>
    <row r="81" spans="1:9" s="2" customFormat="1" ht="30" x14ac:dyDescent="0.25">
      <c r="A81" s="63" t="s">
        <v>172</v>
      </c>
      <c r="B81" s="63" t="s">
        <v>175</v>
      </c>
      <c r="C81" s="63" t="s">
        <v>176</v>
      </c>
      <c r="D81" s="63" t="s">
        <v>94</v>
      </c>
      <c r="E81" s="59">
        <v>4</v>
      </c>
      <c r="F81" s="73"/>
      <c r="G81" s="28">
        <f t="shared" si="2"/>
        <v>0</v>
      </c>
      <c r="H81" s="27"/>
      <c r="I81" s="19"/>
    </row>
    <row r="82" spans="1:9" s="2" customFormat="1" ht="30" x14ac:dyDescent="0.25">
      <c r="A82" s="63" t="s">
        <v>172</v>
      </c>
      <c r="B82" s="63" t="s">
        <v>177</v>
      </c>
      <c r="C82" s="63" t="s">
        <v>178</v>
      </c>
      <c r="D82" s="63" t="s">
        <v>94</v>
      </c>
      <c r="E82" s="59">
        <v>2</v>
      </c>
      <c r="F82" s="74"/>
      <c r="G82" s="22">
        <f t="shared" si="2"/>
        <v>0</v>
      </c>
      <c r="H82" s="27"/>
      <c r="I82" s="19"/>
    </row>
    <row r="83" spans="1:9" s="2" customFormat="1" ht="30.75" thickBot="1" x14ac:dyDescent="0.3">
      <c r="A83" s="63" t="s">
        <v>172</v>
      </c>
      <c r="B83" s="63" t="s">
        <v>179</v>
      </c>
      <c r="C83" s="63" t="s">
        <v>180</v>
      </c>
      <c r="D83" s="63" t="s">
        <v>94</v>
      </c>
      <c r="E83" s="59">
        <v>258.52999999999997</v>
      </c>
      <c r="F83" s="74"/>
      <c r="G83" s="10">
        <f t="shared" si="2"/>
        <v>0</v>
      </c>
      <c r="H83" s="27"/>
      <c r="I83" s="19"/>
    </row>
    <row r="84" spans="1:9" s="2" customFormat="1" ht="30.75" thickBot="1" x14ac:dyDescent="0.3">
      <c r="A84" s="58" t="s">
        <v>172</v>
      </c>
      <c r="B84" s="58" t="s">
        <v>181</v>
      </c>
      <c r="C84" s="58" t="s">
        <v>182</v>
      </c>
      <c r="D84" s="58" t="s">
        <v>94</v>
      </c>
      <c r="E84" s="66">
        <v>1027</v>
      </c>
      <c r="F84" s="75"/>
      <c r="G84" s="67">
        <f t="shared" si="2"/>
        <v>0</v>
      </c>
      <c r="H84" s="17" t="s">
        <v>183</v>
      </c>
      <c r="I84" s="18">
        <f>ROUND(SUM(G76:G84),2)</f>
        <v>0</v>
      </c>
    </row>
    <row r="85" spans="1:9" s="2" customFormat="1" ht="45.75" thickTop="1" x14ac:dyDescent="0.25">
      <c r="A85" s="56" t="s">
        <v>184</v>
      </c>
      <c r="B85" s="56" t="s">
        <v>185</v>
      </c>
      <c r="C85" s="56" t="s">
        <v>186</v>
      </c>
      <c r="D85" s="56" t="s">
        <v>40</v>
      </c>
      <c r="E85" s="65">
        <v>105</v>
      </c>
      <c r="F85" s="79"/>
      <c r="G85" s="28">
        <f t="shared" si="2"/>
        <v>0</v>
      </c>
      <c r="H85" s="27"/>
      <c r="I85" s="19"/>
    </row>
    <row r="86" spans="1:9" s="2" customFormat="1" ht="45" x14ac:dyDescent="0.25">
      <c r="A86" s="63" t="s">
        <v>184</v>
      </c>
      <c r="B86" s="63" t="s">
        <v>187</v>
      </c>
      <c r="C86" s="63" t="s">
        <v>188</v>
      </c>
      <c r="D86" s="63" t="s">
        <v>100</v>
      </c>
      <c r="E86" s="59">
        <v>130</v>
      </c>
      <c r="F86" s="74"/>
      <c r="G86" s="22">
        <f t="shared" si="2"/>
        <v>0</v>
      </c>
      <c r="H86" s="27"/>
      <c r="I86" s="19"/>
    </row>
    <row r="87" spans="1:9" s="2" customFormat="1" ht="45" x14ac:dyDescent="0.25">
      <c r="A87" s="63" t="s">
        <v>184</v>
      </c>
      <c r="B87" s="63" t="s">
        <v>189</v>
      </c>
      <c r="C87" s="63" t="s">
        <v>190</v>
      </c>
      <c r="D87" s="63" t="s">
        <v>100</v>
      </c>
      <c r="E87" s="59">
        <v>105</v>
      </c>
      <c r="F87" s="79"/>
      <c r="G87" s="10">
        <f t="shared" si="2"/>
        <v>0</v>
      </c>
      <c r="H87" s="27"/>
      <c r="I87" s="19"/>
    </row>
    <row r="88" spans="1:9" s="2" customFormat="1" ht="45" x14ac:dyDescent="0.25">
      <c r="A88" s="63" t="s">
        <v>184</v>
      </c>
      <c r="B88" s="63" t="s">
        <v>191</v>
      </c>
      <c r="C88" s="63" t="s">
        <v>192</v>
      </c>
      <c r="D88" s="63" t="s">
        <v>100</v>
      </c>
      <c r="E88" s="59">
        <v>225</v>
      </c>
      <c r="F88" s="74"/>
      <c r="G88" s="28">
        <f t="shared" si="2"/>
        <v>0</v>
      </c>
      <c r="H88" s="51"/>
      <c r="I88" s="19"/>
    </row>
    <row r="89" spans="1:9" s="2" customFormat="1" ht="45" x14ac:dyDescent="0.25">
      <c r="A89" s="63" t="s">
        <v>184</v>
      </c>
      <c r="B89" s="63" t="s">
        <v>193</v>
      </c>
      <c r="C89" s="63" t="s">
        <v>194</v>
      </c>
      <c r="D89" s="63" t="s">
        <v>100</v>
      </c>
      <c r="E89" s="59">
        <v>225</v>
      </c>
      <c r="F89" s="74"/>
      <c r="G89" s="10">
        <f t="shared" si="2"/>
        <v>0</v>
      </c>
      <c r="H89" s="80"/>
    </row>
    <row r="90" spans="1:9" s="2" customFormat="1" ht="44.25" customHeight="1" x14ac:dyDescent="0.25">
      <c r="A90" s="63" t="s">
        <v>184</v>
      </c>
      <c r="B90" s="63" t="s">
        <v>195</v>
      </c>
      <c r="C90" s="63" t="s">
        <v>192</v>
      </c>
      <c r="D90" s="63" t="s">
        <v>100</v>
      </c>
      <c r="E90" s="59">
        <v>1150</v>
      </c>
      <c r="F90" s="74"/>
      <c r="G90" s="10">
        <f t="shared" si="2"/>
        <v>0</v>
      </c>
    </row>
    <row r="91" spans="1:9" s="2" customFormat="1" ht="45" x14ac:dyDescent="0.25">
      <c r="A91" s="63" t="s">
        <v>184</v>
      </c>
      <c r="B91" s="63" t="s">
        <v>196</v>
      </c>
      <c r="C91" s="63" t="s">
        <v>197</v>
      </c>
      <c r="D91" s="63" t="s">
        <v>100</v>
      </c>
      <c r="E91" s="59">
        <v>1150</v>
      </c>
      <c r="F91" s="74"/>
      <c r="G91" s="22">
        <f t="shared" si="2"/>
        <v>0</v>
      </c>
    </row>
    <row r="92" spans="1:9" s="2" customFormat="1" ht="45.75" thickBot="1" x14ac:dyDescent="0.3">
      <c r="A92" s="63" t="s">
        <v>184</v>
      </c>
      <c r="B92" s="63" t="s">
        <v>198</v>
      </c>
      <c r="C92" s="63" t="s">
        <v>199</v>
      </c>
      <c r="D92" s="63" t="s">
        <v>94</v>
      </c>
      <c r="E92" s="59">
        <v>1040</v>
      </c>
      <c r="F92" s="74"/>
      <c r="G92" s="10">
        <f t="shared" si="2"/>
        <v>0</v>
      </c>
    </row>
    <row r="93" spans="1:9" s="2" customFormat="1" ht="45.75" thickBot="1" x14ac:dyDescent="0.3">
      <c r="A93" s="76" t="s">
        <v>184</v>
      </c>
      <c r="B93" s="76" t="s">
        <v>200</v>
      </c>
      <c r="C93" s="76" t="s">
        <v>201</v>
      </c>
      <c r="D93" s="76" t="s">
        <v>100</v>
      </c>
      <c r="E93" s="77">
        <v>1035</v>
      </c>
      <c r="F93" s="78"/>
      <c r="G93" s="11">
        <f t="shared" si="2"/>
        <v>0</v>
      </c>
      <c r="H93" s="17" t="s">
        <v>202</v>
      </c>
      <c r="I93" s="18">
        <f>ROUND(SUM(G85:G93),2)</f>
        <v>0</v>
      </c>
    </row>
    <row r="94" spans="1:9" s="2" customFormat="1" ht="45" x14ac:dyDescent="0.25">
      <c r="A94" s="56" t="s">
        <v>203</v>
      </c>
      <c r="B94" s="56" t="s">
        <v>204</v>
      </c>
      <c r="C94" s="56" t="s">
        <v>186</v>
      </c>
      <c r="D94" s="56" t="s">
        <v>40</v>
      </c>
      <c r="E94" s="65">
        <v>0</v>
      </c>
      <c r="F94" s="82"/>
      <c r="G94" s="9">
        <f t="shared" si="2"/>
        <v>0</v>
      </c>
    </row>
    <row r="95" spans="1:9" s="2" customFormat="1" ht="45" x14ac:dyDescent="0.25">
      <c r="A95" s="63" t="s">
        <v>203</v>
      </c>
      <c r="B95" s="63" t="s">
        <v>205</v>
      </c>
      <c r="C95" s="63" t="s">
        <v>188</v>
      </c>
      <c r="D95" s="63" t="s">
        <v>100</v>
      </c>
      <c r="E95" s="59">
        <v>0</v>
      </c>
      <c r="F95" s="74"/>
      <c r="G95" s="10">
        <f t="shared" si="2"/>
        <v>0</v>
      </c>
      <c r="H95" s="27"/>
      <c r="I95" s="19"/>
    </row>
    <row r="96" spans="1:9" s="2" customFormat="1" ht="45" x14ac:dyDescent="0.25">
      <c r="A96" s="63" t="s">
        <v>203</v>
      </c>
      <c r="B96" s="63" t="s">
        <v>206</v>
      </c>
      <c r="C96" s="63" t="s">
        <v>207</v>
      </c>
      <c r="D96" s="63" t="s">
        <v>100</v>
      </c>
      <c r="E96" s="59">
        <v>98</v>
      </c>
      <c r="F96" s="74"/>
      <c r="G96" s="10">
        <f t="shared" si="2"/>
        <v>0</v>
      </c>
      <c r="H96" s="27"/>
      <c r="I96" s="19"/>
    </row>
    <row r="97" spans="1:9" s="2" customFormat="1" ht="45.75" thickBot="1" x14ac:dyDescent="0.3">
      <c r="A97" s="63" t="s">
        <v>203</v>
      </c>
      <c r="B97" s="63" t="s">
        <v>208</v>
      </c>
      <c r="C97" s="63" t="s">
        <v>209</v>
      </c>
      <c r="D97" s="63" t="s">
        <v>94</v>
      </c>
      <c r="E97" s="59">
        <v>25</v>
      </c>
      <c r="F97" s="74"/>
      <c r="G97" s="10">
        <f t="shared" si="2"/>
        <v>0</v>
      </c>
      <c r="H97" s="27"/>
      <c r="I97" s="19"/>
    </row>
    <row r="98" spans="1:9" s="2" customFormat="1" ht="45.75" thickBot="1" x14ac:dyDescent="0.3">
      <c r="A98" s="76" t="s">
        <v>203</v>
      </c>
      <c r="B98" s="76" t="s">
        <v>210</v>
      </c>
      <c r="C98" s="76" t="s">
        <v>211</v>
      </c>
      <c r="D98" s="76" t="s">
        <v>100</v>
      </c>
      <c r="E98" s="77">
        <v>12</v>
      </c>
      <c r="F98" s="78"/>
      <c r="G98" s="11">
        <f t="shared" si="2"/>
        <v>0</v>
      </c>
      <c r="H98" s="23" t="s">
        <v>212</v>
      </c>
      <c r="I98" s="18">
        <f>ROUND(SUM(G94:G98),2)</f>
        <v>0</v>
      </c>
    </row>
    <row r="99" spans="1:9" s="2" customFormat="1" ht="45" x14ac:dyDescent="0.25">
      <c r="A99" s="56" t="s">
        <v>213</v>
      </c>
      <c r="B99" s="56" t="s">
        <v>214</v>
      </c>
      <c r="C99" s="56" t="s">
        <v>215</v>
      </c>
      <c r="D99" s="56" t="s">
        <v>40</v>
      </c>
      <c r="E99" s="65">
        <v>180</v>
      </c>
      <c r="F99" s="79"/>
      <c r="G99" s="28">
        <f t="shared" si="2"/>
        <v>0</v>
      </c>
      <c r="H99" s="27"/>
      <c r="I99" s="19"/>
    </row>
    <row r="100" spans="1:9" s="2" customFormat="1" ht="30" x14ac:dyDescent="0.25">
      <c r="A100" s="63" t="s">
        <v>213</v>
      </c>
      <c r="B100" s="63" t="s">
        <v>216</v>
      </c>
      <c r="C100" s="63" t="s">
        <v>217</v>
      </c>
      <c r="D100" s="63" t="s">
        <v>100</v>
      </c>
      <c r="E100" s="59">
        <v>895</v>
      </c>
      <c r="F100" s="74"/>
      <c r="G100" s="22">
        <f t="shared" si="2"/>
        <v>0</v>
      </c>
      <c r="H100" s="27"/>
      <c r="I100" s="19"/>
    </row>
    <row r="101" spans="1:9" s="2" customFormat="1" ht="30" x14ac:dyDescent="0.25">
      <c r="A101" s="63" t="s">
        <v>213</v>
      </c>
      <c r="B101" s="63" t="s">
        <v>218</v>
      </c>
      <c r="C101" s="63" t="s">
        <v>219</v>
      </c>
      <c r="D101" s="63" t="s">
        <v>100</v>
      </c>
      <c r="E101" s="59">
        <v>1766</v>
      </c>
      <c r="F101" s="74"/>
      <c r="G101" s="10">
        <f t="shared" si="2"/>
        <v>0</v>
      </c>
      <c r="H101" s="27"/>
      <c r="I101" s="19"/>
    </row>
    <row r="102" spans="1:9" s="2" customFormat="1" ht="30" x14ac:dyDescent="0.25">
      <c r="A102" s="63" t="s">
        <v>213</v>
      </c>
      <c r="B102" s="63" t="s">
        <v>220</v>
      </c>
      <c r="C102" s="63" t="s">
        <v>221</v>
      </c>
      <c r="D102" s="63" t="s">
        <v>94</v>
      </c>
      <c r="E102" s="59">
        <v>32</v>
      </c>
      <c r="F102" s="74"/>
      <c r="G102" s="10">
        <f t="shared" si="2"/>
        <v>0</v>
      </c>
    </row>
    <row r="103" spans="1:9" s="2" customFormat="1" ht="30" x14ac:dyDescent="0.25">
      <c r="A103" s="63" t="s">
        <v>213</v>
      </c>
      <c r="B103" s="63" t="s">
        <v>222</v>
      </c>
      <c r="C103" s="63" t="s">
        <v>223</v>
      </c>
      <c r="D103" s="63" t="s">
        <v>100</v>
      </c>
      <c r="E103" s="59">
        <v>13</v>
      </c>
      <c r="F103" s="74"/>
      <c r="G103" s="10">
        <f t="shared" si="2"/>
        <v>0</v>
      </c>
      <c r="H103" s="27"/>
      <c r="I103" s="19"/>
    </row>
    <row r="104" spans="1:9" s="2" customFormat="1" ht="30" x14ac:dyDescent="0.25">
      <c r="A104" s="63" t="s">
        <v>213</v>
      </c>
      <c r="B104" s="63" t="s">
        <v>224</v>
      </c>
      <c r="C104" s="63" t="s">
        <v>225</v>
      </c>
      <c r="D104" s="63" t="s">
        <v>40</v>
      </c>
      <c r="E104" s="59">
        <v>0.4</v>
      </c>
      <c r="F104" s="74"/>
      <c r="G104" s="10">
        <f t="shared" si="2"/>
        <v>0</v>
      </c>
      <c r="H104" s="54"/>
      <c r="I104" s="19"/>
    </row>
    <row r="105" spans="1:9" s="2" customFormat="1" ht="30.75" thickBot="1" x14ac:dyDescent="0.3">
      <c r="A105" s="63" t="s">
        <v>213</v>
      </c>
      <c r="B105" s="63" t="s">
        <v>226</v>
      </c>
      <c r="C105" s="63" t="s">
        <v>227</v>
      </c>
      <c r="D105" s="63" t="s">
        <v>100</v>
      </c>
      <c r="E105" s="59">
        <v>325</v>
      </c>
      <c r="F105" s="74"/>
      <c r="G105" s="10">
        <f t="shared" si="2"/>
        <v>0</v>
      </c>
    </row>
    <row r="106" spans="1:9" s="2" customFormat="1" ht="30.75" thickBot="1" x14ac:dyDescent="0.3">
      <c r="A106" s="76" t="s">
        <v>213</v>
      </c>
      <c r="B106" s="76" t="s">
        <v>228</v>
      </c>
      <c r="C106" s="76" t="s">
        <v>229</v>
      </c>
      <c r="D106" s="76" t="s">
        <v>100</v>
      </c>
      <c r="E106" s="77">
        <v>325</v>
      </c>
      <c r="F106" s="78"/>
      <c r="G106" s="11">
        <f t="shared" si="2"/>
        <v>0</v>
      </c>
      <c r="H106" s="17" t="s">
        <v>230</v>
      </c>
      <c r="I106" s="18">
        <f>ROUND(SUM(G100:G106),2)</f>
        <v>0</v>
      </c>
    </row>
    <row r="107" spans="1:9" s="2" customFormat="1" x14ac:dyDescent="0.25">
      <c r="A107" s="56" t="s">
        <v>231</v>
      </c>
      <c r="B107" s="56" t="s">
        <v>232</v>
      </c>
      <c r="C107" s="56" t="s">
        <v>233</v>
      </c>
      <c r="D107" s="56" t="s">
        <v>40</v>
      </c>
      <c r="E107" s="65">
        <v>15</v>
      </c>
      <c r="F107" s="73"/>
      <c r="G107" s="26">
        <f t="shared" si="2"/>
        <v>0</v>
      </c>
    </row>
    <row r="108" spans="1:9" s="2" customFormat="1" ht="30" x14ac:dyDescent="0.25">
      <c r="A108" s="63" t="s">
        <v>231</v>
      </c>
      <c r="B108" s="63" t="s">
        <v>234</v>
      </c>
      <c r="C108" s="63" t="s">
        <v>235</v>
      </c>
      <c r="D108" s="63" t="s">
        <v>40</v>
      </c>
      <c r="E108" s="59">
        <v>1</v>
      </c>
      <c r="F108" s="74"/>
      <c r="G108" s="22">
        <f t="shared" si="2"/>
        <v>0</v>
      </c>
    </row>
    <row r="109" spans="1:9" s="2" customFormat="1" ht="30.75" thickBot="1" x14ac:dyDescent="0.3">
      <c r="A109" s="63" t="s">
        <v>231</v>
      </c>
      <c r="B109" s="63" t="s">
        <v>236</v>
      </c>
      <c r="C109" s="63" t="s">
        <v>237</v>
      </c>
      <c r="D109" s="63" t="s">
        <v>100</v>
      </c>
      <c r="E109" s="59">
        <v>80</v>
      </c>
      <c r="F109" s="74"/>
      <c r="G109" s="22">
        <f t="shared" si="2"/>
        <v>0</v>
      </c>
    </row>
    <row r="110" spans="1:9" s="2" customFormat="1" ht="41.25" customHeight="1" thickBot="1" x14ac:dyDescent="0.3">
      <c r="A110" s="76" t="s">
        <v>231</v>
      </c>
      <c r="B110" s="76" t="s">
        <v>238</v>
      </c>
      <c r="C110" s="76" t="s">
        <v>239</v>
      </c>
      <c r="D110" s="76" t="s">
        <v>100</v>
      </c>
      <c r="E110" s="77">
        <v>80</v>
      </c>
      <c r="F110" s="78"/>
      <c r="G110" s="11">
        <f t="shared" si="2"/>
        <v>0</v>
      </c>
      <c r="H110" s="17" t="s">
        <v>240</v>
      </c>
      <c r="I110" s="18">
        <f>ROUND(SUM(G107:G110),2)</f>
        <v>0</v>
      </c>
    </row>
    <row r="111" spans="1:9" s="2" customFormat="1" ht="45" x14ac:dyDescent="0.25">
      <c r="A111" s="56" t="s">
        <v>241</v>
      </c>
      <c r="B111" s="56" t="s">
        <v>242</v>
      </c>
      <c r="C111" s="56" t="s">
        <v>243</v>
      </c>
      <c r="D111" s="56" t="s">
        <v>40</v>
      </c>
      <c r="E111" s="65">
        <v>35</v>
      </c>
      <c r="F111" s="74"/>
      <c r="G111" s="26">
        <f t="shared" si="2"/>
        <v>0</v>
      </c>
    </row>
    <row r="112" spans="1:9" s="2" customFormat="1" ht="31.9" customHeight="1" x14ac:dyDescent="0.25">
      <c r="A112" s="63" t="s">
        <v>241</v>
      </c>
      <c r="B112" s="63" t="s">
        <v>244</v>
      </c>
      <c r="C112" s="63" t="s">
        <v>245</v>
      </c>
      <c r="D112" s="63" t="s">
        <v>100</v>
      </c>
      <c r="E112" s="59">
        <v>80</v>
      </c>
      <c r="F112" s="74"/>
      <c r="G112" s="10">
        <f t="shared" si="2"/>
        <v>0</v>
      </c>
    </row>
    <row r="113" spans="1:9" s="2" customFormat="1" ht="30.75" thickBot="1" x14ac:dyDescent="0.3">
      <c r="A113" s="63" t="s">
        <v>241</v>
      </c>
      <c r="B113" s="63" t="s">
        <v>246</v>
      </c>
      <c r="C113" s="63" t="s">
        <v>247</v>
      </c>
      <c r="D113" s="63" t="s">
        <v>100</v>
      </c>
      <c r="E113" s="59">
        <v>70</v>
      </c>
      <c r="F113" s="74"/>
      <c r="G113" s="10">
        <f t="shared" si="2"/>
        <v>0</v>
      </c>
    </row>
    <row r="114" spans="1:9" s="2" customFormat="1" ht="29.25" thickBot="1" x14ac:dyDescent="0.3">
      <c r="A114" s="76" t="s">
        <v>241</v>
      </c>
      <c r="B114" s="76" t="s">
        <v>248</v>
      </c>
      <c r="C114" s="76" t="s">
        <v>249</v>
      </c>
      <c r="D114" s="76" t="s">
        <v>100</v>
      </c>
      <c r="E114" s="77">
        <v>7</v>
      </c>
      <c r="F114" s="78"/>
      <c r="G114" s="11">
        <f t="shared" si="2"/>
        <v>0</v>
      </c>
      <c r="H114" s="17" t="s">
        <v>250</v>
      </c>
      <c r="I114" s="18">
        <f>ROUND(SUM(G111:G114),2)</f>
        <v>0</v>
      </c>
    </row>
    <row r="115" spans="1:9" s="2" customFormat="1" ht="30" x14ac:dyDescent="0.25">
      <c r="A115" s="56" t="s">
        <v>251</v>
      </c>
      <c r="B115" s="56" t="s">
        <v>252</v>
      </c>
      <c r="C115" s="56" t="s">
        <v>253</v>
      </c>
      <c r="D115" s="56" t="s">
        <v>40</v>
      </c>
      <c r="E115" s="65">
        <v>70</v>
      </c>
      <c r="F115" s="73"/>
      <c r="G115" s="26">
        <f t="shared" si="2"/>
        <v>0</v>
      </c>
    </row>
    <row r="116" spans="1:9" s="2" customFormat="1" ht="30.75" thickBot="1" x14ac:dyDescent="0.3">
      <c r="A116" s="63" t="s">
        <v>251</v>
      </c>
      <c r="B116" s="63" t="s">
        <v>254</v>
      </c>
      <c r="C116" s="63" t="s">
        <v>255</v>
      </c>
      <c r="D116" s="63" t="s">
        <v>100</v>
      </c>
      <c r="E116" s="59">
        <v>125</v>
      </c>
      <c r="F116" s="74"/>
      <c r="G116" s="22">
        <f t="shared" si="2"/>
        <v>0</v>
      </c>
    </row>
    <row r="117" spans="1:9" s="2" customFormat="1" ht="30.75" thickBot="1" x14ac:dyDescent="0.3">
      <c r="A117" s="76" t="s">
        <v>251</v>
      </c>
      <c r="B117" s="76" t="s">
        <v>256</v>
      </c>
      <c r="C117" s="76" t="s">
        <v>257</v>
      </c>
      <c r="D117" s="76" t="s">
        <v>100</v>
      </c>
      <c r="E117" s="77">
        <v>110</v>
      </c>
      <c r="F117" s="78"/>
      <c r="G117" s="11">
        <f t="shared" si="2"/>
        <v>0</v>
      </c>
      <c r="H117" s="17" t="s">
        <v>258</v>
      </c>
      <c r="I117" s="18">
        <f>ROUND(SUM(G115:G117),2)</f>
        <v>0</v>
      </c>
    </row>
    <row r="118" spans="1:9" s="2" customFormat="1" ht="30" x14ac:dyDescent="0.25">
      <c r="A118" s="56" t="s">
        <v>259</v>
      </c>
      <c r="B118" s="56" t="s">
        <v>260</v>
      </c>
      <c r="C118" s="56" t="s">
        <v>261</v>
      </c>
      <c r="D118" s="56" t="s">
        <v>40</v>
      </c>
      <c r="E118" s="65">
        <v>185</v>
      </c>
      <c r="F118" s="73"/>
      <c r="G118" s="26">
        <f t="shared" si="2"/>
        <v>0</v>
      </c>
    </row>
    <row r="119" spans="1:9" s="2" customFormat="1" x14ac:dyDescent="0.25">
      <c r="A119" s="63" t="s">
        <v>259</v>
      </c>
      <c r="B119" s="63" t="s">
        <v>262</v>
      </c>
      <c r="C119" s="63" t="s">
        <v>263</v>
      </c>
      <c r="D119" s="63" t="s">
        <v>100</v>
      </c>
      <c r="E119" s="59">
        <v>840</v>
      </c>
      <c r="F119" s="74"/>
      <c r="G119" s="22">
        <f t="shared" si="2"/>
        <v>0</v>
      </c>
    </row>
    <row r="120" spans="1:9" s="2" customFormat="1" ht="30" x14ac:dyDescent="0.25">
      <c r="A120" s="63" t="s">
        <v>259</v>
      </c>
      <c r="B120" s="63" t="s">
        <v>264</v>
      </c>
      <c r="C120" s="63" t="s">
        <v>265</v>
      </c>
      <c r="D120" s="63" t="s">
        <v>100</v>
      </c>
      <c r="E120" s="59">
        <v>1295</v>
      </c>
      <c r="F120" s="74"/>
      <c r="G120" s="10">
        <f>ROUND((E120*F120),2)</f>
        <v>0</v>
      </c>
    </row>
    <row r="121" spans="1:9" s="2" customFormat="1" ht="30" x14ac:dyDescent="0.25">
      <c r="A121" s="63" t="s">
        <v>259</v>
      </c>
      <c r="B121" s="63" t="s">
        <v>266</v>
      </c>
      <c r="C121" s="63" t="s">
        <v>267</v>
      </c>
      <c r="D121" s="63" t="s">
        <v>100</v>
      </c>
      <c r="E121" s="59">
        <v>555</v>
      </c>
      <c r="F121" s="74"/>
      <c r="G121" s="10">
        <f t="shared" ref="G121:G126" si="3">ROUND((E121*F121),2)</f>
        <v>0</v>
      </c>
    </row>
    <row r="122" spans="1:9" s="2" customFormat="1" x14ac:dyDescent="0.25">
      <c r="A122" s="63" t="s">
        <v>259</v>
      </c>
      <c r="B122" s="63" t="s">
        <v>268</v>
      </c>
      <c r="C122" s="63" t="s">
        <v>269</v>
      </c>
      <c r="D122" s="63" t="s">
        <v>100</v>
      </c>
      <c r="E122" s="59">
        <v>1850</v>
      </c>
      <c r="F122" s="74"/>
      <c r="G122" s="10">
        <f t="shared" si="3"/>
        <v>0</v>
      </c>
    </row>
    <row r="123" spans="1:9" s="2" customFormat="1" ht="30.75" thickBot="1" x14ac:dyDescent="0.3">
      <c r="A123" s="63" t="s">
        <v>259</v>
      </c>
      <c r="B123" s="63" t="s">
        <v>270</v>
      </c>
      <c r="C123" s="63" t="s">
        <v>271</v>
      </c>
      <c r="D123" s="63" t="s">
        <v>40</v>
      </c>
      <c r="E123" s="59">
        <v>0</v>
      </c>
      <c r="F123" s="74"/>
      <c r="G123" s="10">
        <f t="shared" si="3"/>
        <v>0</v>
      </c>
    </row>
    <row r="124" spans="1:9" s="2" customFormat="1" ht="29.25" thickBot="1" x14ac:dyDescent="0.3">
      <c r="A124" s="76" t="s">
        <v>259</v>
      </c>
      <c r="B124" s="76" t="s">
        <v>272</v>
      </c>
      <c r="C124" s="76" t="s">
        <v>273</v>
      </c>
      <c r="D124" s="76" t="s">
        <v>94</v>
      </c>
      <c r="E124" s="77">
        <v>0</v>
      </c>
      <c r="F124" s="78"/>
      <c r="G124" s="11">
        <f t="shared" si="3"/>
        <v>0</v>
      </c>
      <c r="H124" s="17" t="s">
        <v>274</v>
      </c>
      <c r="I124" s="18">
        <f>ROUND(SUM(G118:G124),2)</f>
        <v>0</v>
      </c>
    </row>
    <row r="125" spans="1:9" s="2" customFormat="1" ht="30" x14ac:dyDescent="0.25">
      <c r="A125" s="56" t="s">
        <v>275</v>
      </c>
      <c r="B125" s="56" t="s">
        <v>276</v>
      </c>
      <c r="C125" s="56" t="s">
        <v>277</v>
      </c>
      <c r="D125" s="56" t="s">
        <v>94</v>
      </c>
      <c r="E125" s="65">
        <v>36</v>
      </c>
      <c r="F125" s="73"/>
      <c r="G125" s="26">
        <f t="shared" si="3"/>
        <v>0</v>
      </c>
    </row>
    <row r="126" spans="1:9" s="2" customFormat="1" ht="30" x14ac:dyDescent="0.25">
      <c r="A126" s="63" t="s">
        <v>275</v>
      </c>
      <c r="B126" s="63" t="s">
        <v>278</v>
      </c>
      <c r="C126" s="63" t="s">
        <v>279</v>
      </c>
      <c r="D126" s="63" t="s">
        <v>14</v>
      </c>
      <c r="E126" s="59">
        <v>1</v>
      </c>
      <c r="F126" s="74"/>
      <c r="G126" s="22">
        <f t="shared" si="3"/>
        <v>0</v>
      </c>
    </row>
    <row r="127" spans="1:9" s="2" customFormat="1" ht="45" x14ac:dyDescent="0.25">
      <c r="A127" s="63" t="s">
        <v>275</v>
      </c>
      <c r="B127" s="63" t="s">
        <v>280</v>
      </c>
      <c r="C127" s="63" t="s">
        <v>281</v>
      </c>
      <c r="D127" s="63" t="s">
        <v>94</v>
      </c>
      <c r="E127" s="59">
        <v>664</v>
      </c>
      <c r="F127" s="74"/>
      <c r="G127" s="10">
        <f>ROUND((E127*F127),2)</f>
        <v>0</v>
      </c>
    </row>
    <row r="128" spans="1:9" s="2" customFormat="1" ht="30" x14ac:dyDescent="0.25">
      <c r="A128" s="63" t="s">
        <v>275</v>
      </c>
      <c r="B128" s="63" t="s">
        <v>282</v>
      </c>
      <c r="C128" s="63" t="s">
        <v>283</v>
      </c>
      <c r="D128" s="63" t="s">
        <v>14</v>
      </c>
      <c r="E128" s="59">
        <v>3</v>
      </c>
      <c r="F128" s="74"/>
      <c r="G128" s="10">
        <f t="shared" ref="G128:G150" si="4">ROUND((E128*F128),2)</f>
        <v>0</v>
      </c>
    </row>
    <row r="129" spans="1:9" s="2" customFormat="1" ht="30" x14ac:dyDescent="0.25">
      <c r="A129" s="63" t="s">
        <v>275</v>
      </c>
      <c r="B129" s="63" t="s">
        <v>284</v>
      </c>
      <c r="C129" s="63" t="s">
        <v>285</v>
      </c>
      <c r="D129" s="63" t="s">
        <v>14</v>
      </c>
      <c r="E129" s="59">
        <v>1</v>
      </c>
      <c r="F129" s="74"/>
      <c r="G129" s="10">
        <f t="shared" si="4"/>
        <v>0</v>
      </c>
    </row>
    <row r="130" spans="1:9" s="2" customFormat="1" ht="15.75" thickBot="1" x14ac:dyDescent="0.3">
      <c r="A130" s="63" t="s">
        <v>275</v>
      </c>
      <c r="B130" s="63" t="s">
        <v>286</v>
      </c>
      <c r="C130" s="63" t="s">
        <v>287</v>
      </c>
      <c r="D130" s="63" t="s">
        <v>14</v>
      </c>
      <c r="E130" s="59">
        <v>160</v>
      </c>
      <c r="F130" s="74"/>
      <c r="G130" s="22">
        <f t="shared" si="4"/>
        <v>0</v>
      </c>
    </row>
    <row r="131" spans="1:9" s="2" customFormat="1" ht="30.75" thickBot="1" x14ac:dyDescent="0.3">
      <c r="A131" s="86" t="s">
        <v>275</v>
      </c>
      <c r="B131" s="86" t="s">
        <v>288</v>
      </c>
      <c r="C131" s="86" t="s">
        <v>289</v>
      </c>
      <c r="D131" s="76" t="s">
        <v>14</v>
      </c>
      <c r="E131" s="77">
        <v>157</v>
      </c>
      <c r="F131" s="78"/>
      <c r="G131" s="11">
        <f t="shared" si="4"/>
        <v>0</v>
      </c>
      <c r="H131" s="17" t="s">
        <v>290</v>
      </c>
      <c r="I131" s="18">
        <f>ROUND(SUM(G125:G131),2)</f>
        <v>0</v>
      </c>
    </row>
    <row r="132" spans="1:9" s="2" customFormat="1" ht="30" x14ac:dyDescent="0.25">
      <c r="A132" s="87" t="s">
        <v>291</v>
      </c>
      <c r="B132" s="87" t="s">
        <v>292</v>
      </c>
      <c r="C132" s="87" t="s">
        <v>293</v>
      </c>
      <c r="D132" s="56" t="s">
        <v>11</v>
      </c>
      <c r="E132" s="113">
        <v>0.01</v>
      </c>
      <c r="F132" s="73"/>
      <c r="G132" s="25">
        <f t="shared" si="4"/>
        <v>0</v>
      </c>
    </row>
    <row r="133" spans="1:9" ht="30" x14ac:dyDescent="0.25">
      <c r="A133" s="63" t="s">
        <v>291</v>
      </c>
      <c r="B133" s="63" t="s">
        <v>294</v>
      </c>
      <c r="C133" s="63" t="s">
        <v>295</v>
      </c>
      <c r="D133" s="63" t="s">
        <v>11</v>
      </c>
      <c r="E133" s="114">
        <v>1.6E-2</v>
      </c>
      <c r="F133" s="74"/>
      <c r="G133" s="10">
        <f t="shared" si="4"/>
        <v>0</v>
      </c>
    </row>
    <row r="134" spans="1:9" ht="26.25" customHeight="1" x14ac:dyDescent="0.25">
      <c r="A134" s="63" t="s">
        <v>291</v>
      </c>
      <c r="B134" s="63" t="s">
        <v>296</v>
      </c>
      <c r="C134" s="63" t="s">
        <v>297</v>
      </c>
      <c r="D134" s="63" t="s">
        <v>11</v>
      </c>
      <c r="E134" s="114">
        <v>1.0999999999999999E-2</v>
      </c>
      <c r="F134" s="74"/>
      <c r="G134" s="10">
        <f t="shared" si="4"/>
        <v>0</v>
      </c>
    </row>
    <row r="135" spans="1:9" ht="30.75" thickBot="1" x14ac:dyDescent="0.3">
      <c r="A135" s="63" t="s">
        <v>291</v>
      </c>
      <c r="B135" s="63" t="s">
        <v>298</v>
      </c>
      <c r="C135" s="63" t="s">
        <v>299</v>
      </c>
      <c r="D135" s="63" t="s">
        <v>11</v>
      </c>
      <c r="E135" s="114">
        <v>3.4000000000000002E-2</v>
      </c>
      <c r="F135" s="74"/>
      <c r="G135" s="22">
        <f t="shared" si="4"/>
        <v>0</v>
      </c>
    </row>
    <row r="136" spans="1:9" ht="30.75" thickBot="1" x14ac:dyDescent="0.3">
      <c r="A136" s="76" t="s">
        <v>291</v>
      </c>
      <c r="B136" s="76" t="s">
        <v>300</v>
      </c>
      <c r="C136" s="76" t="s">
        <v>301</v>
      </c>
      <c r="D136" s="76" t="s">
        <v>100</v>
      </c>
      <c r="E136" s="116">
        <v>3.1</v>
      </c>
      <c r="F136" s="78"/>
      <c r="G136" s="11">
        <f t="shared" si="4"/>
        <v>0</v>
      </c>
      <c r="H136" s="17" t="s">
        <v>302</v>
      </c>
      <c r="I136" s="18">
        <f>ROUND(SUM(G132:G136),2)</f>
        <v>0</v>
      </c>
    </row>
    <row r="137" spans="1:9" ht="30" x14ac:dyDescent="0.25">
      <c r="A137" s="56" t="s">
        <v>303</v>
      </c>
      <c r="B137" s="56" t="s">
        <v>304</v>
      </c>
      <c r="C137" s="56" t="s">
        <v>305</v>
      </c>
      <c r="D137" s="56" t="s">
        <v>14</v>
      </c>
      <c r="E137" s="65">
        <v>6</v>
      </c>
      <c r="F137" s="73"/>
      <c r="G137" s="25">
        <f t="shared" si="4"/>
        <v>0</v>
      </c>
    </row>
    <row r="138" spans="1:9" ht="40.15" customHeight="1" x14ac:dyDescent="0.25">
      <c r="A138" s="63" t="s">
        <v>303</v>
      </c>
      <c r="B138" s="63" t="s">
        <v>306</v>
      </c>
      <c r="C138" s="63" t="s">
        <v>307</v>
      </c>
      <c r="D138" s="63" t="s">
        <v>14</v>
      </c>
      <c r="E138" s="59">
        <v>1</v>
      </c>
      <c r="F138" s="74"/>
      <c r="G138" s="10">
        <f t="shared" si="4"/>
        <v>0</v>
      </c>
    </row>
    <row r="139" spans="1:9" ht="45" customHeight="1" x14ac:dyDescent="0.25">
      <c r="A139" s="63" t="s">
        <v>303</v>
      </c>
      <c r="B139" s="63" t="s">
        <v>308</v>
      </c>
      <c r="C139" s="63" t="s">
        <v>309</v>
      </c>
      <c r="D139" s="63" t="s">
        <v>14</v>
      </c>
      <c r="E139" s="59">
        <v>5</v>
      </c>
      <c r="F139" s="74"/>
      <c r="G139" s="10">
        <f t="shared" si="4"/>
        <v>0</v>
      </c>
    </row>
    <row r="140" spans="1:9" x14ac:dyDescent="0.25">
      <c r="A140" s="63" t="s">
        <v>303</v>
      </c>
      <c r="B140" s="63" t="s">
        <v>310</v>
      </c>
      <c r="C140" s="63" t="s">
        <v>311</v>
      </c>
      <c r="D140" s="63" t="s">
        <v>14</v>
      </c>
      <c r="E140" s="59">
        <v>1</v>
      </c>
      <c r="F140" s="74"/>
      <c r="G140" s="10">
        <f t="shared" si="4"/>
        <v>0</v>
      </c>
    </row>
    <row r="141" spans="1:9" ht="30.75" thickBot="1" x14ac:dyDescent="0.3">
      <c r="A141" s="63" t="s">
        <v>303</v>
      </c>
      <c r="B141" s="63" t="s">
        <v>312</v>
      </c>
      <c r="C141" s="63" t="s">
        <v>313</v>
      </c>
      <c r="D141" s="63" t="s">
        <v>14</v>
      </c>
      <c r="E141" s="59">
        <v>4</v>
      </c>
      <c r="F141" s="74"/>
      <c r="G141" s="10">
        <f t="shared" si="4"/>
        <v>0</v>
      </c>
    </row>
    <row r="142" spans="1:9" ht="29.25" thickBot="1" x14ac:dyDescent="0.3">
      <c r="A142" s="76" t="s">
        <v>303</v>
      </c>
      <c r="B142" s="76" t="s">
        <v>314</v>
      </c>
      <c r="C142" s="76" t="s">
        <v>315</v>
      </c>
      <c r="D142" s="76" t="s">
        <v>14</v>
      </c>
      <c r="E142" s="77">
        <v>4</v>
      </c>
      <c r="F142" s="78"/>
      <c r="G142" s="11">
        <f t="shared" si="4"/>
        <v>0</v>
      </c>
      <c r="H142" s="17" t="s">
        <v>316</v>
      </c>
      <c r="I142" s="18">
        <f>ROUND(SUM(G137:G142),2)</f>
        <v>0</v>
      </c>
    </row>
    <row r="143" spans="1:9" ht="36.6" customHeight="1" x14ac:dyDescent="0.25">
      <c r="A143" s="56" t="s">
        <v>317</v>
      </c>
      <c r="B143" s="56" t="s">
        <v>318</v>
      </c>
      <c r="C143" s="56" t="s">
        <v>319</v>
      </c>
      <c r="D143" s="56" t="s">
        <v>94</v>
      </c>
      <c r="E143" s="65">
        <v>0</v>
      </c>
      <c r="F143" s="73"/>
      <c r="G143" s="81">
        <f t="shared" si="4"/>
        <v>0</v>
      </c>
    </row>
    <row r="144" spans="1:9" ht="30" x14ac:dyDescent="0.25">
      <c r="A144" s="63" t="s">
        <v>317</v>
      </c>
      <c r="B144" s="63" t="s">
        <v>320</v>
      </c>
      <c r="C144" s="63" t="s">
        <v>321</v>
      </c>
      <c r="D144" s="63" t="s">
        <v>94</v>
      </c>
      <c r="E144" s="83">
        <v>0</v>
      </c>
      <c r="F144" s="84"/>
      <c r="G144" s="22">
        <f t="shared" si="4"/>
        <v>0</v>
      </c>
      <c r="H144" s="27"/>
      <c r="I144" s="19"/>
    </row>
    <row r="145" spans="1:9" ht="48.6" customHeight="1" x14ac:dyDescent="0.25">
      <c r="A145" s="63" t="s">
        <v>317</v>
      </c>
      <c r="B145" s="63" t="s">
        <v>322</v>
      </c>
      <c r="C145" s="63" t="s">
        <v>323</v>
      </c>
      <c r="D145" s="63" t="s">
        <v>14</v>
      </c>
      <c r="E145" s="59">
        <v>1</v>
      </c>
      <c r="F145" s="74"/>
      <c r="G145" s="10">
        <f t="shared" si="4"/>
        <v>0</v>
      </c>
      <c r="H145" s="1"/>
    </row>
    <row r="146" spans="1:9" ht="64.150000000000006" customHeight="1" x14ac:dyDescent="0.25">
      <c r="A146" s="63" t="s">
        <v>317</v>
      </c>
      <c r="B146" s="63" t="s">
        <v>324</v>
      </c>
      <c r="C146" s="63" t="s">
        <v>325</v>
      </c>
      <c r="D146" s="63" t="s">
        <v>14</v>
      </c>
      <c r="E146" s="65">
        <v>1</v>
      </c>
      <c r="F146" s="85"/>
      <c r="G146" s="25">
        <f t="shared" si="4"/>
        <v>0</v>
      </c>
    </row>
    <row r="147" spans="1:9" x14ac:dyDescent="0.25">
      <c r="A147" s="63" t="s">
        <v>317</v>
      </c>
      <c r="B147" s="63" t="s">
        <v>326</v>
      </c>
      <c r="C147" s="63" t="s">
        <v>327</v>
      </c>
      <c r="D147" s="63" t="s">
        <v>14</v>
      </c>
      <c r="E147" s="59">
        <v>2</v>
      </c>
      <c r="F147" s="62"/>
      <c r="G147" s="25">
        <f t="shared" si="4"/>
        <v>0</v>
      </c>
    </row>
    <row r="148" spans="1:9" x14ac:dyDescent="0.25">
      <c r="A148" s="63" t="s">
        <v>317</v>
      </c>
      <c r="B148" s="63" t="s">
        <v>328</v>
      </c>
      <c r="C148" s="63" t="s">
        <v>329</v>
      </c>
      <c r="D148" s="63" t="s">
        <v>14</v>
      </c>
      <c r="E148" s="59">
        <v>1</v>
      </c>
      <c r="F148" s="62"/>
      <c r="G148" s="25">
        <f t="shared" si="4"/>
        <v>0</v>
      </c>
    </row>
    <row r="149" spans="1:9" ht="15.75" thickBot="1" x14ac:dyDescent="0.3">
      <c r="A149" s="63" t="s">
        <v>317</v>
      </c>
      <c r="B149" s="63" t="s">
        <v>330</v>
      </c>
      <c r="C149" s="63" t="s">
        <v>467</v>
      </c>
      <c r="D149" s="63" t="s">
        <v>14</v>
      </c>
      <c r="E149" s="59">
        <v>0</v>
      </c>
      <c r="F149" s="62"/>
      <c r="G149" s="25">
        <f t="shared" si="4"/>
        <v>0</v>
      </c>
    </row>
    <row r="150" spans="1:9" ht="75.75" thickBot="1" x14ac:dyDescent="0.3">
      <c r="A150" s="63" t="s">
        <v>317</v>
      </c>
      <c r="B150" s="63" t="s">
        <v>331</v>
      </c>
      <c r="C150" s="63" t="s">
        <v>332</v>
      </c>
      <c r="D150" s="63" t="s">
        <v>333</v>
      </c>
      <c r="E150" s="59">
        <v>1</v>
      </c>
      <c r="F150" s="62"/>
      <c r="G150" s="25">
        <f t="shared" si="4"/>
        <v>0</v>
      </c>
      <c r="H150" s="17" t="s">
        <v>334</v>
      </c>
      <c r="I150" s="18">
        <f>ROUND(SUM(G143:G150),2)</f>
        <v>0</v>
      </c>
    </row>
    <row r="151" spans="1:9" ht="43.5" thickBot="1" x14ac:dyDescent="0.3">
      <c r="F151" s="60" t="s">
        <v>335</v>
      </c>
      <c r="G151" s="61">
        <f>SUM(G3:G150)</f>
        <v>-119.75</v>
      </c>
    </row>
  </sheetData>
  <sheetProtection algorithmName="SHA-512" hashValue="9yGzCmba1ajtBDhf3VAOTPMelDZYs41zA3Gq+EvCAwPHX6E9tCmyP5ehCQ0dm+vA30VVtAQZFlwteOT4pFvy7A==" saltValue="TEH/meLBKptH9WO85fmhjg==" spinCount="100000" sheet="1" objects="1" scenarios="1"/>
  <mergeCells count="1">
    <mergeCell ref="A1:G1"/>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topLeftCell="A19" zoomScale="90" zoomScaleNormal="90" workbookViewId="0">
      <selection activeCell="A17" sqref="A17:G20"/>
    </sheetView>
  </sheetViews>
  <sheetFormatPr defaultColWidth="9.140625" defaultRowHeight="15" x14ac:dyDescent="0.25"/>
  <cols>
    <col min="1" max="1" width="39.7109375" style="8" customWidth="1"/>
    <col min="2" max="2" width="10.5703125" style="4" customWidth="1"/>
    <col min="3" max="3" width="71.7109375" style="5" customWidth="1"/>
    <col min="4" max="4" width="9.140625" style="4"/>
    <col min="5" max="5" width="16.28515625" style="4" customWidth="1"/>
    <col min="6" max="6" width="20.7109375" style="6" customWidth="1"/>
    <col min="7" max="7" width="14.7109375" style="4" customWidth="1"/>
    <col min="8" max="8" width="21.5703125" style="7" customWidth="1"/>
    <col min="9" max="9" width="16.140625" style="1" customWidth="1"/>
    <col min="10" max="16384" width="9.140625" style="1"/>
  </cols>
  <sheetData>
    <row r="1" spans="1:9" ht="31.15" customHeight="1" x14ac:dyDescent="0.25">
      <c r="A1" s="117" t="s">
        <v>336</v>
      </c>
      <c r="B1" s="118"/>
      <c r="C1" s="118"/>
      <c r="D1" s="118"/>
      <c r="E1" s="118"/>
      <c r="F1" s="118"/>
      <c r="G1" s="119"/>
    </row>
    <row r="2" spans="1:9" ht="43.5" thickBot="1" x14ac:dyDescent="0.3">
      <c r="A2" s="12" t="s">
        <v>1</v>
      </c>
      <c r="B2" s="21" t="s">
        <v>2</v>
      </c>
      <c r="C2" s="13" t="s">
        <v>3</v>
      </c>
      <c r="D2" s="13" t="s">
        <v>4</v>
      </c>
      <c r="E2" s="14" t="s">
        <v>5</v>
      </c>
      <c r="F2" s="15" t="s">
        <v>6</v>
      </c>
      <c r="G2" s="24" t="s">
        <v>7</v>
      </c>
    </row>
    <row r="3" spans="1:9" ht="30" x14ac:dyDescent="0.25">
      <c r="A3" s="88" t="s">
        <v>8</v>
      </c>
      <c r="B3" s="95" t="s">
        <v>9</v>
      </c>
      <c r="C3" s="87" t="s">
        <v>337</v>
      </c>
      <c r="D3" s="95" t="s">
        <v>97</v>
      </c>
      <c r="E3" s="100">
        <v>39</v>
      </c>
      <c r="F3" s="69"/>
      <c r="G3" s="9">
        <f t="shared" ref="G3:G28" si="0">ROUND((E3*F3),2)</f>
        <v>0</v>
      </c>
    </row>
    <row r="4" spans="1:9" ht="30" x14ac:dyDescent="0.25">
      <c r="A4" s="89" t="s">
        <v>8</v>
      </c>
      <c r="B4" s="96" t="s">
        <v>12</v>
      </c>
      <c r="C4" s="63" t="s">
        <v>338</v>
      </c>
      <c r="D4" s="96" t="s">
        <v>97</v>
      </c>
      <c r="E4" s="64">
        <v>39</v>
      </c>
      <c r="F4" s="70"/>
      <c r="G4" s="25">
        <f t="shared" si="0"/>
        <v>0</v>
      </c>
    </row>
    <row r="5" spans="1:9" ht="30.75" thickBot="1" x14ac:dyDescent="0.3">
      <c r="A5" s="89" t="s">
        <v>8</v>
      </c>
      <c r="B5" s="96" t="s">
        <v>15</v>
      </c>
      <c r="C5" s="63" t="s">
        <v>339</v>
      </c>
      <c r="D5" s="96" t="s">
        <v>97</v>
      </c>
      <c r="E5" s="64">
        <v>39</v>
      </c>
      <c r="F5" s="70"/>
      <c r="G5" s="10">
        <f t="shared" si="0"/>
        <v>0</v>
      </c>
    </row>
    <row r="6" spans="1:9" ht="30.75" thickBot="1" x14ac:dyDescent="0.3">
      <c r="A6" s="93" t="s">
        <v>8</v>
      </c>
      <c r="B6" s="97" t="s">
        <v>17</v>
      </c>
      <c r="C6" s="76" t="s">
        <v>340</v>
      </c>
      <c r="D6" s="97" t="s">
        <v>97</v>
      </c>
      <c r="E6" s="102">
        <v>39</v>
      </c>
      <c r="F6" s="90"/>
      <c r="G6" s="11">
        <f t="shared" si="0"/>
        <v>0</v>
      </c>
      <c r="H6" s="17" t="s">
        <v>341</v>
      </c>
      <c r="I6" s="18">
        <f>ROUND(SUM(G3:G6),2)</f>
        <v>0</v>
      </c>
    </row>
    <row r="7" spans="1:9" x14ac:dyDescent="0.25">
      <c r="A7" s="92" t="s">
        <v>342</v>
      </c>
      <c r="B7" s="98" t="s">
        <v>121</v>
      </c>
      <c r="C7" s="56" t="s">
        <v>343</v>
      </c>
      <c r="D7" s="98" t="s">
        <v>100</v>
      </c>
      <c r="E7" s="101">
        <v>90</v>
      </c>
      <c r="F7" s="91"/>
      <c r="G7" s="25">
        <f t="shared" si="0"/>
        <v>0</v>
      </c>
    </row>
    <row r="8" spans="1:9" x14ac:dyDescent="0.25">
      <c r="A8" s="89" t="s">
        <v>342</v>
      </c>
      <c r="B8" s="96" t="s">
        <v>123</v>
      </c>
      <c r="C8" s="63" t="s">
        <v>344</v>
      </c>
      <c r="D8" s="96" t="s">
        <v>40</v>
      </c>
      <c r="E8" s="64">
        <v>27</v>
      </c>
      <c r="F8" s="70"/>
      <c r="G8" s="10">
        <f t="shared" si="0"/>
        <v>0</v>
      </c>
    </row>
    <row r="9" spans="1:9" ht="45" x14ac:dyDescent="0.25">
      <c r="A9" s="89" t="s">
        <v>342</v>
      </c>
      <c r="B9" s="96" t="s">
        <v>125</v>
      </c>
      <c r="C9" s="63" t="s">
        <v>345</v>
      </c>
      <c r="D9" s="96" t="s">
        <v>40</v>
      </c>
      <c r="E9" s="64">
        <v>65</v>
      </c>
      <c r="F9" s="70"/>
      <c r="G9" s="10">
        <f t="shared" si="0"/>
        <v>0</v>
      </c>
    </row>
    <row r="10" spans="1:9" ht="30" x14ac:dyDescent="0.25">
      <c r="A10" s="89" t="s">
        <v>342</v>
      </c>
      <c r="B10" s="96" t="s">
        <v>127</v>
      </c>
      <c r="C10" s="63" t="s">
        <v>346</v>
      </c>
      <c r="D10" s="96" t="s">
        <v>94</v>
      </c>
      <c r="E10" s="64">
        <v>8.5</v>
      </c>
      <c r="F10" s="70"/>
      <c r="G10" s="10">
        <f t="shared" si="0"/>
        <v>0</v>
      </c>
    </row>
    <row r="11" spans="1:9" ht="30" x14ac:dyDescent="0.25">
      <c r="A11" s="89" t="s">
        <v>342</v>
      </c>
      <c r="B11" s="96" t="s">
        <v>129</v>
      </c>
      <c r="C11" s="63" t="s">
        <v>347</v>
      </c>
      <c r="D11" s="96" t="s">
        <v>100</v>
      </c>
      <c r="E11" s="64">
        <v>290</v>
      </c>
      <c r="F11" s="70"/>
      <c r="G11" s="10">
        <f t="shared" si="0"/>
        <v>0</v>
      </c>
    </row>
    <row r="12" spans="1:9" ht="30" x14ac:dyDescent="0.25">
      <c r="A12" s="89" t="s">
        <v>342</v>
      </c>
      <c r="B12" s="96" t="s">
        <v>131</v>
      </c>
      <c r="C12" s="63" t="s">
        <v>348</v>
      </c>
      <c r="D12" s="96" t="s">
        <v>100</v>
      </c>
      <c r="E12" s="64">
        <v>290</v>
      </c>
      <c r="F12" s="70"/>
      <c r="G12" s="10">
        <f t="shared" si="0"/>
        <v>0</v>
      </c>
    </row>
    <row r="13" spans="1:9" x14ac:dyDescent="0.25">
      <c r="A13" s="89" t="s">
        <v>342</v>
      </c>
      <c r="B13" s="96" t="s">
        <v>133</v>
      </c>
      <c r="C13" s="63" t="s">
        <v>349</v>
      </c>
      <c r="D13" s="96" t="s">
        <v>14</v>
      </c>
      <c r="E13" s="64">
        <v>20</v>
      </c>
      <c r="F13" s="70"/>
      <c r="G13" s="10">
        <f t="shared" si="0"/>
        <v>0</v>
      </c>
    </row>
    <row r="14" spans="1:9" ht="30" x14ac:dyDescent="0.25">
      <c r="A14" s="89" t="s">
        <v>342</v>
      </c>
      <c r="B14" s="96" t="s">
        <v>135</v>
      </c>
      <c r="C14" s="63" t="s">
        <v>271</v>
      </c>
      <c r="D14" s="96" t="s">
        <v>40</v>
      </c>
      <c r="E14" s="64">
        <v>1.6</v>
      </c>
      <c r="F14" s="70"/>
      <c r="G14" s="10">
        <f t="shared" si="0"/>
        <v>0</v>
      </c>
    </row>
    <row r="15" spans="1:9" x14ac:dyDescent="0.25">
      <c r="A15" s="89" t="s">
        <v>342</v>
      </c>
      <c r="B15" s="96" t="s">
        <v>137</v>
      </c>
      <c r="C15" s="63" t="s">
        <v>273</v>
      </c>
      <c r="D15" s="96" t="s">
        <v>94</v>
      </c>
      <c r="E15" s="64">
        <v>40.5</v>
      </c>
      <c r="F15" s="70"/>
      <c r="G15" s="10">
        <f t="shared" si="0"/>
        <v>0</v>
      </c>
    </row>
    <row r="16" spans="1:9" ht="30.75" thickBot="1" x14ac:dyDescent="0.3">
      <c r="A16" s="89" t="s">
        <v>342</v>
      </c>
      <c r="B16" s="96" t="s">
        <v>139</v>
      </c>
      <c r="C16" s="63" t="s">
        <v>350</v>
      </c>
      <c r="D16" s="96" t="s">
        <v>100</v>
      </c>
      <c r="E16" s="64">
        <v>70</v>
      </c>
      <c r="F16" s="70"/>
      <c r="G16" s="10">
        <f t="shared" si="0"/>
        <v>0</v>
      </c>
    </row>
    <row r="17" spans="1:9" ht="29.25" thickBot="1" x14ac:dyDescent="0.3">
      <c r="A17" s="137" t="s">
        <v>342</v>
      </c>
      <c r="B17" s="103" t="s">
        <v>141</v>
      </c>
      <c r="C17" s="138" t="s">
        <v>351</v>
      </c>
      <c r="D17" s="103" t="s">
        <v>352</v>
      </c>
      <c r="E17" s="139">
        <v>590</v>
      </c>
      <c r="F17" s="94"/>
      <c r="G17" s="11">
        <f t="shared" si="0"/>
        <v>0</v>
      </c>
      <c r="H17" s="17" t="s">
        <v>353</v>
      </c>
      <c r="I17" s="18">
        <f>ROUND(SUM(G7:G17),2)</f>
        <v>0</v>
      </c>
    </row>
    <row r="18" spans="1:9" x14ac:dyDescent="0.25">
      <c r="A18" s="140" t="s">
        <v>354</v>
      </c>
      <c r="B18" s="141" t="s">
        <v>157</v>
      </c>
      <c r="C18" s="135" t="s">
        <v>355</v>
      </c>
      <c r="D18" s="141" t="s">
        <v>40</v>
      </c>
      <c r="E18" s="142">
        <v>19.7</v>
      </c>
      <c r="F18" s="91"/>
      <c r="G18" s="25">
        <f t="shared" si="0"/>
        <v>0</v>
      </c>
    </row>
    <row r="19" spans="1:9" x14ac:dyDescent="0.25">
      <c r="A19" s="143" t="s">
        <v>354</v>
      </c>
      <c r="B19" s="99" t="s">
        <v>159</v>
      </c>
      <c r="C19" s="130" t="s">
        <v>356</v>
      </c>
      <c r="D19" s="99" t="s">
        <v>100</v>
      </c>
      <c r="E19" s="144">
        <v>570</v>
      </c>
      <c r="F19" s="70"/>
      <c r="G19" s="10">
        <f t="shared" si="0"/>
        <v>0</v>
      </c>
    </row>
    <row r="20" spans="1:9" x14ac:dyDescent="0.25">
      <c r="A20" s="143" t="s">
        <v>354</v>
      </c>
      <c r="B20" s="99" t="s">
        <v>161</v>
      </c>
      <c r="C20" s="130" t="s">
        <v>344</v>
      </c>
      <c r="D20" s="99" t="s">
        <v>40</v>
      </c>
      <c r="E20" s="144">
        <v>171</v>
      </c>
      <c r="F20" s="70"/>
      <c r="G20" s="10">
        <f t="shared" si="0"/>
        <v>0</v>
      </c>
      <c r="H20" s="1"/>
    </row>
    <row r="21" spans="1:9" ht="45" x14ac:dyDescent="0.25">
      <c r="A21" s="89" t="s">
        <v>354</v>
      </c>
      <c r="B21" s="99" t="s">
        <v>163</v>
      </c>
      <c r="C21" s="63" t="s">
        <v>357</v>
      </c>
      <c r="D21" s="96" t="s">
        <v>40</v>
      </c>
      <c r="E21" s="64">
        <v>370</v>
      </c>
      <c r="F21" s="91"/>
      <c r="G21" s="25">
        <f t="shared" si="0"/>
        <v>0</v>
      </c>
    </row>
    <row r="22" spans="1:9" ht="30" x14ac:dyDescent="0.25">
      <c r="A22" s="89" t="s">
        <v>354</v>
      </c>
      <c r="B22" s="99" t="s">
        <v>165</v>
      </c>
      <c r="C22" s="63" t="s">
        <v>346</v>
      </c>
      <c r="D22" s="96" t="s">
        <v>94</v>
      </c>
      <c r="E22" s="64">
        <v>47.3</v>
      </c>
      <c r="F22" s="70"/>
      <c r="G22" s="10">
        <f t="shared" si="0"/>
        <v>0</v>
      </c>
    </row>
    <row r="23" spans="1:9" ht="30" x14ac:dyDescent="0.25">
      <c r="A23" s="89" t="s">
        <v>354</v>
      </c>
      <c r="B23" s="99" t="s">
        <v>167</v>
      </c>
      <c r="C23" s="63" t="s">
        <v>358</v>
      </c>
      <c r="D23" s="96" t="s">
        <v>100</v>
      </c>
      <c r="E23" s="64">
        <v>1510</v>
      </c>
      <c r="F23" s="70"/>
      <c r="G23" s="10">
        <f t="shared" si="0"/>
        <v>0</v>
      </c>
    </row>
    <row r="24" spans="1:9" ht="30" x14ac:dyDescent="0.25">
      <c r="A24" s="89" t="s">
        <v>354</v>
      </c>
      <c r="B24" s="99" t="s">
        <v>169</v>
      </c>
      <c r="C24" s="63" t="s">
        <v>359</v>
      </c>
      <c r="D24" s="96" t="s">
        <v>100</v>
      </c>
      <c r="E24" s="64">
        <v>1510</v>
      </c>
      <c r="F24" s="70"/>
      <c r="G24" s="10">
        <f t="shared" si="0"/>
        <v>0</v>
      </c>
    </row>
    <row r="25" spans="1:9" x14ac:dyDescent="0.25">
      <c r="A25" s="89" t="s">
        <v>354</v>
      </c>
      <c r="B25" s="99" t="s">
        <v>360</v>
      </c>
      <c r="C25" s="63" t="s">
        <v>349</v>
      </c>
      <c r="D25" s="96" t="s">
        <v>14</v>
      </c>
      <c r="E25" s="64">
        <v>85</v>
      </c>
      <c r="F25" s="70"/>
      <c r="G25" s="10">
        <f t="shared" si="0"/>
        <v>0</v>
      </c>
    </row>
    <row r="26" spans="1:9" ht="30" x14ac:dyDescent="0.25">
      <c r="A26" s="89" t="s">
        <v>354</v>
      </c>
      <c r="B26" s="99" t="s">
        <v>361</v>
      </c>
      <c r="C26" s="63" t="s">
        <v>362</v>
      </c>
      <c r="D26" s="96" t="s">
        <v>40</v>
      </c>
      <c r="E26" s="64">
        <v>6.9</v>
      </c>
      <c r="F26" s="71"/>
      <c r="G26" s="22">
        <f t="shared" si="0"/>
        <v>0</v>
      </c>
    </row>
    <row r="27" spans="1:9" ht="15.75" thickBot="1" x14ac:dyDescent="0.3">
      <c r="A27" s="89" t="s">
        <v>354</v>
      </c>
      <c r="B27" s="99" t="s">
        <v>363</v>
      </c>
      <c r="C27" s="63" t="s">
        <v>273</v>
      </c>
      <c r="D27" s="96" t="s">
        <v>94</v>
      </c>
      <c r="E27" s="64">
        <v>171</v>
      </c>
      <c r="F27" s="62"/>
      <c r="G27" s="22">
        <f t="shared" si="0"/>
        <v>0</v>
      </c>
    </row>
    <row r="28" spans="1:9" ht="30.75" thickBot="1" x14ac:dyDescent="0.3">
      <c r="A28" s="93" t="s">
        <v>354</v>
      </c>
      <c r="B28" s="103" t="s">
        <v>364</v>
      </c>
      <c r="C28" s="76" t="s">
        <v>365</v>
      </c>
      <c r="D28" s="97" t="s">
        <v>100</v>
      </c>
      <c r="E28" s="102">
        <v>380</v>
      </c>
      <c r="F28" s="104"/>
      <c r="G28" s="11">
        <f t="shared" si="0"/>
        <v>0</v>
      </c>
      <c r="H28" s="23" t="s">
        <v>366</v>
      </c>
      <c r="I28" s="18">
        <f>ROUND(SUM(G18:G28),2)</f>
        <v>0</v>
      </c>
    </row>
    <row r="29" spans="1:9" ht="43.5" thickBot="1" x14ac:dyDescent="0.3">
      <c r="F29" s="60" t="s">
        <v>367</v>
      </c>
      <c r="G29" s="61">
        <f>SUM(G3:G28)</f>
        <v>0</v>
      </c>
    </row>
  </sheetData>
  <sheetProtection algorithmName="SHA-512" hashValue="A00yLiOsxvYrvcZpeQ/26uns6gFlbxXFIIuCYSZvDVjBWDtrLdbfkr4kFfGW4RsP8VGyELJbcxkVqQqX3oJTcw==" saltValue="BIMymI7ShLGWLztWI9AjLw==" spinCount="100000" sheet="1" objects="1" scenarios="1"/>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topLeftCell="A19" zoomScale="90" zoomScaleNormal="90" workbookViewId="0">
      <selection sqref="A1:G1"/>
    </sheetView>
  </sheetViews>
  <sheetFormatPr defaultColWidth="9.140625" defaultRowHeight="15" x14ac:dyDescent="0.25"/>
  <cols>
    <col min="1" max="1" width="39.7109375" style="8" customWidth="1"/>
    <col min="2" max="2" width="10.5703125" style="4" customWidth="1"/>
    <col min="3" max="3" width="71.7109375" style="5" customWidth="1"/>
    <col min="4" max="4" width="9.140625" style="4"/>
    <col min="5" max="5" width="16.28515625" style="4" customWidth="1"/>
    <col min="6" max="6" width="20.7109375" style="6" customWidth="1"/>
    <col min="7" max="7" width="14.7109375" style="4" customWidth="1"/>
    <col min="8" max="8" width="21.5703125" style="7" customWidth="1"/>
    <col min="9" max="9" width="16.140625" style="1" customWidth="1"/>
    <col min="10" max="16384" width="9.140625" style="1"/>
  </cols>
  <sheetData>
    <row r="1" spans="1:9" ht="31.9" customHeight="1" x14ac:dyDescent="0.25">
      <c r="A1" s="127" t="s">
        <v>368</v>
      </c>
      <c r="B1" s="128"/>
      <c r="C1" s="128"/>
      <c r="D1" s="128"/>
      <c r="E1" s="128"/>
      <c r="F1" s="128"/>
      <c r="G1" s="129"/>
    </row>
    <row r="2" spans="1:9" ht="43.5" thickBot="1" x14ac:dyDescent="0.3">
      <c r="A2" s="12" t="s">
        <v>1</v>
      </c>
      <c r="B2" s="21" t="s">
        <v>2</v>
      </c>
      <c r="C2" s="13" t="s">
        <v>3</v>
      </c>
      <c r="D2" s="13" t="s">
        <v>4</v>
      </c>
      <c r="E2" s="14" t="s">
        <v>5</v>
      </c>
      <c r="F2" s="15" t="s">
        <v>6</v>
      </c>
      <c r="G2" s="24" t="s">
        <v>7</v>
      </c>
    </row>
    <row r="3" spans="1:9" ht="30" x14ac:dyDescent="0.25">
      <c r="A3" s="63" t="s">
        <v>369</v>
      </c>
      <c r="B3" s="55" t="s">
        <v>9</v>
      </c>
      <c r="C3" s="63" t="s">
        <v>122</v>
      </c>
      <c r="D3" s="55" t="s">
        <v>40</v>
      </c>
      <c r="E3" s="64">
        <v>333</v>
      </c>
      <c r="F3" s="91"/>
      <c r="G3" s="30">
        <f t="shared" ref="G3:G30" si="0">ROUND((E3*F3),2)</f>
        <v>0</v>
      </c>
    </row>
    <row r="4" spans="1:9" ht="30" x14ac:dyDescent="0.25">
      <c r="A4" s="63" t="s">
        <v>369</v>
      </c>
      <c r="B4" s="55" t="s">
        <v>12</v>
      </c>
      <c r="C4" s="63" t="s">
        <v>370</v>
      </c>
      <c r="D4" s="55" t="s">
        <v>40</v>
      </c>
      <c r="E4" s="64">
        <v>333</v>
      </c>
      <c r="F4" s="70"/>
      <c r="G4" s="31">
        <f t="shared" si="0"/>
        <v>0</v>
      </c>
    </row>
    <row r="5" spans="1:9" ht="30" x14ac:dyDescent="0.25">
      <c r="A5" s="63" t="s">
        <v>369</v>
      </c>
      <c r="B5" s="55" t="s">
        <v>15</v>
      </c>
      <c r="C5" s="63" t="s">
        <v>371</v>
      </c>
      <c r="D5" s="55" t="s">
        <v>372</v>
      </c>
      <c r="E5" s="64">
        <v>4.5</v>
      </c>
      <c r="F5" s="70"/>
      <c r="G5" s="32">
        <f t="shared" si="0"/>
        <v>0</v>
      </c>
    </row>
    <row r="6" spans="1:9" ht="30" x14ac:dyDescent="0.25">
      <c r="A6" s="63" t="s">
        <v>369</v>
      </c>
      <c r="B6" s="55" t="s">
        <v>17</v>
      </c>
      <c r="C6" s="63" t="s">
        <v>373</v>
      </c>
      <c r="D6" s="55" t="s">
        <v>40</v>
      </c>
      <c r="E6" s="64">
        <v>15.149999999999999</v>
      </c>
      <c r="F6" s="70"/>
      <c r="G6" s="33">
        <f t="shared" si="0"/>
        <v>0</v>
      </c>
      <c r="H6" s="1"/>
    </row>
    <row r="7" spans="1:9" ht="30" customHeight="1" thickBot="1" x14ac:dyDescent="0.3">
      <c r="A7" s="63" t="s">
        <v>369</v>
      </c>
      <c r="B7" s="55" t="s">
        <v>19</v>
      </c>
      <c r="C7" s="63" t="s">
        <v>374</v>
      </c>
      <c r="D7" s="55" t="s">
        <v>40</v>
      </c>
      <c r="E7" s="64">
        <v>95.300000000000011</v>
      </c>
      <c r="F7" s="70"/>
      <c r="G7" s="10">
        <f t="shared" si="0"/>
        <v>0</v>
      </c>
    </row>
    <row r="8" spans="1:9" ht="29.25" thickBot="1" x14ac:dyDescent="0.3">
      <c r="A8" s="76" t="s">
        <v>369</v>
      </c>
      <c r="B8" s="106" t="s">
        <v>21</v>
      </c>
      <c r="C8" s="76" t="s">
        <v>375</v>
      </c>
      <c r="D8" s="106" t="s">
        <v>40</v>
      </c>
      <c r="E8" s="102">
        <v>223.89999999999998</v>
      </c>
      <c r="F8" s="90"/>
      <c r="G8" s="29">
        <f t="shared" si="0"/>
        <v>0</v>
      </c>
      <c r="H8" s="17" t="s">
        <v>341</v>
      </c>
      <c r="I8" s="18">
        <f>ROUND(SUM(G3:G8),2)</f>
        <v>0</v>
      </c>
    </row>
    <row r="9" spans="1:9" ht="30" x14ac:dyDescent="0.25">
      <c r="A9" s="56" t="s">
        <v>376</v>
      </c>
      <c r="B9" s="57" t="s">
        <v>121</v>
      </c>
      <c r="C9" s="56" t="s">
        <v>377</v>
      </c>
      <c r="D9" s="57" t="s">
        <v>40</v>
      </c>
      <c r="E9" s="101">
        <v>0</v>
      </c>
      <c r="F9" s="107"/>
      <c r="G9" s="25">
        <f t="shared" si="0"/>
        <v>0</v>
      </c>
    </row>
    <row r="10" spans="1:9" ht="30" x14ac:dyDescent="0.25">
      <c r="A10" s="63" t="s">
        <v>376</v>
      </c>
      <c r="B10" s="55" t="s">
        <v>123</v>
      </c>
      <c r="C10" s="63" t="s">
        <v>378</v>
      </c>
      <c r="D10" s="55" t="s">
        <v>40</v>
      </c>
      <c r="E10" s="64">
        <v>0</v>
      </c>
      <c r="F10" s="108"/>
      <c r="G10" s="10">
        <f t="shared" si="0"/>
        <v>0</v>
      </c>
    </row>
    <row r="11" spans="1:9" ht="30" x14ac:dyDescent="0.25">
      <c r="A11" s="63" t="s">
        <v>376</v>
      </c>
      <c r="B11" s="55" t="s">
        <v>125</v>
      </c>
      <c r="C11" s="63" t="s">
        <v>379</v>
      </c>
      <c r="D11" s="55" t="s">
        <v>40</v>
      </c>
      <c r="E11" s="64">
        <v>4.8000000000000007</v>
      </c>
      <c r="F11" s="108"/>
      <c r="G11" s="10">
        <f t="shared" si="0"/>
        <v>0</v>
      </c>
    </row>
    <row r="12" spans="1:9" ht="30" x14ac:dyDescent="0.25">
      <c r="A12" s="63" t="s">
        <v>376</v>
      </c>
      <c r="B12" s="55" t="s">
        <v>127</v>
      </c>
      <c r="C12" s="63" t="s">
        <v>380</v>
      </c>
      <c r="D12" s="55" t="s">
        <v>40</v>
      </c>
      <c r="E12" s="64">
        <v>1.1999999999999997</v>
      </c>
      <c r="F12" s="108"/>
      <c r="G12" s="10">
        <f t="shared" si="0"/>
        <v>0</v>
      </c>
    </row>
    <row r="13" spans="1:9" ht="30" x14ac:dyDescent="0.25">
      <c r="A13" s="63" t="s">
        <v>376</v>
      </c>
      <c r="B13" s="55" t="s">
        <v>129</v>
      </c>
      <c r="C13" s="63" t="s">
        <v>381</v>
      </c>
      <c r="D13" s="55" t="s">
        <v>14</v>
      </c>
      <c r="E13" s="64">
        <v>3</v>
      </c>
      <c r="F13" s="108"/>
      <c r="G13" s="10">
        <f t="shared" si="0"/>
        <v>0</v>
      </c>
    </row>
    <row r="14" spans="1:9" x14ac:dyDescent="0.25">
      <c r="A14" s="63" t="s">
        <v>376</v>
      </c>
      <c r="B14" s="55" t="s">
        <v>131</v>
      </c>
      <c r="C14" s="63" t="s">
        <v>382</v>
      </c>
      <c r="D14" s="55" t="s">
        <v>14</v>
      </c>
      <c r="E14" s="64">
        <v>11</v>
      </c>
      <c r="F14" s="108"/>
      <c r="G14" s="10">
        <f t="shared" si="0"/>
        <v>0</v>
      </c>
    </row>
    <row r="15" spans="1:9" x14ac:dyDescent="0.25">
      <c r="A15" s="63" t="s">
        <v>376</v>
      </c>
      <c r="B15" s="55" t="s">
        <v>133</v>
      </c>
      <c r="C15" s="63" t="s">
        <v>383</v>
      </c>
      <c r="D15" s="55" t="s">
        <v>14</v>
      </c>
      <c r="E15" s="64">
        <v>13</v>
      </c>
      <c r="F15" s="108"/>
      <c r="G15" s="10">
        <f t="shared" si="0"/>
        <v>0</v>
      </c>
    </row>
    <row r="16" spans="1:9" ht="30" x14ac:dyDescent="0.25">
      <c r="A16" s="63" t="s">
        <v>376</v>
      </c>
      <c r="B16" s="55" t="s">
        <v>135</v>
      </c>
      <c r="C16" s="63" t="s">
        <v>384</v>
      </c>
      <c r="D16" s="55" t="s">
        <v>94</v>
      </c>
      <c r="E16" s="64">
        <v>173.49</v>
      </c>
      <c r="F16" s="109"/>
      <c r="G16" s="10">
        <f t="shared" si="0"/>
        <v>0</v>
      </c>
      <c r="H16" s="1"/>
    </row>
    <row r="17" spans="1:9" ht="30" x14ac:dyDescent="0.25">
      <c r="A17" s="63" t="s">
        <v>376</v>
      </c>
      <c r="B17" s="55" t="s">
        <v>137</v>
      </c>
      <c r="C17" s="63" t="s">
        <v>385</v>
      </c>
      <c r="D17" s="55" t="s">
        <v>94</v>
      </c>
      <c r="E17" s="64">
        <v>17.43</v>
      </c>
      <c r="F17" s="110"/>
      <c r="G17" s="25">
        <f t="shared" si="0"/>
        <v>0</v>
      </c>
    </row>
    <row r="18" spans="1:9" ht="30" x14ac:dyDescent="0.25">
      <c r="A18" s="63" t="s">
        <v>376</v>
      </c>
      <c r="B18" s="55" t="s">
        <v>139</v>
      </c>
      <c r="C18" s="63" t="s">
        <v>386</v>
      </c>
      <c r="D18" s="55" t="s">
        <v>94</v>
      </c>
      <c r="E18" s="64">
        <v>0</v>
      </c>
      <c r="F18" s="108"/>
      <c r="G18" s="25">
        <f t="shared" si="0"/>
        <v>0</v>
      </c>
    </row>
    <row r="19" spans="1:9" ht="30" x14ac:dyDescent="0.25">
      <c r="A19" s="63" t="s">
        <v>376</v>
      </c>
      <c r="B19" s="55" t="s">
        <v>141</v>
      </c>
      <c r="C19" s="63" t="s">
        <v>387</v>
      </c>
      <c r="D19" s="55" t="s">
        <v>94</v>
      </c>
      <c r="E19" s="64">
        <v>2</v>
      </c>
      <c r="F19" s="108"/>
      <c r="G19" s="10">
        <f t="shared" si="0"/>
        <v>0</v>
      </c>
    </row>
    <row r="20" spans="1:9" x14ac:dyDescent="0.25">
      <c r="A20" s="63" t="s">
        <v>376</v>
      </c>
      <c r="B20" s="55" t="s">
        <v>143</v>
      </c>
      <c r="C20" s="63" t="s">
        <v>388</v>
      </c>
      <c r="D20" s="55" t="s">
        <v>14</v>
      </c>
      <c r="E20" s="64">
        <v>0</v>
      </c>
      <c r="F20" s="108"/>
      <c r="G20" s="10">
        <f t="shared" si="0"/>
        <v>0</v>
      </c>
      <c r="H20" s="1"/>
    </row>
    <row r="21" spans="1:9" x14ac:dyDescent="0.25">
      <c r="A21" s="63" t="s">
        <v>376</v>
      </c>
      <c r="B21" s="55" t="s">
        <v>145</v>
      </c>
      <c r="C21" s="63" t="s">
        <v>389</v>
      </c>
      <c r="D21" s="55" t="s">
        <v>14</v>
      </c>
      <c r="E21" s="64">
        <v>1</v>
      </c>
      <c r="F21" s="107"/>
      <c r="G21" s="25">
        <f t="shared" si="0"/>
        <v>0</v>
      </c>
    </row>
    <row r="22" spans="1:9" x14ac:dyDescent="0.25">
      <c r="A22" s="63" t="s">
        <v>376</v>
      </c>
      <c r="B22" s="55" t="s">
        <v>147</v>
      </c>
      <c r="C22" s="63" t="s">
        <v>390</v>
      </c>
      <c r="D22" s="55" t="s">
        <v>14</v>
      </c>
      <c r="E22" s="64">
        <v>0</v>
      </c>
      <c r="F22" s="108"/>
      <c r="G22" s="10">
        <f t="shared" si="0"/>
        <v>0</v>
      </c>
    </row>
    <row r="23" spans="1:9" x14ac:dyDescent="0.25">
      <c r="A23" s="63" t="s">
        <v>376</v>
      </c>
      <c r="B23" s="55" t="s">
        <v>149</v>
      </c>
      <c r="C23" s="63" t="s">
        <v>391</v>
      </c>
      <c r="D23" s="55" t="s">
        <v>14</v>
      </c>
      <c r="E23" s="64">
        <v>1</v>
      </c>
      <c r="F23" s="108"/>
      <c r="G23" s="10">
        <f t="shared" si="0"/>
        <v>0</v>
      </c>
    </row>
    <row r="24" spans="1:9" x14ac:dyDescent="0.25">
      <c r="A24" s="63" t="s">
        <v>376</v>
      </c>
      <c r="B24" s="55" t="s">
        <v>151</v>
      </c>
      <c r="C24" s="63" t="s">
        <v>392</v>
      </c>
      <c r="D24" s="55" t="s">
        <v>94</v>
      </c>
      <c r="E24" s="64">
        <v>42</v>
      </c>
      <c r="F24" s="108"/>
      <c r="G24" s="10">
        <f t="shared" si="0"/>
        <v>0</v>
      </c>
    </row>
    <row r="25" spans="1:9" x14ac:dyDescent="0.25">
      <c r="A25" s="63" t="s">
        <v>376</v>
      </c>
      <c r="B25" s="55" t="s">
        <v>153</v>
      </c>
      <c r="C25" s="63" t="s">
        <v>393</v>
      </c>
      <c r="D25" s="55" t="s">
        <v>94</v>
      </c>
      <c r="E25" s="64">
        <v>727</v>
      </c>
      <c r="F25" s="108"/>
      <c r="G25" s="10">
        <f t="shared" si="0"/>
        <v>0</v>
      </c>
    </row>
    <row r="26" spans="1:9" ht="15.75" thickBot="1" x14ac:dyDescent="0.3">
      <c r="A26" s="63" t="s">
        <v>376</v>
      </c>
      <c r="B26" s="55" t="s">
        <v>394</v>
      </c>
      <c r="C26" s="63" t="s">
        <v>395</v>
      </c>
      <c r="D26" s="55" t="s">
        <v>94</v>
      </c>
      <c r="E26" s="64">
        <v>727</v>
      </c>
      <c r="F26" s="108"/>
      <c r="G26" s="10">
        <f t="shared" si="0"/>
        <v>0</v>
      </c>
      <c r="H26" s="1"/>
    </row>
    <row r="27" spans="1:9" ht="30.75" thickBot="1" x14ac:dyDescent="0.3">
      <c r="A27" s="76" t="s">
        <v>376</v>
      </c>
      <c r="B27" s="106" t="s">
        <v>396</v>
      </c>
      <c r="C27" s="76" t="s">
        <v>397</v>
      </c>
      <c r="D27" s="106" t="s">
        <v>14</v>
      </c>
      <c r="E27" s="102">
        <v>18</v>
      </c>
      <c r="F27" s="111"/>
      <c r="G27" s="11">
        <f t="shared" ref="G27" si="1">ROUND((E27*F27),2)</f>
        <v>0</v>
      </c>
      <c r="H27" s="23" t="s">
        <v>353</v>
      </c>
      <c r="I27" s="18">
        <f>ROUND(SUM(G9:G27),2)</f>
        <v>0</v>
      </c>
    </row>
    <row r="28" spans="1:9" ht="30" x14ac:dyDescent="0.25">
      <c r="A28" s="56" t="s">
        <v>398</v>
      </c>
      <c r="B28" s="57" t="s">
        <v>157</v>
      </c>
      <c r="C28" s="56" t="s">
        <v>399</v>
      </c>
      <c r="D28" s="57" t="s">
        <v>40</v>
      </c>
      <c r="E28" s="101">
        <v>0</v>
      </c>
      <c r="F28" s="108"/>
      <c r="G28" s="10">
        <f t="shared" si="0"/>
        <v>0</v>
      </c>
    </row>
    <row r="29" spans="1:9" ht="15.75" thickBot="1" x14ac:dyDescent="0.3">
      <c r="A29" s="63" t="s">
        <v>398</v>
      </c>
      <c r="B29" s="55" t="s">
        <v>159</v>
      </c>
      <c r="C29" s="63" t="s">
        <v>400</v>
      </c>
      <c r="D29" s="55" t="s">
        <v>14</v>
      </c>
      <c r="E29" s="64">
        <v>0</v>
      </c>
      <c r="F29" s="108"/>
      <c r="G29" s="10">
        <f t="shared" si="0"/>
        <v>0</v>
      </c>
    </row>
    <row r="30" spans="1:9" ht="29.25" thickBot="1" x14ac:dyDescent="0.3">
      <c r="A30" s="76" t="s">
        <v>398</v>
      </c>
      <c r="B30" s="106" t="s">
        <v>161</v>
      </c>
      <c r="C30" s="76" t="s">
        <v>401</v>
      </c>
      <c r="D30" s="106" t="s">
        <v>40</v>
      </c>
      <c r="E30" s="64">
        <v>0</v>
      </c>
      <c r="F30" s="111"/>
      <c r="G30" s="10">
        <f t="shared" si="0"/>
        <v>0</v>
      </c>
      <c r="H30" s="23" t="s">
        <v>366</v>
      </c>
      <c r="I30" s="18">
        <f>ROUND(SUM(G28:G30),2)</f>
        <v>0</v>
      </c>
    </row>
    <row r="31" spans="1:9" ht="43.5" thickBot="1" x14ac:dyDescent="0.3">
      <c r="F31" s="105" t="s">
        <v>402</v>
      </c>
      <c r="G31" s="20">
        <f>SUM(G3:G30)</f>
        <v>0</v>
      </c>
    </row>
  </sheetData>
  <sheetProtection algorithmName="SHA-512" hashValue="z2EZl4TqQc90MXMRP/r9wURFSoFjmrMrTqzDRfcu+ILLA3OdMbXAFsmB5bEdSJRTyHwZiAAB7OW3rbuKfJ2c/g==" saltValue="obfuQFTlbu+1wCg6A3maAQ==" spinCount="100000" sheet="1" objects="1" scenarios="1"/>
  <mergeCells count="1">
    <mergeCell ref="A1:G1"/>
  </mergeCells>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topLeftCell="A29" zoomScaleNormal="100" workbookViewId="0">
      <selection sqref="A1:G1"/>
    </sheetView>
  </sheetViews>
  <sheetFormatPr defaultColWidth="9.140625" defaultRowHeight="15" x14ac:dyDescent="0.25"/>
  <cols>
    <col min="1" max="1" width="39.7109375" style="8" customWidth="1"/>
    <col min="2" max="2" width="10.5703125" style="4" customWidth="1"/>
    <col min="3" max="3" width="71.7109375" style="5" customWidth="1"/>
    <col min="4" max="4" width="9.140625" style="4"/>
    <col min="5" max="5" width="16.28515625" style="4" customWidth="1"/>
    <col min="6" max="6" width="20.7109375" style="6" customWidth="1"/>
    <col min="7" max="7" width="14.7109375" style="4" customWidth="1"/>
    <col min="8" max="8" width="21.5703125" style="7" customWidth="1"/>
    <col min="9" max="9" width="16.140625" style="1" customWidth="1"/>
    <col min="10" max="16384" width="9.140625" style="1"/>
  </cols>
  <sheetData>
    <row r="1" spans="1:8" x14ac:dyDescent="0.25">
      <c r="A1" s="127" t="s">
        <v>403</v>
      </c>
      <c r="B1" s="128"/>
      <c r="C1" s="128"/>
      <c r="D1" s="128"/>
      <c r="E1" s="128"/>
      <c r="F1" s="128"/>
      <c r="G1" s="129"/>
    </row>
    <row r="2" spans="1:8" ht="42.75" x14ac:dyDescent="0.25">
      <c r="A2" s="12" t="s">
        <v>1</v>
      </c>
      <c r="B2" s="21" t="s">
        <v>2</v>
      </c>
      <c r="C2" s="13" t="s">
        <v>3</v>
      </c>
      <c r="D2" s="13" t="s">
        <v>4</v>
      </c>
      <c r="E2" s="14" t="s">
        <v>5</v>
      </c>
      <c r="F2" s="15" t="s">
        <v>6</v>
      </c>
      <c r="G2" s="24" t="s">
        <v>7</v>
      </c>
    </row>
    <row r="3" spans="1:8" ht="30" x14ac:dyDescent="0.25">
      <c r="A3" s="89" t="s">
        <v>404</v>
      </c>
      <c r="B3" s="96" t="s">
        <v>9</v>
      </c>
      <c r="C3" s="63" t="s">
        <v>405</v>
      </c>
      <c r="D3" s="96" t="s">
        <v>11</v>
      </c>
      <c r="E3" s="115" t="s">
        <v>406</v>
      </c>
      <c r="F3" s="91"/>
      <c r="G3" s="30">
        <f t="shared" ref="G3:G5" si="0">ROUND((E3*F3),2)</f>
        <v>0</v>
      </c>
    </row>
    <row r="4" spans="1:8" x14ac:dyDescent="0.25">
      <c r="A4" s="89" t="s">
        <v>404</v>
      </c>
      <c r="B4" s="96" t="s">
        <v>12</v>
      </c>
      <c r="C4" s="63" t="s">
        <v>407</v>
      </c>
      <c r="D4" s="96" t="s">
        <v>40</v>
      </c>
      <c r="E4" s="64">
        <v>1.2000000000000002</v>
      </c>
      <c r="F4" s="70"/>
      <c r="G4" s="30">
        <f t="shared" si="0"/>
        <v>0</v>
      </c>
    </row>
    <row r="5" spans="1:8" x14ac:dyDescent="0.25">
      <c r="A5" s="89" t="s">
        <v>404</v>
      </c>
      <c r="B5" s="96" t="s">
        <v>15</v>
      </c>
      <c r="C5" s="63" t="s">
        <v>408</v>
      </c>
      <c r="D5" s="96" t="s">
        <v>14</v>
      </c>
      <c r="E5" s="64">
        <v>30</v>
      </c>
      <c r="F5" s="70"/>
      <c r="G5" s="30">
        <f t="shared" si="0"/>
        <v>0</v>
      </c>
    </row>
    <row r="6" spans="1:8" x14ac:dyDescent="0.25">
      <c r="A6" s="89" t="s">
        <v>404</v>
      </c>
      <c r="B6" s="96" t="s">
        <v>17</v>
      </c>
      <c r="C6" s="63" t="s">
        <v>409</v>
      </c>
      <c r="D6" s="96" t="s">
        <v>14</v>
      </c>
      <c r="E6" s="64">
        <v>6</v>
      </c>
      <c r="F6" s="70"/>
      <c r="G6" s="33">
        <f>ROUND((E6*F6),2)</f>
        <v>0</v>
      </c>
      <c r="H6" s="1"/>
    </row>
    <row r="7" spans="1:8" x14ac:dyDescent="0.25">
      <c r="A7" s="89" t="s">
        <v>404</v>
      </c>
      <c r="B7" s="96" t="s">
        <v>19</v>
      </c>
      <c r="C7" s="63" t="s">
        <v>410</v>
      </c>
      <c r="D7" s="96" t="s">
        <v>14</v>
      </c>
      <c r="E7" s="64">
        <v>30</v>
      </c>
      <c r="F7" s="70"/>
      <c r="G7" s="33">
        <f t="shared" ref="G7:G42" si="1">ROUND((E7*F7),2)</f>
        <v>0</v>
      </c>
    </row>
    <row r="8" spans="1:8" x14ac:dyDescent="0.25">
      <c r="A8" s="89" t="s">
        <v>404</v>
      </c>
      <c r="B8" s="96" t="s">
        <v>21</v>
      </c>
      <c r="C8" s="63" t="s">
        <v>411</v>
      </c>
      <c r="D8" s="96" t="s">
        <v>14</v>
      </c>
      <c r="E8" s="64">
        <v>30</v>
      </c>
      <c r="F8" s="70"/>
      <c r="G8" s="33">
        <f t="shared" si="1"/>
        <v>0</v>
      </c>
    </row>
    <row r="9" spans="1:8" x14ac:dyDescent="0.25">
      <c r="A9" s="89" t="s">
        <v>404</v>
      </c>
      <c r="B9" s="96" t="s">
        <v>23</v>
      </c>
      <c r="C9" s="63" t="s">
        <v>412</v>
      </c>
      <c r="D9" s="96" t="s">
        <v>14</v>
      </c>
      <c r="E9" s="64">
        <v>30</v>
      </c>
      <c r="F9" s="70"/>
      <c r="G9" s="33">
        <f t="shared" si="1"/>
        <v>0</v>
      </c>
    </row>
    <row r="10" spans="1:8" x14ac:dyDescent="0.25">
      <c r="A10" s="89" t="s">
        <v>404</v>
      </c>
      <c r="B10" s="96" t="s">
        <v>25</v>
      </c>
      <c r="C10" s="63" t="s">
        <v>413</v>
      </c>
      <c r="D10" s="96" t="s">
        <v>40</v>
      </c>
      <c r="E10" s="64">
        <v>0.58000000000000007</v>
      </c>
      <c r="F10" s="70"/>
      <c r="G10" s="33">
        <f t="shared" si="1"/>
        <v>0</v>
      </c>
    </row>
    <row r="11" spans="1:8" x14ac:dyDescent="0.25">
      <c r="A11" s="89" t="s">
        <v>404</v>
      </c>
      <c r="B11" s="96" t="s">
        <v>27</v>
      </c>
      <c r="C11" s="63" t="s">
        <v>414</v>
      </c>
      <c r="D11" s="96" t="s">
        <v>14</v>
      </c>
      <c r="E11" s="64">
        <v>30</v>
      </c>
      <c r="F11" s="70"/>
      <c r="G11" s="33">
        <f t="shared" si="1"/>
        <v>0</v>
      </c>
    </row>
    <row r="12" spans="1:8" x14ac:dyDescent="0.25">
      <c r="A12" s="89" t="s">
        <v>404</v>
      </c>
      <c r="B12" s="96" t="s">
        <v>29</v>
      </c>
      <c r="C12" s="63" t="s">
        <v>415</v>
      </c>
      <c r="D12" s="96" t="s">
        <v>14</v>
      </c>
      <c r="E12" s="64">
        <v>30</v>
      </c>
      <c r="F12" s="108"/>
      <c r="G12" s="33">
        <f t="shared" si="1"/>
        <v>0</v>
      </c>
    </row>
    <row r="13" spans="1:8" x14ac:dyDescent="0.25">
      <c r="A13" s="89" t="s">
        <v>404</v>
      </c>
      <c r="B13" s="96" t="s">
        <v>32</v>
      </c>
      <c r="C13" s="63" t="s">
        <v>416</v>
      </c>
      <c r="D13" s="96" t="s">
        <v>94</v>
      </c>
      <c r="E13" s="64">
        <v>349</v>
      </c>
      <c r="F13" s="108"/>
      <c r="G13" s="33">
        <f t="shared" si="1"/>
        <v>0</v>
      </c>
    </row>
    <row r="14" spans="1:8" ht="30" x14ac:dyDescent="0.25">
      <c r="A14" s="89" t="s">
        <v>404</v>
      </c>
      <c r="B14" s="96" t="s">
        <v>35</v>
      </c>
      <c r="C14" s="63" t="s">
        <v>417</v>
      </c>
      <c r="D14" s="96" t="s">
        <v>94</v>
      </c>
      <c r="E14" s="64">
        <v>0</v>
      </c>
      <c r="F14" s="108"/>
      <c r="G14" s="33">
        <f t="shared" si="1"/>
        <v>0</v>
      </c>
    </row>
    <row r="15" spans="1:8" ht="30" x14ac:dyDescent="0.25">
      <c r="A15" s="89" t="s">
        <v>404</v>
      </c>
      <c r="B15" s="96" t="s">
        <v>38</v>
      </c>
      <c r="C15" s="63" t="s">
        <v>418</v>
      </c>
      <c r="D15" s="96" t="s">
        <v>94</v>
      </c>
      <c r="E15" s="64">
        <v>325</v>
      </c>
      <c r="F15" s="108"/>
      <c r="G15" s="33">
        <f t="shared" si="1"/>
        <v>0</v>
      </c>
    </row>
    <row r="16" spans="1:8" x14ac:dyDescent="0.25">
      <c r="A16" s="89" t="s">
        <v>404</v>
      </c>
      <c r="B16" s="96" t="s">
        <v>41</v>
      </c>
      <c r="C16" s="63" t="s">
        <v>419</v>
      </c>
      <c r="D16" s="96" t="s">
        <v>94</v>
      </c>
      <c r="E16" s="64">
        <v>64</v>
      </c>
      <c r="F16" s="109"/>
      <c r="G16" s="33">
        <f t="shared" si="1"/>
        <v>0</v>
      </c>
      <c r="H16" s="1"/>
    </row>
    <row r="17" spans="1:9" x14ac:dyDescent="0.25">
      <c r="A17" s="89" t="s">
        <v>404</v>
      </c>
      <c r="B17" s="96" t="s">
        <v>43</v>
      </c>
      <c r="C17" s="63" t="s">
        <v>420</v>
      </c>
      <c r="D17" s="96" t="s">
        <v>11</v>
      </c>
      <c r="E17" s="64">
        <v>0.34899999999999987</v>
      </c>
      <c r="F17" s="110"/>
      <c r="G17" s="33">
        <f t="shared" si="1"/>
        <v>0</v>
      </c>
    </row>
    <row r="18" spans="1:9" ht="30" x14ac:dyDescent="0.25">
      <c r="A18" s="89" t="s">
        <v>404</v>
      </c>
      <c r="B18" s="96" t="s">
        <v>45</v>
      </c>
      <c r="C18" s="63" t="s">
        <v>421</v>
      </c>
      <c r="D18" s="96" t="s">
        <v>14</v>
      </c>
      <c r="E18" s="64">
        <v>62</v>
      </c>
      <c r="F18" s="108"/>
      <c r="G18" s="33">
        <f t="shared" si="1"/>
        <v>0</v>
      </c>
    </row>
    <row r="19" spans="1:9" x14ac:dyDescent="0.25">
      <c r="A19" s="89" t="s">
        <v>404</v>
      </c>
      <c r="B19" s="96" t="s">
        <v>47</v>
      </c>
      <c r="C19" s="63" t="s">
        <v>422</v>
      </c>
      <c r="D19" s="96" t="s">
        <v>94</v>
      </c>
      <c r="E19" s="64">
        <v>371</v>
      </c>
      <c r="F19" s="108"/>
      <c r="G19" s="33">
        <f t="shared" si="1"/>
        <v>0</v>
      </c>
    </row>
    <row r="20" spans="1:9" x14ac:dyDescent="0.25">
      <c r="A20" s="89" t="s">
        <v>404</v>
      </c>
      <c r="B20" s="96" t="s">
        <v>49</v>
      </c>
      <c r="C20" s="63" t="s">
        <v>423</v>
      </c>
      <c r="D20" s="96" t="s">
        <v>40</v>
      </c>
      <c r="E20" s="64">
        <v>0.25</v>
      </c>
      <c r="F20" s="108"/>
      <c r="G20" s="33">
        <f t="shared" si="1"/>
        <v>0</v>
      </c>
      <c r="H20" s="1"/>
    </row>
    <row r="21" spans="1:9" x14ac:dyDescent="0.25">
      <c r="A21" s="89" t="s">
        <v>404</v>
      </c>
      <c r="B21" s="96" t="s">
        <v>51</v>
      </c>
      <c r="C21" s="63" t="s">
        <v>424</v>
      </c>
      <c r="D21" s="96" t="s">
        <v>40</v>
      </c>
      <c r="E21" s="64">
        <v>0.15</v>
      </c>
      <c r="F21" s="107"/>
      <c r="G21" s="33">
        <f t="shared" si="1"/>
        <v>0</v>
      </c>
    </row>
    <row r="22" spans="1:9" x14ac:dyDescent="0.25">
      <c r="A22" s="89" t="s">
        <v>404</v>
      </c>
      <c r="B22" s="96" t="s">
        <v>53</v>
      </c>
      <c r="C22" s="63" t="s">
        <v>425</v>
      </c>
      <c r="D22" s="96" t="s">
        <v>14</v>
      </c>
      <c r="E22" s="64">
        <v>1</v>
      </c>
      <c r="F22" s="108"/>
      <c r="G22" s="33">
        <f t="shared" si="1"/>
        <v>0</v>
      </c>
    </row>
    <row r="23" spans="1:9" ht="30" x14ac:dyDescent="0.25">
      <c r="A23" s="89" t="s">
        <v>404</v>
      </c>
      <c r="B23" s="96" t="s">
        <v>55</v>
      </c>
      <c r="C23" s="63" t="s">
        <v>426</v>
      </c>
      <c r="D23" s="96" t="s">
        <v>333</v>
      </c>
      <c r="E23" s="64">
        <v>31</v>
      </c>
      <c r="F23" s="108"/>
      <c r="G23" s="33">
        <f t="shared" si="1"/>
        <v>0</v>
      </c>
    </row>
    <row r="24" spans="1:9" ht="30" x14ac:dyDescent="0.25">
      <c r="A24" s="89" t="s">
        <v>404</v>
      </c>
      <c r="B24" s="96" t="s">
        <v>57</v>
      </c>
      <c r="C24" s="63" t="s">
        <v>427</v>
      </c>
      <c r="D24" s="96" t="s">
        <v>94</v>
      </c>
      <c r="E24" s="64">
        <v>32</v>
      </c>
      <c r="F24" s="108"/>
      <c r="G24" s="33">
        <f t="shared" si="1"/>
        <v>0</v>
      </c>
    </row>
    <row r="25" spans="1:9" x14ac:dyDescent="0.25">
      <c r="A25" s="89" t="s">
        <v>404</v>
      </c>
      <c r="B25" s="96" t="s">
        <v>59</v>
      </c>
      <c r="C25" s="63" t="s">
        <v>428</v>
      </c>
      <c r="D25" s="96" t="s">
        <v>14</v>
      </c>
      <c r="E25" s="64">
        <v>31</v>
      </c>
      <c r="F25" s="108"/>
      <c r="G25" s="33">
        <f t="shared" si="1"/>
        <v>0</v>
      </c>
      <c r="H25" s="1"/>
    </row>
    <row r="26" spans="1:9" ht="30" x14ac:dyDescent="0.25">
      <c r="A26" s="89" t="s">
        <v>404</v>
      </c>
      <c r="B26" s="96" t="s">
        <v>61</v>
      </c>
      <c r="C26" s="63" t="s">
        <v>429</v>
      </c>
      <c r="D26" s="96" t="s">
        <v>11</v>
      </c>
      <c r="E26" s="64">
        <v>0.34899999999999987</v>
      </c>
      <c r="F26" s="108"/>
      <c r="G26" s="33">
        <f t="shared" si="1"/>
        <v>0</v>
      </c>
      <c r="H26" s="1"/>
    </row>
    <row r="27" spans="1:9" x14ac:dyDescent="0.25">
      <c r="A27" s="89" t="s">
        <v>404</v>
      </c>
      <c r="B27" s="96" t="s">
        <v>430</v>
      </c>
      <c r="C27" s="63" t="s">
        <v>431</v>
      </c>
      <c r="D27" s="96" t="s">
        <v>14</v>
      </c>
      <c r="E27" s="64">
        <v>31</v>
      </c>
      <c r="F27" s="108"/>
      <c r="G27" s="33">
        <f t="shared" si="1"/>
        <v>0</v>
      </c>
      <c r="H27" s="1"/>
    </row>
    <row r="28" spans="1:9" ht="30" x14ac:dyDescent="0.25">
      <c r="A28" s="93" t="s">
        <v>404</v>
      </c>
      <c r="B28" s="97" t="s">
        <v>65</v>
      </c>
      <c r="C28" s="76" t="s">
        <v>432</v>
      </c>
      <c r="D28" s="97" t="s">
        <v>100</v>
      </c>
      <c r="E28" s="64">
        <v>1257</v>
      </c>
      <c r="F28" s="111"/>
      <c r="G28" s="33">
        <f t="shared" si="1"/>
        <v>0</v>
      </c>
      <c r="H28" s="17" t="s">
        <v>341</v>
      </c>
      <c r="I28" s="18">
        <f>ROUND(SUM(G3:G28),2)</f>
        <v>0</v>
      </c>
    </row>
    <row r="29" spans="1:9" x14ac:dyDescent="0.25">
      <c r="A29" s="92" t="s">
        <v>433</v>
      </c>
      <c r="B29" s="98" t="s">
        <v>121</v>
      </c>
      <c r="C29" s="56" t="s">
        <v>434</v>
      </c>
      <c r="D29" s="98" t="s">
        <v>14</v>
      </c>
      <c r="E29" s="102">
        <v>30</v>
      </c>
      <c r="F29" s="91"/>
      <c r="G29" s="33">
        <f t="shared" si="1"/>
        <v>0</v>
      </c>
    </row>
    <row r="30" spans="1:9" x14ac:dyDescent="0.25">
      <c r="A30" s="89" t="s">
        <v>433</v>
      </c>
      <c r="B30" s="96" t="s">
        <v>123</v>
      </c>
      <c r="C30" s="63" t="s">
        <v>435</v>
      </c>
      <c r="D30" s="96" t="s">
        <v>14</v>
      </c>
      <c r="E30" s="101">
        <v>30</v>
      </c>
      <c r="F30" s="70"/>
      <c r="G30" s="33">
        <f t="shared" si="1"/>
        <v>0</v>
      </c>
    </row>
    <row r="31" spans="1:9" x14ac:dyDescent="0.25">
      <c r="A31" s="89" t="s">
        <v>433</v>
      </c>
      <c r="B31" s="96" t="s">
        <v>125</v>
      </c>
      <c r="C31" s="63" t="s">
        <v>436</v>
      </c>
      <c r="D31" s="96" t="s">
        <v>333</v>
      </c>
      <c r="E31" s="64">
        <v>6</v>
      </c>
      <c r="F31" s="70"/>
      <c r="G31" s="33">
        <f t="shared" si="1"/>
        <v>0</v>
      </c>
    </row>
    <row r="32" spans="1:9" x14ac:dyDescent="0.25">
      <c r="A32" s="89" t="s">
        <v>433</v>
      </c>
      <c r="B32" s="96" t="s">
        <v>127</v>
      </c>
      <c r="C32" s="63" t="s">
        <v>437</v>
      </c>
      <c r="D32" s="96" t="s">
        <v>14</v>
      </c>
      <c r="E32" s="64">
        <v>30</v>
      </c>
      <c r="F32" s="70"/>
      <c r="G32" s="33">
        <f t="shared" si="1"/>
        <v>0</v>
      </c>
      <c r="H32" s="1"/>
    </row>
    <row r="33" spans="1:9" x14ac:dyDescent="0.25">
      <c r="A33" s="89" t="s">
        <v>433</v>
      </c>
      <c r="B33" s="96" t="s">
        <v>129</v>
      </c>
      <c r="C33" s="63" t="s">
        <v>438</v>
      </c>
      <c r="D33" s="96" t="s">
        <v>94</v>
      </c>
      <c r="E33" s="64">
        <v>389</v>
      </c>
      <c r="F33" s="70"/>
      <c r="G33" s="33">
        <f t="shared" si="1"/>
        <v>0</v>
      </c>
    </row>
    <row r="34" spans="1:9" x14ac:dyDescent="0.25">
      <c r="A34" s="89" t="s">
        <v>433</v>
      </c>
      <c r="B34" s="96" t="s">
        <v>131</v>
      </c>
      <c r="C34" s="63" t="s">
        <v>439</v>
      </c>
      <c r="D34" s="96" t="s">
        <v>94</v>
      </c>
      <c r="E34" s="64">
        <v>450</v>
      </c>
      <c r="F34" s="70"/>
      <c r="G34" s="33">
        <f t="shared" si="1"/>
        <v>0</v>
      </c>
    </row>
    <row r="35" spans="1:9" x14ac:dyDescent="0.25">
      <c r="A35" s="89" t="s">
        <v>433</v>
      </c>
      <c r="B35" s="96" t="s">
        <v>133</v>
      </c>
      <c r="C35" s="63" t="s">
        <v>440</v>
      </c>
      <c r="D35" s="96" t="s">
        <v>333</v>
      </c>
      <c r="E35" s="64">
        <v>30</v>
      </c>
      <c r="F35" s="70"/>
      <c r="G35" s="33">
        <f t="shared" si="1"/>
        <v>0</v>
      </c>
    </row>
    <row r="36" spans="1:9" x14ac:dyDescent="0.25">
      <c r="A36" s="89" t="s">
        <v>433</v>
      </c>
      <c r="B36" s="96" t="s">
        <v>135</v>
      </c>
      <c r="C36" s="63" t="s">
        <v>441</v>
      </c>
      <c r="D36" s="96" t="s">
        <v>94</v>
      </c>
      <c r="E36" s="64">
        <v>349</v>
      </c>
      <c r="F36" s="70"/>
      <c r="G36" s="33">
        <f t="shared" si="1"/>
        <v>0</v>
      </c>
    </row>
    <row r="37" spans="1:9" x14ac:dyDescent="0.25">
      <c r="A37" s="89" t="s">
        <v>433</v>
      </c>
      <c r="B37" s="96" t="s">
        <v>137</v>
      </c>
      <c r="C37" s="63" t="s">
        <v>442</v>
      </c>
      <c r="D37" s="96" t="s">
        <v>94</v>
      </c>
      <c r="E37" s="64">
        <v>0</v>
      </c>
      <c r="F37" s="70"/>
      <c r="G37" s="33">
        <f t="shared" si="1"/>
        <v>0</v>
      </c>
    </row>
    <row r="38" spans="1:9" x14ac:dyDescent="0.25">
      <c r="A38" s="89" t="s">
        <v>433</v>
      </c>
      <c r="B38" s="96" t="s">
        <v>139</v>
      </c>
      <c r="C38" s="63" t="s">
        <v>443</v>
      </c>
      <c r="D38" s="96" t="s">
        <v>14</v>
      </c>
      <c r="E38" s="64">
        <v>50</v>
      </c>
      <c r="F38" s="108"/>
      <c r="G38" s="33">
        <f t="shared" si="1"/>
        <v>0</v>
      </c>
    </row>
    <row r="39" spans="1:9" x14ac:dyDescent="0.25">
      <c r="A39" s="89" t="s">
        <v>433</v>
      </c>
      <c r="B39" s="96" t="s">
        <v>141</v>
      </c>
      <c r="C39" s="63" t="s">
        <v>444</v>
      </c>
      <c r="D39" s="96" t="s">
        <v>333</v>
      </c>
      <c r="E39" s="64">
        <v>1</v>
      </c>
      <c r="F39" s="108"/>
      <c r="G39" s="33">
        <f t="shared" si="1"/>
        <v>0</v>
      </c>
    </row>
    <row r="40" spans="1:9" x14ac:dyDescent="0.25">
      <c r="A40" s="89" t="s">
        <v>433</v>
      </c>
      <c r="B40" s="96" t="s">
        <v>143</v>
      </c>
      <c r="C40" s="63" t="s">
        <v>445</v>
      </c>
      <c r="D40" s="96" t="s">
        <v>14</v>
      </c>
      <c r="E40" s="64">
        <v>62</v>
      </c>
      <c r="F40" s="108"/>
      <c r="G40" s="33">
        <f t="shared" si="1"/>
        <v>0</v>
      </c>
    </row>
    <row r="41" spans="1:9" x14ac:dyDescent="0.25">
      <c r="A41" s="89" t="s">
        <v>433</v>
      </c>
      <c r="B41" s="96" t="s">
        <v>145</v>
      </c>
      <c r="C41" s="63" t="s">
        <v>446</v>
      </c>
      <c r="D41" s="96" t="s">
        <v>94</v>
      </c>
      <c r="E41" s="64">
        <v>349</v>
      </c>
      <c r="F41" s="108"/>
      <c r="G41" s="10">
        <f>ROUND((E42*F41),2)</f>
        <v>0</v>
      </c>
    </row>
    <row r="42" spans="1:9" ht="28.5" x14ac:dyDescent="0.25">
      <c r="A42" s="93" t="s">
        <v>433</v>
      </c>
      <c r="B42" s="97" t="s">
        <v>147</v>
      </c>
      <c r="C42" s="76" t="s">
        <v>447</v>
      </c>
      <c r="D42" s="97" t="s">
        <v>333</v>
      </c>
      <c r="E42" s="64">
        <v>31</v>
      </c>
      <c r="F42" s="112"/>
      <c r="G42" s="33">
        <f t="shared" si="1"/>
        <v>0</v>
      </c>
      <c r="H42" s="17" t="s">
        <v>353</v>
      </c>
      <c r="I42" s="18">
        <f>ROUND(SUM(G29:G42),2)</f>
        <v>0</v>
      </c>
    </row>
    <row r="43" spans="1:9" ht="42.75" x14ac:dyDescent="0.25">
      <c r="F43" s="34" t="s">
        <v>448</v>
      </c>
      <c r="G43" s="20">
        <f>SUM(G3:G42)</f>
        <v>0</v>
      </c>
    </row>
  </sheetData>
  <sheetProtection algorithmName="SHA-512" hashValue="GimcGq/Kvf0ea4GSWcb6Mt1giyJFH3NFIj2Yyz2/+aM9Gm5X7sun1bbJU7eo3lgaLbEq7yP015RGzbFLdqOSIA==" saltValue="au4TC1K0giC9NX14OAW/LQ==" spinCount="100000" sheet="1" objects="1" scenarios="1"/>
  <mergeCells count="1">
    <mergeCell ref="A1:G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abSelected="1" topLeftCell="A16" zoomScale="90" zoomScaleNormal="90" workbookViewId="0">
      <selection activeCell="G15" sqref="G15"/>
    </sheetView>
  </sheetViews>
  <sheetFormatPr defaultColWidth="9.140625" defaultRowHeight="15" x14ac:dyDescent="0.25"/>
  <cols>
    <col min="1" max="1" width="11.7109375" customWidth="1"/>
    <col min="2" max="2" width="65.7109375" customWidth="1"/>
    <col min="3" max="3" width="15.7109375" customWidth="1"/>
  </cols>
  <sheetData>
    <row r="1" spans="1:6" s="37" customFormat="1" ht="39.950000000000003" customHeight="1" x14ac:dyDescent="0.2">
      <c r="A1" s="122"/>
      <c r="B1" s="122"/>
      <c r="C1" s="122"/>
    </row>
    <row r="2" spans="1:6" s="37" customFormat="1" ht="24.95" customHeight="1" x14ac:dyDescent="0.2">
      <c r="A2" s="123" t="s">
        <v>449</v>
      </c>
      <c r="B2" s="124"/>
      <c r="C2" s="125"/>
    </row>
    <row r="3" spans="1:6" s="37" customFormat="1" ht="34.5" customHeight="1" x14ac:dyDescent="0.2">
      <c r="A3" s="35" t="s">
        <v>450</v>
      </c>
      <c r="B3" s="44" t="s">
        <v>451</v>
      </c>
      <c r="C3" s="50" t="s">
        <v>452</v>
      </c>
    </row>
    <row r="4" spans="1:6" s="37" customFormat="1" ht="34.5" customHeight="1" x14ac:dyDescent="0.2">
      <c r="A4" s="36" t="s">
        <v>453</v>
      </c>
      <c r="B4" s="45" t="s">
        <v>454</v>
      </c>
      <c r="C4" s="49">
        <f>DKŽ1!G151</f>
        <v>-119.75</v>
      </c>
    </row>
    <row r="5" spans="1:6" s="37" customFormat="1" ht="34.5" customHeight="1" x14ac:dyDescent="0.2">
      <c r="A5" s="36" t="s">
        <v>455</v>
      </c>
      <c r="B5" s="45" t="s">
        <v>456</v>
      </c>
      <c r="C5" s="49">
        <f>DKŽ2!G29</f>
        <v>0</v>
      </c>
    </row>
    <row r="6" spans="1:6" s="37" customFormat="1" ht="34.5" customHeight="1" x14ac:dyDescent="0.2">
      <c r="A6" s="36" t="s">
        <v>457</v>
      </c>
      <c r="B6" s="45" t="s">
        <v>458</v>
      </c>
      <c r="C6" s="48">
        <f>DKŽ3!G31</f>
        <v>0</v>
      </c>
    </row>
    <row r="7" spans="1:6" s="37" customFormat="1" ht="34.5" customHeight="1" x14ac:dyDescent="0.2">
      <c r="A7" s="36" t="s">
        <v>459</v>
      </c>
      <c r="B7" s="45" t="s">
        <v>460</v>
      </c>
      <c r="C7" s="47">
        <f>DKŽ4!G43</f>
        <v>0</v>
      </c>
    </row>
    <row r="8" spans="1:6" s="37" customFormat="1" ht="38.25" x14ac:dyDescent="0.2">
      <c r="A8" s="35" t="s">
        <v>461</v>
      </c>
      <c r="B8" s="46" t="s">
        <v>462</v>
      </c>
      <c r="C8" s="43">
        <f>SUM(C4:C7)</f>
        <v>-119.75</v>
      </c>
    </row>
    <row r="9" spans="1:6" s="37" customFormat="1" ht="12.75" x14ac:dyDescent="0.2"/>
    <row r="10" spans="1:6" s="37" customFormat="1" ht="12.75" x14ac:dyDescent="0.2">
      <c r="A10" s="38"/>
      <c r="B10" s="38"/>
      <c r="C10" s="38"/>
    </row>
    <row r="11" spans="1:6" s="41" customFormat="1" ht="36.75" customHeight="1" x14ac:dyDescent="0.25">
      <c r="A11" s="126" t="s">
        <v>463</v>
      </c>
      <c r="B11" s="126"/>
      <c r="C11" s="126"/>
    </row>
    <row r="12" spans="1:6" s="41" customFormat="1" ht="12.75" x14ac:dyDescent="0.25">
      <c r="A12" s="39"/>
      <c r="B12" s="39"/>
      <c r="C12" s="39"/>
    </row>
    <row r="13" spans="1:6" s="37" customFormat="1" ht="12.75" x14ac:dyDescent="0.2">
      <c r="C13" s="40" t="s">
        <v>464</v>
      </c>
    </row>
    <row r="14" spans="1:6" s="37" customFormat="1" ht="12.75" x14ac:dyDescent="0.2"/>
    <row r="15" spans="1:6" s="37" customFormat="1" ht="216" customHeight="1" x14ac:dyDescent="0.2">
      <c r="A15" s="120" t="s">
        <v>468</v>
      </c>
      <c r="B15" s="121"/>
      <c r="C15" s="121"/>
    </row>
    <row r="16" spans="1:6" s="37" customFormat="1" ht="126.6" customHeight="1" x14ac:dyDescent="0.2">
      <c r="A16" s="120" t="s">
        <v>465</v>
      </c>
      <c r="B16" s="120"/>
      <c r="C16" s="120"/>
      <c r="D16" s="42"/>
      <c r="E16" s="42"/>
      <c r="F16" s="42"/>
    </row>
    <row r="17" spans="1:3" s="37" customFormat="1" ht="64.5" customHeight="1" x14ac:dyDescent="0.2">
      <c r="A17" s="120" t="s">
        <v>466</v>
      </c>
      <c r="B17" s="121"/>
      <c r="C17" s="121"/>
    </row>
  </sheetData>
  <sheetProtection algorithmName="SHA-512" hashValue="ibZ6Yv5fc53EoSYKpYMhELA2mc6BI+1zd4FJ9fj5Sm2nsy7VJHDW51wKkRb/GtmVLRIDjbcyeIAyzdf+cMwe/w==" saltValue="OTpFyxcJCdwxgjenHYdf4w==" spinCount="100000" sheet="1" objects="1" scenarios="1"/>
  <mergeCells count="6">
    <mergeCell ref="A17:C17"/>
    <mergeCell ref="A1:C1"/>
    <mergeCell ref="A2:C2"/>
    <mergeCell ref="A11:C11"/>
    <mergeCell ref="A15:C15"/>
    <mergeCell ref="A16: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570A8351D2E2458E44CFE5D2E8D86C" ma:contentTypeVersion="2" ma:contentTypeDescription="Create a new document." ma:contentTypeScope="" ma:versionID="0f6f61490ecdc9b485fe7da66437df2b">
  <xsd:schema xmlns:xsd="http://www.w3.org/2001/XMLSchema" xmlns:xs="http://www.w3.org/2001/XMLSchema" xmlns:p="http://schemas.microsoft.com/office/2006/metadata/properties" xmlns:ns2="feae199f-45a1-4a0b-912d-cdc5a37757ab" targetNamespace="http://schemas.microsoft.com/office/2006/metadata/properties" ma:root="true" ma:fieldsID="69c7e381122312bc2b0b818b39e7f80b" ns2:_="">
    <xsd:import namespace="feae199f-45a1-4a0b-912d-cdc5a37757a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e199f-45a1-4a0b-912d-cdc5a3775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8AADD-2ED3-4132-8D85-05C8946BCB77}">
  <ds:schemaRefs>
    <ds:schemaRef ds:uri="http://schemas.microsoft.com/sharepoint/v3/contenttype/forms"/>
  </ds:schemaRefs>
</ds:datastoreItem>
</file>

<file path=customXml/itemProps2.xml><?xml version="1.0" encoding="utf-8"?>
<ds:datastoreItem xmlns:ds="http://schemas.openxmlformats.org/officeDocument/2006/customXml" ds:itemID="{0528A25D-CD8C-4113-AEB9-442F20202F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e199f-45a1-4a0b-912d-cdc5a3775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DKŽ1</vt:lpstr>
      <vt:lpstr>DKŽ2</vt:lpstr>
      <vt:lpstr>DKŽ3</vt:lpstr>
      <vt:lpstr>DKŽ4</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Aiškutė Tranienė</cp:lastModifiedBy>
  <cp:revision/>
  <dcterms:created xsi:type="dcterms:W3CDTF">2020-10-05T14:48:34Z</dcterms:created>
  <dcterms:modified xsi:type="dcterms:W3CDTF">2025-02-25T12:08:19Z</dcterms:modified>
  <cp:category/>
  <cp:contentStatus/>
</cp:coreProperties>
</file>