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VIESI KONKURSAI 2025\darbai prausyklos III 1555165 PU-93\"/>
    </mc:Choice>
  </mc:AlternateContent>
  <bookViews>
    <workbookView xWindow="0" yWindow="0" windowWidth="19400" windowHeight="7260"/>
  </bookViews>
  <sheets>
    <sheet name="W_1_1" sheetId="1" r:id="rId1"/>
  </sheets>
  <definedNames>
    <definedName name="_xlnm._FilterDatabase" localSheetId="0" hidden="1">W_1_1!$A$29:$B$63</definedName>
    <definedName name="_val1">W_1_1!#REF!</definedName>
    <definedName name="_val2">W_1_1!$K$1</definedName>
    <definedName name="_xlnm.Print_Area" localSheetId="0">W_1_1!$A$2:$K$64</definedName>
    <definedName name="_xlnm.Print_Titles" localSheetId="0">W_1_1!$3:$6</definedName>
    <definedName name="proc">W_1_1!$M$1:$P$63</definedName>
    <definedName name="S_P">W_1_1!$A$6:$J$6</definedName>
    <definedName name="S_P1">W_1_1!$B$6</definedName>
    <definedName name="val">W_1_1!$I$1:$K$1</definedName>
  </definedNames>
  <calcPr calcId="152511"/>
</workbook>
</file>

<file path=xl/calcChain.xml><?xml version="1.0" encoding="utf-8"?>
<calcChain xmlns="http://schemas.openxmlformats.org/spreadsheetml/2006/main">
  <c r="H62" i="1" l="1"/>
  <c r="H61" i="1"/>
  <c r="H57" i="1"/>
  <c r="H56" i="1"/>
  <c r="H58" i="1" s="1"/>
  <c r="H45" i="1"/>
  <c r="H46" i="1"/>
  <c r="H47" i="1"/>
  <c r="H48" i="1"/>
  <c r="H49" i="1"/>
  <c r="H50" i="1"/>
  <c r="H51" i="1"/>
  <c r="H52" i="1"/>
  <c r="H44" i="1"/>
  <c r="H36" i="1"/>
  <c r="H37" i="1"/>
  <c r="H38" i="1"/>
  <c r="H39" i="1"/>
  <c r="H4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1" i="1"/>
  <c r="H33" i="1" s="1"/>
  <c r="H63" i="1" l="1"/>
  <c r="H41" i="1"/>
  <c r="H53" i="1"/>
  <c r="C63" i="1"/>
  <c r="L62" i="1"/>
  <c r="H64" i="1" l="1"/>
  <c r="H66" i="1" s="1"/>
  <c r="H4" i="1"/>
  <c r="H65" i="1"/>
  <c r="L61" i="1"/>
  <c r="L63" i="1" s="1"/>
  <c r="C58" i="1" l="1"/>
  <c r="L57" i="1"/>
  <c r="L56" i="1"/>
  <c r="L58" i="1" l="1"/>
  <c r="C53" i="1"/>
  <c r="L52" i="1"/>
  <c r="L51" i="1"/>
  <c r="L50" i="1"/>
  <c r="L49" i="1"/>
  <c r="L48" i="1"/>
  <c r="L47" i="1"/>
  <c r="L46" i="1"/>
  <c r="L45" i="1"/>
  <c r="L44" i="1"/>
  <c r="L53" i="1" l="1"/>
  <c r="C41" i="1"/>
  <c r="L40" i="1"/>
  <c r="L39" i="1"/>
  <c r="L38" i="1"/>
  <c r="L37" i="1"/>
  <c r="L36" i="1"/>
  <c r="L41" i="1" l="1"/>
  <c r="C33" i="1"/>
  <c r="L29" i="1"/>
  <c r="L28" i="1" l="1"/>
  <c r="L27" i="1"/>
  <c r="L17" i="1" l="1"/>
  <c r="L11" i="1"/>
  <c r="L32" i="1"/>
  <c r="L31" i="1"/>
  <c r="L30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L33" i="1" l="1"/>
</calcChain>
</file>

<file path=xl/sharedStrings.xml><?xml version="1.0" encoding="utf-8"?>
<sst xmlns="http://schemas.openxmlformats.org/spreadsheetml/2006/main" count="247" uniqueCount="157">
  <si>
    <t>Nr.</t>
  </si>
  <si>
    <t>Kodas</t>
  </si>
  <si>
    <t>Mat. vnt</t>
  </si>
  <si>
    <t>Koef</t>
  </si>
  <si>
    <t>Kaina</t>
  </si>
  <si>
    <t>Kiekis</t>
  </si>
  <si>
    <t>Suma</t>
  </si>
  <si>
    <t>Darbas</t>
  </si>
  <si>
    <t>Medžiagos</t>
  </si>
  <si>
    <t>Mechanizmai</t>
  </si>
  <si>
    <t>Subrangovai</t>
  </si>
  <si>
    <t>St koef</t>
  </si>
  <si>
    <t>St kodas</t>
  </si>
  <si>
    <t xml:space="preserve">Darbo pavadinimas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</si>
  <si>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Zyme</t>
  </si>
  <si>
    <t>Iš viso</t>
  </si>
  <si>
    <t>Gydymo paskirties pastatas (unik. Nr. 4699-3003-2070) Žeimių g. 19, Jonava</t>
  </si>
  <si>
    <t>Gydymo paskirties pastato Žeimių g. 19, Jonavos m., Prausyklos ir operacinės paprastasis remontas</t>
  </si>
  <si>
    <t>L o k a l i n ė  s ą m a t a N r. 1</t>
  </si>
  <si>
    <t>Bendrastatybiniai darbai</t>
  </si>
  <si>
    <t>vnt.</t>
  </si>
  <si>
    <t/>
  </si>
  <si>
    <t>Jungiklių, perjungiklių, rozečių demontavimas</t>
  </si>
  <si>
    <t>R21-34</t>
  </si>
  <si>
    <t>100 vnt.</t>
  </si>
  <si>
    <t>Šviestuvų, kabinamų ant kronšteinų, demontavimas</t>
  </si>
  <si>
    <t>R21-29</t>
  </si>
  <si>
    <t>Praustuvų arba kriauklių nuėmimas</t>
  </si>
  <si>
    <t>R19-49</t>
  </si>
  <si>
    <t>Ketinių vidaus kanalizacijos iki 100 mm skersmens vamzdynų ardymas</t>
  </si>
  <si>
    <t>R19-35</t>
  </si>
  <si>
    <t>m</t>
  </si>
  <si>
    <t>Vidaus vamzdynų iš plieninių vandentiekių - dujotiekių iki 63 mm skersmens vamzdžių ardymas</t>
  </si>
  <si>
    <t>R19-2</t>
  </si>
  <si>
    <t>Durų varčių išėmimas</t>
  </si>
  <si>
    <t>R7-2</t>
  </si>
  <si>
    <t>Durų staktų išėmimas nuo angokraščių, nudaužiant tinką</t>
  </si>
  <si>
    <t>R7-4</t>
  </si>
  <si>
    <t>Statinio plytų mūro konstrukcijų pjovimas diskiniu pjūklu</t>
  </si>
  <si>
    <t>Vidutinio stiprumo mūro iš plytų ardymas</t>
  </si>
  <si>
    <t>m3</t>
  </si>
  <si>
    <t>PVC grindų dangos ir grindjuosčių nuėmimas</t>
  </si>
  <si>
    <t>R5-35</t>
  </si>
  <si>
    <t>m2</t>
  </si>
  <si>
    <t>Keraminių plytelių dangos ir grindjuosčių išardymas</t>
  </si>
  <si>
    <t>R5-56</t>
  </si>
  <si>
    <t>100 m2</t>
  </si>
  <si>
    <t>Sienų aptaisymo glazūruotomis plytelėmis išardymas, be plytelių išsaugojimo</t>
  </si>
  <si>
    <t>R13-5</t>
  </si>
  <si>
    <t>Pakabinamų segmentinių lubų  išardymas</t>
  </si>
  <si>
    <t>N46-151</t>
  </si>
  <si>
    <t>Statinio betono konstrukcijų pjovimas diskiniu pjūklu</t>
  </si>
  <si>
    <t>Ūkinių šiukšlių valymas iš patalpų</t>
  </si>
  <si>
    <t>R23-59</t>
  </si>
  <si>
    <t>t</t>
  </si>
  <si>
    <t>Statybinių šiukšlių išvežimas 10 km atstumu automobiliais-savivarčiais, pakraunant rankiniu būdu</t>
  </si>
  <si>
    <t>R23-62</t>
  </si>
  <si>
    <t>Transportuojant statybines šiukšles už kiekvieną papildomą kilometrą pridėti</t>
  </si>
  <si>
    <t>R23-66 (K4=22)</t>
  </si>
  <si>
    <t>N50-315 (K1=0,6 K3=0)</t>
  </si>
  <si>
    <t>Priešgaisrinės ir apsauginės signalizacijos jutiklio demontavimas</t>
  </si>
  <si>
    <t>N21-248 (K1=0,6 K3=0)</t>
  </si>
  <si>
    <t>Ventiliatorių demontavimas</t>
  </si>
  <si>
    <t>N46-179</t>
  </si>
  <si>
    <t>Kiekvieniems 5 mm pagal įkanį n46-179 pridėti arba atimti</t>
  </si>
  <si>
    <t>N46-180 (K4=25)</t>
  </si>
  <si>
    <t>100 m</t>
  </si>
  <si>
    <t>Vagų pramušimas pastato konstrukcijose</t>
  </si>
  <si>
    <t>25 mm storio betoninio pasluoksnio išardymas</t>
  </si>
  <si>
    <t>Skyrius</t>
  </si>
  <si>
    <t>1. Demontavimo ir ardymo darbai</t>
  </si>
  <si>
    <t>SP</t>
  </si>
  <si>
    <t>Iš viso už skyrių</t>
  </si>
  <si>
    <t>US</t>
  </si>
  <si>
    <t>{D13175A0-EF99-496B-A934-ED267F8F8218}</t>
  </si>
  <si>
    <t>{3DE97654-39AE-4E09-AED4-171D8258C12C}</t>
  </si>
  <si>
    <t>{A4FA02C9-EEF9-424C-B6DA-6AD042D00140}</t>
  </si>
  <si>
    <t>{E826BD30-433F-4179-A530-9A147C7F06AE}</t>
  </si>
  <si>
    <t>{2C50566E-0313-4E64-8C4D-C46A6C4A8F4F}</t>
  </si>
  <si>
    <t>{B4D35D0F-D874-4B74-8A26-EE73F32C0677}</t>
  </si>
  <si>
    <t>{BA6039E5-BE50-47D5-9A7E-8975CB7A753F}</t>
  </si>
  <si>
    <t>{7BC902C3-D735-459F-AB1A-05CC054C6437}</t>
  </si>
  <si>
    <t>{11CD1795-B151-40AB-A61A-D35D211835AD}</t>
  </si>
  <si>
    <t>{5316EF1F-5C08-4CAA-9E9E-A4CFA985D310}</t>
  </si>
  <si>
    <t>{C9894BF4-763B-4528-90D4-A85F85098194}</t>
  </si>
  <si>
    <t>{B99DE525-6C55-498C-BFA6-5E43A54A0072}</t>
  </si>
  <si>
    <t>{4AF35F20-A893-4B03-8EDA-A206A0AB5409}</t>
  </si>
  <si>
    <t>{F80F7E81-0800-4F13-A595-048A207A0245}</t>
  </si>
  <si>
    <t>{9EE6D01F-4F7D-4D65-850B-879D17844230}</t>
  </si>
  <si>
    <t>{9FF7344F-78DE-4ACB-9F1A-0F4BA48DB7C6}</t>
  </si>
  <si>
    <t>{A31CF184-B11B-42D7-8DE6-CFC24B89E16C}</t>
  </si>
  <si>
    <t>{864E4EC2-0ECA-40B8-915E-8A6D1A1F8224}</t>
  </si>
  <si>
    <t>{9BF695BE-BF05-4875-9727-7AB3848B9E1C}</t>
  </si>
  <si>
    <t>{A9B22B09-B403-467F-832C-18812FA5BB4C}</t>
  </si>
  <si>
    <t>{E1E96368-7342-466E-809D-4A33E516EA4F}</t>
  </si>
  <si>
    <t>{1CA95431-5051-41C5-9105-BE3C8A639640}</t>
  </si>
  <si>
    <t>N11P-0104-3</t>
  </si>
  <si>
    <t>Cementinio skiedinio grindų dangų įrengimas rankiniu būdu</t>
  </si>
  <si>
    <t>N11P-1401-2</t>
  </si>
  <si>
    <t>Grindų teptinės hidroizoliacijos įrengimas, naudojant mineralinius mišinius, tepant 2 kartus</t>
  </si>
  <si>
    <t>N11P-0202-1</t>
  </si>
  <si>
    <t>Pagrindo paruošimas (išlyginimas) 2 sluoksniais savaime išsilyginančiu skiediniu, klojant rulonines grindų dangas</t>
  </si>
  <si>
    <t>N11-54-5</t>
  </si>
  <si>
    <t>PVC grindų dangų įrengimas, klijuojant ir sulydant sujungimus bei užklijuojant dangą ant sienos (m2 padengto ploto) Vienos spalvos danga</t>
  </si>
  <si>
    <t>N11P-0702-1</t>
  </si>
  <si>
    <t>2. Grindų įrengimo darbai</t>
  </si>
  <si>
    <t>{41E3A534-2936-414C-B127-503BB1D6432B}</t>
  </si>
  <si>
    <t>{B11EEDBF-697D-4A64-BBD8-B73BB93BB70F}</t>
  </si>
  <si>
    <t>{3A2D7050-8B6E-4126-93F5-55C0B87FFD7E}</t>
  </si>
  <si>
    <t>{137FE04A-8C74-40CD-8E35-13A4EE756309}</t>
  </si>
  <si>
    <t>{6A5FBDBC-C2E3-4660-A910-B86304F73F1F}</t>
  </si>
  <si>
    <t>F9-12-4</t>
  </si>
  <si>
    <t>Monolitinių sienų ir pertvarų vidaus paviršių paruošimas tinkavimui</t>
  </si>
  <si>
    <t>N15-202</t>
  </si>
  <si>
    <t>Sienų vidinių paviršių pagrindo gruntavimas sukibimą gerinančiais gruntais voleliu</t>
  </si>
  <si>
    <t>N15P-0203-2</t>
  </si>
  <si>
    <t>Vidaus paviršių labai geras tinkavimas rankiniu būdu</t>
  </si>
  <si>
    <t>Monolitinių sienų ir pertvarų vidaus paviršių paruošimas dažymui arba tapetavimui</t>
  </si>
  <si>
    <t>Tinkuotų arba betono sienų labai geras glaistymas ir šlifavimas du kartus</t>
  </si>
  <si>
    <t>N15-169-2</t>
  </si>
  <si>
    <t>Paruoštų dažymui sienų surenkamų konstrukcijų labai geras dažymas vandens emulsiniais dažais</t>
  </si>
  <si>
    <t>N15-135</t>
  </si>
  <si>
    <t>Vamzdynų aptaisymas dvisluoksniu didelio tankio gipsokartoniu su metaliniu karkasu</t>
  </si>
  <si>
    <t>3. Atitvarų įrengimas, sienų apdailos darbai</t>
  </si>
  <si>
    <t>{84F54661-FEF0-49F3-A09F-97349A9E79AD}</t>
  </si>
  <si>
    <t>{16A0A333-05BB-452F-8C44-54A642ADFC24}</t>
  </si>
  <si>
    <t>{B58DF132-E560-45BE-BED1-A3E8414062B5}</t>
  </si>
  <si>
    <t>{83CD6791-C1B8-4DA6-9D56-47699FED71FC}</t>
  </si>
  <si>
    <t>{1665B4BB-3D57-4058-8D5C-EF86A834CEF2}</t>
  </si>
  <si>
    <t>{22B5C4B4-0690-45A5-B564-B38C3E42440A}</t>
  </si>
  <si>
    <t>{BA7D8B57-1FF4-46C2-A3BF-34B3C1C81E7A}</t>
  </si>
  <si>
    <t>{6CCC20A8-B52D-417E-A5B0-946B9C3F163F}</t>
  </si>
  <si>
    <t>{48EB5E1E-12D3-4DD4-9DB6-7168B80D3CC0}</t>
  </si>
  <si>
    <t>F15-1-10</t>
  </si>
  <si>
    <t>Pakabinamų lubų su metalo konstrukcija ir drėgmei atsparionis plokštėmis rengimas</t>
  </si>
  <si>
    <t>Akustinių pakabinamų lubų su metalo konstrukcija ir plokštėmis įrengimas</t>
  </si>
  <si>
    <t>4. Lubų apdailos darbai</t>
  </si>
  <si>
    <t>{32A6B604-9984-4B4C-8915-AA9A629DD3DF}</t>
  </si>
  <si>
    <t>{C6662B42-F8F9-44F5-8D54-7684B9427286}</t>
  </si>
  <si>
    <t>N2P-0302-2</t>
  </si>
  <si>
    <t>{A2586988-A448-42F8-9215-DA7BFAF9AA73}</t>
  </si>
  <si>
    <t>{3F3D69DC-B258-43E4-8BE3-A95D31FBEF19}</t>
  </si>
  <si>
    <t>5. Durų įrengimas</t>
  </si>
  <si>
    <t>R23-199 (S9=1,17)</t>
  </si>
  <si>
    <t>N46-37 (S9=1,17)</t>
  </si>
  <si>
    <t>R23-198 (S9=1,17)</t>
  </si>
  <si>
    <t>N46-110 (S9=1,17)</t>
  </si>
  <si>
    <t>N15P-0509-1 (S9=1,17)</t>
  </si>
  <si>
    <t>S10-Sezoniniai darbai</t>
  </si>
  <si>
    <t>S9-Specifiniai darbai</t>
  </si>
  <si>
    <t>Iš viso be PVM</t>
  </si>
  <si>
    <t>PVM 21 %</t>
  </si>
  <si>
    <t>Iš viso su PVM</t>
  </si>
  <si>
    <t>Betono posluoksnių įrengimas grindims. 100 mm (+/1 mm) storio sluoksnis, paduodant betoną karučiais</t>
  </si>
  <si>
    <t>Dvisluoksnių didelio tankio gipsokartonio pertvarų su metaliniu karkasu ir 50 mm (+/1 mm) izoliacijos sluoksniu įrengimas</t>
  </si>
  <si>
    <t>Slankiojančių automatinių durų 2,05x1,05 (+/1)  montavimas. Durys su el. pavara, jutikliais į žmogaus judesį, užraktais ir pilna furnitūra</t>
  </si>
  <si>
    <t>Aliuminio rėmo vitrinos (3,0x2,4 M (+/1 mm)) su slankiojančiu dvivėriu segmentu (2,1X1,2M) (+/1 mm) montavimas. Vitrina ir durys su saugiu stiklu, el. pavara, jutikliais, jungikliais ir pilna furnitūra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</si>
</sst>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€&quot;#,##0.00_);\(&quot;€&quot;#,##0.00\)"/>
    <numFmt numFmtId="165" formatCode="#,##0.00\ [$€-1];\-#,##0.00\ [$€-1]"/>
    <numFmt numFmtId="166" formatCode="&quot;Lt&quot;#,##0_);[Red]\(&quot;Lt&quot;#,##0\)"/>
    <numFmt numFmtId="167" formatCode="&quot;Lt&quot;#,##0.00_);\(&quot;Lt&quot;#,##0.00\)"/>
    <numFmt numFmtId="168" formatCode="#,##0.00\ [$Lt-1];\-#,##0.00\ [$Lt-1]"/>
    <numFmt numFmtId="169" formatCode="###,##0.0000\ [$€-1];\-###,##0.0000\ [$€-1]"/>
  </numFmts>
  <fonts count="10" x14ac:knownFonts="1">
    <font>
      <sz val="10"/>
      <name val="MS Sans Serif"/>
      <charset val="186"/>
    </font>
    <font>
      <sz val="10"/>
      <name val="MS Sans Serif"/>
      <family val="2"/>
      <charset val="186"/>
    </font>
    <font>
      <sz val="9.75"/>
      <name val="Times New Roman"/>
      <family val="1"/>
      <charset val="186"/>
    </font>
    <font>
      <sz val="9.75"/>
      <color indexed="14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sz val="9.75"/>
      <color theme="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.75"/>
      <color rgb="FF0070C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double">
        <color rgb="FFFF0000"/>
      </left>
      <right style="double">
        <color indexed="10"/>
      </right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/>
      <diagonal/>
    </border>
    <border>
      <left style="thin">
        <color rgb="FF120000"/>
      </left>
      <right style="thin">
        <color rgb="FF120000"/>
      </right>
      <top style="thin">
        <color rgb="FF120000"/>
      </top>
      <bottom style="thin">
        <color rgb="FF120000"/>
      </bottom>
      <diagonal/>
    </border>
    <border>
      <left/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/>
      <diagonal/>
    </border>
    <border>
      <left style="thin">
        <color rgb="FF120000"/>
      </left>
      <right style="thin">
        <color rgb="FF120000"/>
      </right>
      <top/>
      <bottom style="thin">
        <color rgb="FF120000"/>
      </bottom>
      <diagonal/>
    </border>
    <border>
      <left/>
      <right/>
      <top/>
      <bottom style="thin">
        <color rgb="FF12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thin">
        <color rgb="FF120000"/>
      </left>
      <right/>
      <top/>
      <bottom style="thin">
        <color rgb="FF120000"/>
      </bottom>
      <diagonal/>
    </border>
    <border>
      <left style="thin">
        <color rgb="FF120000"/>
      </left>
      <right/>
      <top style="thin">
        <color rgb="FF120000"/>
      </top>
      <bottom/>
      <diagonal/>
    </border>
    <border>
      <left/>
      <right/>
      <top style="thin">
        <color rgb="FF120000"/>
      </top>
      <bottom/>
      <diagonal/>
    </border>
    <border>
      <left/>
      <right style="thin">
        <color rgb="FF120000"/>
      </right>
      <top style="thin">
        <color rgb="FF120000"/>
      </top>
      <bottom/>
      <diagonal/>
    </border>
    <border>
      <left/>
      <right style="thin">
        <color rgb="FF120000"/>
      </right>
      <top/>
      <bottom style="thin">
        <color rgb="FF120000"/>
      </bottom>
      <diagonal/>
    </border>
    <border>
      <left style="thin">
        <color rgb="FF120000"/>
      </left>
      <right/>
      <top/>
      <bottom/>
      <diagonal/>
    </border>
    <border>
      <left/>
      <right style="thin">
        <color rgb="FF12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/>
    <xf numFmtId="169" fontId="4" fillId="2" borderId="0" xfId="1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top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/>
    <xf numFmtId="167" fontId="4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top"/>
    </xf>
    <xf numFmtId="0" fontId="7" fillId="0" borderId="0" xfId="0" quotePrefix="1" applyFont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quotePrefix="1" applyFont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right" vertical="top" wrapText="1"/>
    </xf>
    <xf numFmtId="0" fontId="5" fillId="4" borderId="6" xfId="0" applyFont="1" applyFill="1" applyBorder="1" applyAlignment="1">
      <alignment vertical="top" wrapText="1"/>
    </xf>
    <xf numFmtId="4" fontId="5" fillId="4" borderId="6" xfId="0" applyNumberFormat="1" applyFont="1" applyFill="1" applyBorder="1" applyAlignment="1">
      <alignment horizontal="right" vertical="top" wrapText="1"/>
    </xf>
    <xf numFmtId="0" fontId="5" fillId="4" borderId="6" xfId="0" applyFont="1" applyFill="1" applyBorder="1" applyAlignment="1">
      <alignment horizontal="right" vertical="top" wrapText="1"/>
    </xf>
    <xf numFmtId="0" fontId="2" fillId="0" borderId="11" xfId="0" applyFont="1" applyBorder="1"/>
    <xf numFmtId="0" fontId="2" fillId="0" borderId="12" xfId="0" applyFont="1" applyBorder="1"/>
    <xf numFmtId="0" fontId="5" fillId="0" borderId="7" xfId="0" applyFont="1" applyBorder="1" applyAlignment="1">
      <alignment horizontal="left" vertical="top"/>
    </xf>
    <xf numFmtId="0" fontId="2" fillId="0" borderId="7" xfId="0" applyFont="1" applyBorder="1"/>
    <xf numFmtId="0" fontId="2" fillId="0" borderId="13" xfId="0" applyFont="1" applyBorder="1"/>
    <xf numFmtId="4" fontId="5" fillId="0" borderId="6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2" fontId="5" fillId="0" borderId="3" xfId="0" applyNumberFormat="1" applyFont="1" applyBorder="1" applyAlignment="1">
      <alignment vertical="top" wrapText="1"/>
    </xf>
    <xf numFmtId="2" fontId="5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0" xfId="0" quotePrefix="1" applyFont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5" xfId="0" applyFont="1" applyBorder="1" applyAlignment="1">
      <alignment horizontal="right"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2" fontId="5" fillId="0" borderId="6" xfId="0" applyNumberFormat="1" applyFont="1" applyBorder="1" applyAlignment="1">
      <alignment vertical="top"/>
    </xf>
    <xf numFmtId="2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2" fontId="5" fillId="0" borderId="3" xfId="0" applyNumberFormat="1" applyFont="1" applyBorder="1" applyAlignment="1">
      <alignment vertical="top"/>
    </xf>
    <xf numFmtId="0" fontId="5" fillId="0" borderId="10" xfId="0" applyFont="1" applyBorder="1"/>
    <xf numFmtId="0" fontId="5" fillId="0" borderId="9" xfId="0" applyFont="1" applyBorder="1"/>
    <xf numFmtId="0" fontId="5" fillId="0" borderId="5" xfId="0" applyFont="1" applyBorder="1" applyAlignment="1">
      <alignment horizontal="center" vertical="top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center" vertical="center" wrapText="1"/>
    </xf>
    <xf numFmtId="168" fontId="4" fillId="2" borderId="0" xfId="0" applyNumberFormat="1" applyFont="1" applyFill="1"/>
    <xf numFmtId="4" fontId="5" fillId="0" borderId="5" xfId="0" applyNumberFormat="1" applyFont="1" applyBorder="1" applyAlignment="1">
      <alignment horizontal="right" vertical="top"/>
    </xf>
    <xf numFmtId="2" fontId="5" fillId="0" borderId="5" xfId="0" applyNumberFormat="1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vertical="top"/>
    </xf>
    <xf numFmtId="0" fontId="5" fillId="0" borderId="16" xfId="0" applyFont="1" applyBorder="1" applyAlignment="1">
      <alignment vertical="top"/>
    </xf>
    <xf numFmtId="2" fontId="5" fillId="0" borderId="16" xfId="0" applyNumberFormat="1" applyFont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2" fillId="0" borderId="16" xfId="0" applyFont="1" applyBorder="1"/>
    <xf numFmtId="4" fontId="2" fillId="0" borderId="16" xfId="0" applyNumberFormat="1" applyFont="1" applyBorder="1"/>
    <xf numFmtId="0" fontId="9" fillId="5" borderId="6" xfId="0" applyFont="1" applyFill="1" applyBorder="1" applyAlignment="1">
      <alignment horizontal="left" vertical="top" wrapText="1"/>
    </xf>
  </cellXfs>
  <cellStyles count="2">
    <cellStyle name="Įprastas" xfId="0" builtinId="0"/>
    <cellStyle name="Valiuta" xfId="1" builtinId="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E55" codeName="Sheet1">
    <outlinePr summaryBelow="0"/>
  </sheetPr>
  <dimension ref="A1:BA90"/>
  <sheetViews>
    <sheetView showGridLines="0" showZeros="0" tabSelected="1" defaultGridColor="0" colorId="8" zoomScale="85" zoomScaleNormal="85" workbookViewId="0">
      <pane xSplit="4" ySplit="6" topLeftCell="E55" activePane="bottomRight" state="frozenSplit"/>
      <selection pane="topRight" activeCell="E1" sqref="E1"/>
      <selection pane="bottomLeft" activeCell="A11" sqref="A11"/>
      <selection pane="bottomRight" activeCell="BD62" sqref="BD62"/>
    </sheetView>
  </sheetViews>
  <sheetFormatPr defaultColWidth="9.1796875" defaultRowHeight="13" x14ac:dyDescent="0.3"/>
  <cols>
    <col min="1" max="1" width="4.7265625" style="1" customWidth="1"/>
    <col min="2" max="2" width="30.7265625" style="1" customWidth="1"/>
    <col min="3" max="3" width="9.7265625" style="1" customWidth="1"/>
    <col min="4" max="4" width="8" style="1" customWidth="1"/>
    <col min="5" max="5" width="1.453125" style="1" hidden="1" customWidth="1"/>
    <col min="6" max="6" width="8.7265625" style="1" customWidth="1"/>
    <col min="7" max="7" width="8.453125" style="1" customWidth="1"/>
    <col min="8" max="8" width="12.1796875" style="1" customWidth="1"/>
    <col min="9" max="9" width="11.453125" style="1" customWidth="1"/>
    <col min="10" max="10" width="9.7265625" style="1" customWidth="1"/>
    <col min="11" max="11" width="11.453125" style="1" bestFit="1" customWidth="1"/>
    <col min="12" max="12" width="10.7265625" style="3" hidden="1" customWidth="1"/>
    <col min="13" max="13" width="6.26953125" style="3" hidden="1" customWidth="1"/>
    <col min="14" max="14" width="30.7265625" style="3" hidden="1" customWidth="1"/>
    <col min="15" max="15" width="10.7265625" style="3" hidden="1" customWidth="1"/>
    <col min="16" max="16" width="30.7265625" style="3" hidden="1" customWidth="1"/>
    <col min="17" max="41" width="9.1796875" style="1" hidden="1" customWidth="1"/>
    <col min="42" max="42" width="57.7265625" style="1" hidden="1" customWidth="1"/>
    <col min="43" max="53" width="9.1796875" style="1" hidden="1" customWidth="1"/>
    <col min="54" max="16384" width="9.1796875" style="1"/>
  </cols>
  <sheetData>
    <row r="1" spans="1:42" ht="11.25" customHeight="1" x14ac:dyDescent="0.3">
      <c r="I1" s="5"/>
      <c r="J1" s="80"/>
      <c r="K1" s="6"/>
      <c r="AA1" s="4"/>
    </row>
    <row r="2" spans="1:42" s="7" customFormat="1" ht="26" x14ac:dyDescent="0.3">
      <c r="B2" s="8" t="s">
        <v>16</v>
      </c>
      <c r="D2" s="9" t="s">
        <v>18</v>
      </c>
      <c r="L2" s="2"/>
      <c r="M2" s="2"/>
      <c r="N2" s="2"/>
      <c r="O2" s="2"/>
      <c r="P2" s="2"/>
      <c r="AA2" s="10"/>
    </row>
    <row r="3" spans="1:42" ht="39.5" thickBot="1" x14ac:dyDescent="0.35">
      <c r="A3" s="11"/>
      <c r="B3" s="12" t="s">
        <v>17</v>
      </c>
      <c r="C3" s="11"/>
      <c r="D3" s="13"/>
      <c r="H3" s="14"/>
    </row>
    <row r="4" spans="1:42" ht="14.5" thickTop="1" thickBot="1" x14ac:dyDescent="0.35">
      <c r="B4" s="12" t="s">
        <v>19</v>
      </c>
      <c r="F4" s="15" t="s">
        <v>15</v>
      </c>
      <c r="H4" s="16">
        <f>H66</f>
        <v>0</v>
      </c>
      <c r="I4" s="17"/>
      <c r="J4" s="24"/>
      <c r="K4" s="24"/>
    </row>
    <row r="5" spans="1:42" ht="14" thickTop="1" thickBot="1" x14ac:dyDescent="0.35"/>
    <row r="6" spans="1:42" s="20" customFormat="1" ht="23.5" customHeight="1" x14ac:dyDescent="0.3">
      <c r="A6" s="33" t="s">
        <v>0</v>
      </c>
      <c r="B6" s="33" t="s">
        <v>13</v>
      </c>
      <c r="C6" s="34" t="s">
        <v>1</v>
      </c>
      <c r="D6" s="33" t="s">
        <v>2</v>
      </c>
      <c r="E6" s="33" t="s">
        <v>3</v>
      </c>
      <c r="F6" s="33" t="s">
        <v>4</v>
      </c>
      <c r="G6" s="35" t="s">
        <v>5</v>
      </c>
      <c r="H6" s="35" t="s">
        <v>6</v>
      </c>
      <c r="I6" s="35" t="s">
        <v>7</v>
      </c>
      <c r="J6" s="35" t="s">
        <v>8</v>
      </c>
      <c r="K6" s="35" t="s">
        <v>9</v>
      </c>
      <c r="L6" s="35" t="s">
        <v>10</v>
      </c>
      <c r="M6" s="18" t="s">
        <v>11</v>
      </c>
      <c r="N6" s="18" t="s">
        <v>14</v>
      </c>
      <c r="O6" s="18" t="s">
        <v>12</v>
      </c>
      <c r="P6" s="19"/>
    </row>
    <row r="7" spans="1:42" s="20" customFormat="1" ht="12.75" customHeight="1" x14ac:dyDescent="0.3">
      <c r="A7" s="77"/>
      <c r="B7" s="73" t="s">
        <v>149</v>
      </c>
      <c r="C7" s="74"/>
      <c r="D7" s="75"/>
      <c r="E7" s="75"/>
      <c r="F7" s="75"/>
      <c r="G7" s="76"/>
      <c r="H7" s="78"/>
      <c r="I7" s="72"/>
      <c r="J7" s="72"/>
      <c r="K7" s="79"/>
      <c r="L7" s="72"/>
      <c r="M7" s="18"/>
      <c r="N7" s="18"/>
      <c r="O7" s="18"/>
      <c r="P7" s="19"/>
    </row>
    <row r="8" spans="1:42" s="20" customFormat="1" ht="12.75" customHeight="1" x14ac:dyDescent="0.3">
      <c r="A8" s="77"/>
      <c r="B8" s="73" t="s">
        <v>148</v>
      </c>
      <c r="C8" s="74"/>
      <c r="D8" s="75"/>
      <c r="E8" s="75"/>
      <c r="F8" s="75"/>
      <c r="G8" s="76"/>
      <c r="H8" s="78"/>
      <c r="I8" s="72"/>
      <c r="J8" s="72"/>
      <c r="K8" s="79"/>
      <c r="L8" s="72"/>
      <c r="M8" s="18"/>
      <c r="N8" s="18"/>
      <c r="O8" s="18"/>
      <c r="P8" s="19"/>
    </row>
    <row r="9" spans="1:42" s="2" customFormat="1" ht="12.75" customHeight="1" x14ac:dyDescent="0.3">
      <c r="A9" s="69"/>
      <c r="B9" s="42"/>
      <c r="C9" s="42"/>
      <c r="D9" s="42"/>
      <c r="E9" s="42"/>
      <c r="F9" s="42"/>
      <c r="G9" s="42"/>
      <c r="H9" s="43"/>
      <c r="I9" s="42"/>
      <c r="J9" s="42"/>
      <c r="K9" s="42"/>
      <c r="L9" s="43"/>
    </row>
    <row r="10" spans="1:42" s="2" customFormat="1" ht="12.75" customHeight="1" x14ac:dyDescent="0.3">
      <c r="A10" s="70"/>
      <c r="B10" s="44" t="s">
        <v>69</v>
      </c>
      <c r="C10" s="44" t="s">
        <v>70</v>
      </c>
      <c r="D10" s="45"/>
      <c r="E10" s="45"/>
      <c r="F10" s="45"/>
      <c r="G10" s="45"/>
      <c r="H10" s="46"/>
      <c r="I10" s="45"/>
      <c r="J10" s="45"/>
      <c r="K10" s="45"/>
      <c r="L10" s="46"/>
      <c r="P10" s="2" t="s">
        <v>71</v>
      </c>
    </row>
    <row r="11" spans="1:42" s="20" customFormat="1" ht="39" x14ac:dyDescent="0.3">
      <c r="A11" s="31">
        <v>1</v>
      </c>
      <c r="B11" s="36" t="s">
        <v>60</v>
      </c>
      <c r="C11" s="37" t="s">
        <v>59</v>
      </c>
      <c r="D11" s="31" t="s">
        <v>20</v>
      </c>
      <c r="E11" s="38"/>
      <c r="F11" s="47"/>
      <c r="G11" s="39">
        <v>4</v>
      </c>
      <c r="H11" s="40">
        <f>F11*G11+I11+J11+K11</f>
        <v>0</v>
      </c>
      <c r="I11" s="40"/>
      <c r="J11" s="40"/>
      <c r="K11" s="40"/>
      <c r="L11" s="41" t="e">
        <f ca="1">TEXT(SUM(OFFSET(L11,1,0):#REF!),"0,00")</f>
        <v>#REF!</v>
      </c>
      <c r="M11" s="28">
        <v>3</v>
      </c>
      <c r="N11" s="28"/>
      <c r="O11" s="28"/>
      <c r="P11" s="19"/>
      <c r="AP11" s="20" t="s">
        <v>74</v>
      </c>
    </row>
    <row r="12" spans="1:42" s="20" customFormat="1" ht="26" x14ac:dyDescent="0.3">
      <c r="A12" s="48">
        <v>2</v>
      </c>
      <c r="B12" s="49" t="s">
        <v>22</v>
      </c>
      <c r="C12" s="49" t="s">
        <v>23</v>
      </c>
      <c r="D12" s="27" t="s">
        <v>24</v>
      </c>
      <c r="E12" s="50"/>
      <c r="F12" s="51"/>
      <c r="G12" s="50">
        <v>0.06</v>
      </c>
      <c r="H12" s="40">
        <f t="shared" ref="H12:H32" si="0">F12*G12+I12+J12+K12</f>
        <v>0</v>
      </c>
      <c r="I12" s="53"/>
      <c r="J12" s="53"/>
      <c r="K12" s="53"/>
      <c r="L12" s="53" t="e">
        <f ca="1">TEXT(SUM(OFFSET(L12,1,0):#REF!),"0,00")</f>
        <v>#REF!</v>
      </c>
      <c r="M12" s="32">
        <v>1</v>
      </c>
      <c r="N12" s="18"/>
      <c r="O12" s="26" t="s">
        <v>21</v>
      </c>
      <c r="P12" s="19"/>
      <c r="AP12" s="20" t="s">
        <v>75</v>
      </c>
    </row>
    <row r="13" spans="1:42" s="20" customFormat="1" ht="26" x14ac:dyDescent="0.3">
      <c r="A13" s="48">
        <v>3</v>
      </c>
      <c r="B13" s="49" t="s">
        <v>25</v>
      </c>
      <c r="C13" s="49" t="s">
        <v>26</v>
      </c>
      <c r="D13" s="27" t="s">
        <v>24</v>
      </c>
      <c r="E13" s="50"/>
      <c r="F13" s="51"/>
      <c r="G13" s="50">
        <v>0.1</v>
      </c>
      <c r="H13" s="40">
        <f t="shared" si="0"/>
        <v>0</v>
      </c>
      <c r="I13" s="53"/>
      <c r="J13" s="53"/>
      <c r="K13" s="53"/>
      <c r="L13" s="53" t="e">
        <f ca="1">TEXT(SUM(OFFSET(L13,1,0):#REF!),"0,00")</f>
        <v>#REF!</v>
      </c>
      <c r="M13" s="25">
        <v>1</v>
      </c>
      <c r="N13" s="18"/>
      <c r="O13" s="26" t="s">
        <v>21</v>
      </c>
      <c r="P13" s="19"/>
      <c r="AP13" s="20" t="s">
        <v>76</v>
      </c>
    </row>
    <row r="14" spans="1:42" s="20" customFormat="1" x14ac:dyDescent="0.3">
      <c r="A14" s="48">
        <v>4</v>
      </c>
      <c r="B14" s="49" t="s">
        <v>27</v>
      </c>
      <c r="C14" s="49" t="s">
        <v>28</v>
      </c>
      <c r="D14" s="27" t="s">
        <v>20</v>
      </c>
      <c r="E14" s="50"/>
      <c r="F14" s="51"/>
      <c r="G14" s="50">
        <v>4</v>
      </c>
      <c r="H14" s="40">
        <f t="shared" si="0"/>
        <v>0</v>
      </c>
      <c r="I14" s="53"/>
      <c r="J14" s="53"/>
      <c r="K14" s="53"/>
      <c r="L14" s="53" t="e">
        <f ca="1">TEXT(SUM(OFFSET(L14,1,0):#REF!),"0,00")</f>
        <v>#REF!</v>
      </c>
      <c r="M14" s="25">
        <v>1</v>
      </c>
      <c r="N14" s="18"/>
      <c r="O14" s="26" t="s">
        <v>21</v>
      </c>
      <c r="P14" s="19"/>
      <c r="AP14" s="20" t="s">
        <v>77</v>
      </c>
    </row>
    <row r="15" spans="1:42" s="20" customFormat="1" ht="26" x14ac:dyDescent="0.3">
      <c r="A15" s="48">
        <v>5</v>
      </c>
      <c r="B15" s="49" t="s">
        <v>29</v>
      </c>
      <c r="C15" s="49" t="s">
        <v>30</v>
      </c>
      <c r="D15" s="27" t="s">
        <v>31</v>
      </c>
      <c r="E15" s="50"/>
      <c r="F15" s="51"/>
      <c r="G15" s="50">
        <v>3</v>
      </c>
      <c r="H15" s="40">
        <f t="shared" si="0"/>
        <v>0</v>
      </c>
      <c r="I15" s="53"/>
      <c r="J15" s="53"/>
      <c r="K15" s="53"/>
      <c r="L15" s="53" t="e">
        <f ca="1">TEXT(SUM(OFFSET(L15,1,0):#REF!),"0,00")</f>
        <v>#REF!</v>
      </c>
      <c r="M15" s="25">
        <v>1</v>
      </c>
      <c r="N15" s="18"/>
      <c r="O15" s="26" t="s">
        <v>21</v>
      </c>
      <c r="P15" s="19"/>
      <c r="AP15" s="20" t="s">
        <v>78</v>
      </c>
    </row>
    <row r="16" spans="1:42" s="20" customFormat="1" ht="39" x14ac:dyDescent="0.3">
      <c r="A16" s="48">
        <v>6</v>
      </c>
      <c r="B16" s="49" t="s">
        <v>32</v>
      </c>
      <c r="C16" s="49" t="s">
        <v>33</v>
      </c>
      <c r="D16" s="27" t="s">
        <v>31</v>
      </c>
      <c r="E16" s="50"/>
      <c r="F16" s="51"/>
      <c r="G16" s="50">
        <v>8</v>
      </c>
      <c r="H16" s="40">
        <f t="shared" si="0"/>
        <v>0</v>
      </c>
      <c r="I16" s="53"/>
      <c r="J16" s="53"/>
      <c r="K16" s="53"/>
      <c r="L16" s="53" t="e">
        <f ca="1">TEXT(SUM(OFFSET(L16,1,0):#REF!),"0,00")</f>
        <v>#REF!</v>
      </c>
      <c r="M16" s="25">
        <v>1</v>
      </c>
      <c r="N16" s="18"/>
      <c r="O16" s="26" t="s">
        <v>21</v>
      </c>
      <c r="P16" s="19"/>
      <c r="AP16" s="20" t="s">
        <v>79</v>
      </c>
    </row>
    <row r="17" spans="1:42" s="20" customFormat="1" ht="39" x14ac:dyDescent="0.3">
      <c r="A17" s="27">
        <v>7</v>
      </c>
      <c r="B17" s="49" t="s">
        <v>62</v>
      </c>
      <c r="C17" s="49" t="s">
        <v>61</v>
      </c>
      <c r="D17" s="27" t="s">
        <v>20</v>
      </c>
      <c r="E17" s="30"/>
      <c r="F17" s="54"/>
      <c r="G17" s="50">
        <v>2</v>
      </c>
      <c r="H17" s="40">
        <f t="shared" si="0"/>
        <v>0</v>
      </c>
      <c r="I17" s="54"/>
      <c r="J17" s="54"/>
      <c r="K17" s="54"/>
      <c r="L17" s="30" t="e">
        <f ca="1">TEXT(SUM(OFFSET(L17,1,0):#REF!),"0,00")</f>
        <v>#REF!</v>
      </c>
      <c r="M17" s="28">
        <v>1</v>
      </c>
      <c r="N17" s="28"/>
      <c r="O17" s="29"/>
      <c r="P17" s="19"/>
      <c r="AP17" s="20" t="s">
        <v>80</v>
      </c>
    </row>
    <row r="18" spans="1:42" s="20" customFormat="1" x14ac:dyDescent="0.3">
      <c r="A18" s="48">
        <v>8</v>
      </c>
      <c r="B18" s="49" t="s">
        <v>34</v>
      </c>
      <c r="C18" s="49" t="s">
        <v>35</v>
      </c>
      <c r="D18" s="27" t="s">
        <v>20</v>
      </c>
      <c r="E18" s="50"/>
      <c r="F18" s="51"/>
      <c r="G18" s="50">
        <v>4</v>
      </c>
      <c r="H18" s="40">
        <f t="shared" si="0"/>
        <v>0</v>
      </c>
      <c r="I18" s="53"/>
      <c r="J18" s="53"/>
      <c r="K18" s="53"/>
      <c r="L18" s="53" t="e">
        <f ca="1">TEXT(SUM(OFFSET(L18,1,0):#REF!),"0,00")</f>
        <v>#REF!</v>
      </c>
      <c r="M18" s="32">
        <v>1</v>
      </c>
      <c r="N18" s="18"/>
      <c r="O18" s="26" t="s">
        <v>21</v>
      </c>
      <c r="P18" s="19"/>
      <c r="AP18" s="20" t="s">
        <v>81</v>
      </c>
    </row>
    <row r="19" spans="1:42" s="20" customFormat="1" ht="26" x14ac:dyDescent="0.3">
      <c r="A19" s="48">
        <v>9</v>
      </c>
      <c r="B19" s="49" t="s">
        <v>36</v>
      </c>
      <c r="C19" s="49" t="s">
        <v>37</v>
      </c>
      <c r="D19" s="27" t="s">
        <v>20</v>
      </c>
      <c r="E19" s="50"/>
      <c r="F19" s="51"/>
      <c r="G19" s="50">
        <v>4</v>
      </c>
      <c r="H19" s="40">
        <f t="shared" si="0"/>
        <v>0</v>
      </c>
      <c r="I19" s="53"/>
      <c r="J19" s="53"/>
      <c r="K19" s="53"/>
      <c r="L19" s="53" t="e">
        <f ca="1">TEXT(SUM(OFFSET(L19,1,0):#REF!),"0,00")</f>
        <v>#REF!</v>
      </c>
      <c r="M19" s="25">
        <v>1</v>
      </c>
      <c r="N19" s="18"/>
      <c r="O19" s="26" t="s">
        <v>21</v>
      </c>
      <c r="P19" s="19"/>
      <c r="AP19" s="20" t="s">
        <v>82</v>
      </c>
    </row>
    <row r="20" spans="1:42" s="20" customFormat="1" ht="26" x14ac:dyDescent="0.3">
      <c r="A20" s="48">
        <v>10</v>
      </c>
      <c r="B20" s="49" t="s">
        <v>38</v>
      </c>
      <c r="C20" s="49" t="s">
        <v>143</v>
      </c>
      <c r="D20" s="27" t="s">
        <v>31</v>
      </c>
      <c r="E20" s="50"/>
      <c r="F20" s="51"/>
      <c r="G20" s="50">
        <v>84</v>
      </c>
      <c r="H20" s="40">
        <f t="shared" si="0"/>
        <v>0</v>
      </c>
      <c r="I20" s="53"/>
      <c r="J20" s="53"/>
      <c r="K20" s="53"/>
      <c r="L20" s="53" t="e">
        <f ca="1">TEXT(SUM(OFFSET(L20,1,0):#REF!),"0,00")</f>
        <v>#REF!</v>
      </c>
      <c r="M20" s="25">
        <v>2</v>
      </c>
      <c r="N20" s="18"/>
      <c r="O20" s="26" t="s">
        <v>21</v>
      </c>
      <c r="P20" s="19"/>
      <c r="AP20" s="20" t="s">
        <v>83</v>
      </c>
    </row>
    <row r="21" spans="1:42" s="20" customFormat="1" ht="26" x14ac:dyDescent="0.3">
      <c r="A21" s="48">
        <v>11</v>
      </c>
      <c r="B21" s="49" t="s">
        <v>39</v>
      </c>
      <c r="C21" s="49" t="s">
        <v>144</v>
      </c>
      <c r="D21" s="27" t="s">
        <v>40</v>
      </c>
      <c r="E21" s="50"/>
      <c r="F21" s="51"/>
      <c r="G21" s="50">
        <v>3.6</v>
      </c>
      <c r="H21" s="40">
        <f t="shared" si="0"/>
        <v>0</v>
      </c>
      <c r="I21" s="53"/>
      <c r="J21" s="53"/>
      <c r="K21" s="53"/>
      <c r="L21" s="53" t="e">
        <f ca="1">TEXT(SUM(OFFSET(L21,1,0):#REF!),"0,00")</f>
        <v>#REF!</v>
      </c>
      <c r="M21" s="25">
        <v>2</v>
      </c>
      <c r="N21" s="18"/>
      <c r="O21" s="26" t="s">
        <v>21</v>
      </c>
      <c r="P21" s="19"/>
      <c r="AP21" s="20" t="s">
        <v>84</v>
      </c>
    </row>
    <row r="22" spans="1:42" s="20" customFormat="1" ht="26" x14ac:dyDescent="0.3">
      <c r="A22" s="48">
        <v>12</v>
      </c>
      <c r="B22" s="49" t="s">
        <v>41</v>
      </c>
      <c r="C22" s="49" t="s">
        <v>42</v>
      </c>
      <c r="D22" s="27" t="s">
        <v>43</v>
      </c>
      <c r="E22" s="50"/>
      <c r="F22" s="51"/>
      <c r="G22" s="50">
        <v>42.7</v>
      </c>
      <c r="H22" s="40">
        <f t="shared" si="0"/>
        <v>0</v>
      </c>
      <c r="I22" s="53"/>
      <c r="J22" s="53"/>
      <c r="K22" s="53"/>
      <c r="L22" s="53" t="e">
        <f ca="1">TEXT(SUM(OFFSET(L22,1,0):#REF!),"0,00")</f>
        <v>#REF!</v>
      </c>
      <c r="M22" s="25">
        <v>1</v>
      </c>
      <c r="N22" s="18"/>
      <c r="O22" s="26" t="s">
        <v>21</v>
      </c>
      <c r="P22" s="19"/>
      <c r="AP22" s="20" t="s">
        <v>85</v>
      </c>
    </row>
    <row r="23" spans="1:42" s="20" customFormat="1" ht="26" x14ac:dyDescent="0.3">
      <c r="A23" s="48">
        <v>13</v>
      </c>
      <c r="B23" s="49" t="s">
        <v>44</v>
      </c>
      <c r="C23" s="49" t="s">
        <v>45</v>
      </c>
      <c r="D23" s="27" t="s">
        <v>46</v>
      </c>
      <c r="E23" s="50"/>
      <c r="F23" s="51"/>
      <c r="G23" s="50">
        <v>3.5000000000000003E-2</v>
      </c>
      <c r="H23" s="40">
        <f t="shared" si="0"/>
        <v>0</v>
      </c>
      <c r="I23" s="53"/>
      <c r="J23" s="53"/>
      <c r="K23" s="53"/>
      <c r="L23" s="53" t="e">
        <f ca="1">TEXT(SUM(OFFSET(L23,1,0):#REF!),"0,00")</f>
        <v>#REF!</v>
      </c>
      <c r="M23" s="25">
        <v>1</v>
      </c>
      <c r="N23" s="18"/>
      <c r="O23" s="26" t="s">
        <v>21</v>
      </c>
      <c r="P23" s="19"/>
      <c r="AP23" s="20" t="s">
        <v>86</v>
      </c>
    </row>
    <row r="24" spans="1:42" s="20" customFormat="1" ht="39" x14ac:dyDescent="0.3">
      <c r="A24" s="48">
        <v>14</v>
      </c>
      <c r="B24" s="49" t="s">
        <v>47</v>
      </c>
      <c r="C24" s="49" t="s">
        <v>48</v>
      </c>
      <c r="D24" s="27" t="s">
        <v>43</v>
      </c>
      <c r="E24" s="50"/>
      <c r="F24" s="51"/>
      <c r="G24" s="50">
        <v>38.200000000000003</v>
      </c>
      <c r="H24" s="40">
        <f t="shared" si="0"/>
        <v>0</v>
      </c>
      <c r="I24" s="53"/>
      <c r="J24" s="53"/>
      <c r="K24" s="53"/>
      <c r="L24" s="53" t="e">
        <f ca="1">TEXT(SUM(OFFSET(L24,1,0):#REF!),"0,00")</f>
        <v>#REF!</v>
      </c>
      <c r="M24" s="25">
        <v>1</v>
      </c>
      <c r="N24" s="18"/>
      <c r="O24" s="26" t="s">
        <v>21</v>
      </c>
      <c r="P24" s="19"/>
      <c r="AP24" s="20" t="s">
        <v>87</v>
      </c>
    </row>
    <row r="25" spans="1:42" s="20" customFormat="1" ht="26" x14ac:dyDescent="0.3">
      <c r="A25" s="48">
        <v>15</v>
      </c>
      <c r="B25" s="49" t="s">
        <v>49</v>
      </c>
      <c r="C25" s="49" t="s">
        <v>50</v>
      </c>
      <c r="D25" s="27" t="s">
        <v>46</v>
      </c>
      <c r="E25" s="50"/>
      <c r="F25" s="51"/>
      <c r="G25" s="50">
        <v>0.53900000000000003</v>
      </c>
      <c r="H25" s="40">
        <f t="shared" si="0"/>
        <v>0</v>
      </c>
      <c r="I25" s="53"/>
      <c r="J25" s="53"/>
      <c r="K25" s="53"/>
      <c r="L25" s="53" t="e">
        <f ca="1">TEXT(SUM(OFFSET(L25,1,0):#REF!),"0,00")</f>
        <v>#REF!</v>
      </c>
      <c r="M25" s="25">
        <v>1</v>
      </c>
      <c r="N25" s="18"/>
      <c r="O25" s="26" t="s">
        <v>21</v>
      </c>
      <c r="P25" s="19"/>
      <c r="AP25" s="20" t="s">
        <v>88</v>
      </c>
    </row>
    <row r="26" spans="1:42" s="20" customFormat="1" ht="26" x14ac:dyDescent="0.3">
      <c r="A26" s="48">
        <v>16</v>
      </c>
      <c r="B26" s="49" t="s">
        <v>51</v>
      </c>
      <c r="C26" s="49" t="s">
        <v>145</v>
      </c>
      <c r="D26" s="27" t="s">
        <v>31</v>
      </c>
      <c r="E26" s="50"/>
      <c r="F26" s="51"/>
      <c r="G26" s="50">
        <v>25</v>
      </c>
      <c r="H26" s="40">
        <f t="shared" si="0"/>
        <v>0</v>
      </c>
      <c r="I26" s="53"/>
      <c r="J26" s="53"/>
      <c r="K26" s="53"/>
      <c r="L26" s="53" t="e">
        <f ca="1">TEXT(SUM(OFFSET(L26,1,0):#REF!),"0,00")</f>
        <v>#REF!</v>
      </c>
      <c r="M26" s="25">
        <v>2</v>
      </c>
      <c r="N26" s="18"/>
      <c r="O26" s="26" t="s">
        <v>21</v>
      </c>
      <c r="P26" s="19"/>
      <c r="AP26" s="20" t="s">
        <v>89</v>
      </c>
    </row>
    <row r="27" spans="1:42" s="20" customFormat="1" ht="26" x14ac:dyDescent="0.3">
      <c r="A27" s="48">
        <v>17</v>
      </c>
      <c r="B27" s="49" t="s">
        <v>68</v>
      </c>
      <c r="C27" s="49" t="s">
        <v>63</v>
      </c>
      <c r="D27" s="27" t="s">
        <v>46</v>
      </c>
      <c r="E27" s="50"/>
      <c r="F27" s="51"/>
      <c r="G27" s="50">
        <v>7.4999999999999997E-2</v>
      </c>
      <c r="H27" s="40">
        <f t="shared" si="0"/>
        <v>0</v>
      </c>
      <c r="I27" s="53"/>
      <c r="J27" s="53"/>
      <c r="K27" s="53"/>
      <c r="L27" s="53" t="e">
        <f ca="1">TEXT(SUM(OFFSET(L27,1,0):#REF!),"0,00")</f>
        <v>#REF!</v>
      </c>
      <c r="M27" s="25">
        <v>1</v>
      </c>
      <c r="N27" s="18"/>
      <c r="O27" s="26" t="s">
        <v>21</v>
      </c>
      <c r="P27" s="19"/>
      <c r="AP27" s="20" t="s">
        <v>90</v>
      </c>
    </row>
    <row r="28" spans="1:42" s="20" customFormat="1" ht="26" x14ac:dyDescent="0.3">
      <c r="A28" s="48">
        <v>18</v>
      </c>
      <c r="B28" s="49" t="s">
        <v>64</v>
      </c>
      <c r="C28" s="49" t="s">
        <v>65</v>
      </c>
      <c r="D28" s="27" t="s">
        <v>46</v>
      </c>
      <c r="E28" s="50"/>
      <c r="F28" s="51"/>
      <c r="G28" s="50">
        <v>7.4999999999999997E-2</v>
      </c>
      <c r="H28" s="40">
        <f t="shared" si="0"/>
        <v>0</v>
      </c>
      <c r="I28" s="53"/>
      <c r="J28" s="53"/>
      <c r="K28" s="53"/>
      <c r="L28" s="53" t="e">
        <f ca="1">TEXT(SUM(OFFSET(L28,1,0):#REF!),"0,00")</f>
        <v>#REF!</v>
      </c>
      <c r="M28" s="25">
        <v>1</v>
      </c>
      <c r="N28" s="18"/>
      <c r="O28" s="26" t="s">
        <v>21</v>
      </c>
      <c r="P28" s="19"/>
      <c r="AP28" s="20" t="s">
        <v>91</v>
      </c>
    </row>
    <row r="29" spans="1:42" s="20" customFormat="1" ht="26" x14ac:dyDescent="0.3">
      <c r="A29" s="27">
        <v>19</v>
      </c>
      <c r="B29" s="49" t="s">
        <v>67</v>
      </c>
      <c r="C29" s="49" t="s">
        <v>146</v>
      </c>
      <c r="D29" s="27" t="s">
        <v>66</v>
      </c>
      <c r="E29" s="30"/>
      <c r="F29" s="54"/>
      <c r="G29" s="50">
        <v>0.23499999999999999</v>
      </c>
      <c r="H29" s="40">
        <f t="shared" si="0"/>
        <v>0</v>
      </c>
      <c r="I29" s="54"/>
      <c r="J29" s="54"/>
      <c r="K29" s="54"/>
      <c r="L29" s="30" t="e">
        <f ca="1">TEXT(SUM(OFFSET(L29,1,0):#REF!),"0,00")</f>
        <v>#REF!</v>
      </c>
      <c r="M29" s="28">
        <v>2</v>
      </c>
      <c r="N29" s="28"/>
      <c r="O29" s="29"/>
      <c r="P29" s="19"/>
      <c r="AP29" s="20" t="s">
        <v>92</v>
      </c>
    </row>
    <row r="30" spans="1:42" s="20" customFormat="1" x14ac:dyDescent="0.3">
      <c r="A30" s="48">
        <v>20</v>
      </c>
      <c r="B30" s="49" t="s">
        <v>52</v>
      </c>
      <c r="C30" s="49" t="s">
        <v>53</v>
      </c>
      <c r="D30" s="27" t="s">
        <v>54</v>
      </c>
      <c r="E30" s="50"/>
      <c r="F30" s="51"/>
      <c r="G30" s="50">
        <v>11.62</v>
      </c>
      <c r="H30" s="40">
        <f t="shared" si="0"/>
        <v>0</v>
      </c>
      <c r="I30" s="53"/>
      <c r="J30" s="53"/>
      <c r="K30" s="53"/>
      <c r="L30" s="53" t="e">
        <f ca="1">TEXT(SUM(OFFSET(L30,1,0):#REF!),"0,00")</f>
        <v>#REF!</v>
      </c>
      <c r="M30" s="25">
        <v>1</v>
      </c>
      <c r="N30" s="18"/>
      <c r="O30" s="26" t="s">
        <v>21</v>
      </c>
      <c r="P30" s="19"/>
      <c r="AP30" s="20" t="s">
        <v>93</v>
      </c>
    </row>
    <row r="31" spans="1:42" s="20" customFormat="1" ht="39" x14ac:dyDescent="0.3">
      <c r="A31" s="48">
        <v>21</v>
      </c>
      <c r="B31" s="49" t="s">
        <v>55</v>
      </c>
      <c r="C31" s="49" t="s">
        <v>56</v>
      </c>
      <c r="D31" s="27" t="s">
        <v>54</v>
      </c>
      <c r="E31" s="50"/>
      <c r="F31" s="51"/>
      <c r="G31" s="50">
        <v>11.62</v>
      </c>
      <c r="H31" s="40">
        <f t="shared" si="0"/>
        <v>0</v>
      </c>
      <c r="I31" s="53"/>
      <c r="J31" s="53"/>
      <c r="K31" s="53"/>
      <c r="L31" s="53" t="e">
        <f ca="1">TEXT(SUM(OFFSET(L31,1,0):#REF!),"0,00")</f>
        <v>#REF!</v>
      </c>
      <c r="M31" s="25">
        <v>2</v>
      </c>
      <c r="N31" s="18"/>
      <c r="O31" s="26" t="s">
        <v>21</v>
      </c>
      <c r="P31" s="19"/>
      <c r="AP31" s="20" t="s">
        <v>94</v>
      </c>
    </row>
    <row r="32" spans="1:42" s="20" customFormat="1" ht="26" x14ac:dyDescent="0.3">
      <c r="A32" s="48">
        <v>22</v>
      </c>
      <c r="B32" s="49" t="s">
        <v>57</v>
      </c>
      <c r="C32" s="49" t="s">
        <v>58</v>
      </c>
      <c r="D32" s="27" t="s">
        <v>54</v>
      </c>
      <c r="E32" s="50"/>
      <c r="F32" s="51"/>
      <c r="G32" s="50">
        <v>11.62</v>
      </c>
      <c r="H32" s="40">
        <f t="shared" si="0"/>
        <v>0</v>
      </c>
      <c r="I32" s="53"/>
      <c r="J32" s="53"/>
      <c r="K32" s="53"/>
      <c r="L32" s="53" t="e">
        <f ca="1">TEXT(SUM(OFFSET(L32,1,0):#REF!),"0,00")</f>
        <v>#REF!</v>
      </c>
      <c r="M32" s="25">
        <v>1</v>
      </c>
      <c r="N32" s="18"/>
      <c r="O32" s="26" t="s">
        <v>21</v>
      </c>
      <c r="P32" s="19"/>
      <c r="AP32" s="20" t="s">
        <v>95</v>
      </c>
    </row>
    <row r="33" spans="1:42" s="56" customFormat="1" ht="12.75" customHeight="1" x14ac:dyDescent="0.3">
      <c r="A33" s="59"/>
      <c r="B33" s="60" t="s">
        <v>72</v>
      </c>
      <c r="C33" s="60" t="str">
        <f>C10</f>
        <v>1. Demontavimo ir ardymo darbai</v>
      </c>
      <c r="D33" s="60"/>
      <c r="E33" s="60"/>
      <c r="F33" s="60"/>
      <c r="G33" s="60"/>
      <c r="H33" s="81">
        <f>SUM(H11:H32)</f>
        <v>0</v>
      </c>
      <c r="I33" s="61"/>
      <c r="J33" s="61"/>
      <c r="K33" s="61"/>
      <c r="L33" s="61" t="e">
        <f ca="1">TEXT(SUM(L10:OFFSET(L33,-1,0)),"0,00")</f>
        <v>#REF!</v>
      </c>
      <c r="M33" s="55"/>
      <c r="P33" s="56" t="s">
        <v>73</v>
      </c>
    </row>
    <row r="34" spans="1:42" s="2" customFormat="1" ht="12.75" customHeight="1" x14ac:dyDescent="0.3">
      <c r="A34" s="69"/>
      <c r="B34" s="42"/>
      <c r="C34" s="42"/>
      <c r="D34" s="42"/>
      <c r="E34" s="42"/>
      <c r="F34" s="42"/>
      <c r="G34" s="42"/>
      <c r="H34" s="43"/>
      <c r="I34" s="42"/>
      <c r="J34" s="42"/>
      <c r="K34" s="42"/>
      <c r="L34" s="43"/>
    </row>
    <row r="35" spans="1:42" s="2" customFormat="1" ht="12.75" customHeight="1" x14ac:dyDescent="0.3">
      <c r="A35" s="70"/>
      <c r="B35" s="44" t="s">
        <v>69</v>
      </c>
      <c r="C35" s="44" t="s">
        <v>105</v>
      </c>
      <c r="D35" s="45"/>
      <c r="E35" s="45"/>
      <c r="F35" s="45"/>
      <c r="G35" s="45"/>
      <c r="H35" s="46"/>
      <c r="I35" s="45"/>
      <c r="J35" s="45"/>
      <c r="K35" s="45"/>
      <c r="L35" s="46"/>
      <c r="P35" s="2" t="s">
        <v>71</v>
      </c>
    </row>
    <row r="36" spans="1:42" s="56" customFormat="1" ht="39" x14ac:dyDescent="0.3">
      <c r="A36" s="63">
        <v>23</v>
      </c>
      <c r="B36" s="36" t="s">
        <v>153</v>
      </c>
      <c r="C36" s="36" t="s">
        <v>96</v>
      </c>
      <c r="D36" s="31" t="s">
        <v>46</v>
      </c>
      <c r="E36" s="64"/>
      <c r="F36" s="65"/>
      <c r="G36" s="64">
        <v>7.4999999999999997E-2</v>
      </c>
      <c r="H36" s="66">
        <f>F36*G36+I36+J36+K36</f>
        <v>0</v>
      </c>
      <c r="I36" s="67"/>
      <c r="J36" s="67"/>
      <c r="K36" s="67"/>
      <c r="L36" s="67" t="e">
        <f ca="1">TEXT(SUM(OFFSET(L36,1,0):#REF!),"0,00")</f>
        <v>#REF!</v>
      </c>
      <c r="M36" s="57">
        <v>4</v>
      </c>
      <c r="O36" s="58" t="s">
        <v>21</v>
      </c>
      <c r="AP36" s="56" t="s">
        <v>106</v>
      </c>
    </row>
    <row r="37" spans="1:42" s="56" customFormat="1" ht="26" x14ac:dyDescent="0.3">
      <c r="A37" s="48">
        <v>24</v>
      </c>
      <c r="B37" s="49" t="s">
        <v>97</v>
      </c>
      <c r="C37" s="49" t="s">
        <v>98</v>
      </c>
      <c r="D37" s="27" t="s">
        <v>46</v>
      </c>
      <c r="E37" s="57"/>
      <c r="F37" s="68"/>
      <c r="G37" s="57">
        <v>0.27500000000000002</v>
      </c>
      <c r="H37" s="66">
        <f t="shared" ref="H37:H40" si="1">F37*G37+I37+J37+K37</f>
        <v>0</v>
      </c>
      <c r="I37" s="53"/>
      <c r="J37" s="53"/>
      <c r="K37" s="53"/>
      <c r="L37" s="53" t="e">
        <f ca="1">TEXT(SUM(OFFSET(L37,1,0):#REF!),"0,00")</f>
        <v>#REF!</v>
      </c>
      <c r="M37" s="57">
        <v>5</v>
      </c>
      <c r="O37" s="58" t="s">
        <v>21</v>
      </c>
      <c r="AP37" s="56" t="s">
        <v>107</v>
      </c>
    </row>
    <row r="38" spans="1:42" s="56" customFormat="1" ht="39" x14ac:dyDescent="0.3">
      <c r="A38" s="48">
        <v>25</v>
      </c>
      <c r="B38" s="49" t="s">
        <v>99</v>
      </c>
      <c r="C38" s="49" t="s">
        <v>100</v>
      </c>
      <c r="D38" s="27" t="s">
        <v>43</v>
      </c>
      <c r="E38" s="57"/>
      <c r="F38" s="68"/>
      <c r="G38" s="57">
        <v>10.5</v>
      </c>
      <c r="H38" s="66">
        <f t="shared" si="1"/>
        <v>0</v>
      </c>
      <c r="I38" s="53"/>
      <c r="J38" s="53"/>
      <c r="K38" s="53"/>
      <c r="L38" s="53" t="e">
        <f ca="1">TEXT(SUM(OFFSET(L38,1,0):#REF!),"0,00")</f>
        <v>#REF!</v>
      </c>
      <c r="M38" s="57">
        <v>3</v>
      </c>
      <c r="O38" s="58" t="s">
        <v>21</v>
      </c>
      <c r="AP38" s="56" t="s">
        <v>108</v>
      </c>
    </row>
    <row r="39" spans="1:42" s="56" customFormat="1" ht="52" x14ac:dyDescent="0.3">
      <c r="A39" s="48">
        <v>26</v>
      </c>
      <c r="B39" s="49" t="s">
        <v>101</v>
      </c>
      <c r="C39" s="49" t="s">
        <v>102</v>
      </c>
      <c r="D39" s="27" t="s">
        <v>46</v>
      </c>
      <c r="E39" s="57"/>
      <c r="F39" s="68"/>
      <c r="G39" s="57">
        <v>0.624</v>
      </c>
      <c r="H39" s="66">
        <f t="shared" si="1"/>
        <v>0</v>
      </c>
      <c r="I39" s="53"/>
      <c r="J39" s="53"/>
      <c r="K39" s="53"/>
      <c r="L39" s="53" t="e">
        <f ca="1">TEXT(SUM(OFFSET(L39,1,0):#REF!),"0,00")</f>
        <v>#REF!</v>
      </c>
      <c r="M39" s="57">
        <v>4</v>
      </c>
      <c r="O39" s="58" t="s">
        <v>21</v>
      </c>
      <c r="AP39" s="56" t="s">
        <v>109</v>
      </c>
    </row>
    <row r="40" spans="1:42" s="56" customFormat="1" ht="52" x14ac:dyDescent="0.3">
      <c r="A40" s="48">
        <v>27</v>
      </c>
      <c r="B40" s="49" t="s">
        <v>103</v>
      </c>
      <c r="C40" s="49" t="s">
        <v>104</v>
      </c>
      <c r="D40" s="27" t="s">
        <v>43</v>
      </c>
      <c r="E40" s="57"/>
      <c r="F40" s="68"/>
      <c r="G40" s="57">
        <v>62.4</v>
      </c>
      <c r="H40" s="66">
        <f t="shared" si="1"/>
        <v>0</v>
      </c>
      <c r="I40" s="53"/>
      <c r="J40" s="53"/>
      <c r="K40" s="53"/>
      <c r="L40" s="53" t="e">
        <f ca="1">TEXT(SUM(OFFSET(L40,1,0):#REF!),"0,00")</f>
        <v>#REF!</v>
      </c>
      <c r="M40" s="57">
        <v>6</v>
      </c>
      <c r="O40" s="58" t="s">
        <v>21</v>
      </c>
      <c r="AP40" s="56" t="s">
        <v>110</v>
      </c>
    </row>
    <row r="41" spans="1:42" s="56" customFormat="1" ht="12.75" customHeight="1" x14ac:dyDescent="0.3">
      <c r="A41" s="59"/>
      <c r="B41" s="60" t="s">
        <v>72</v>
      </c>
      <c r="C41" s="60" t="str">
        <f>C35</f>
        <v>2. Grindų įrengimo darbai</v>
      </c>
      <c r="D41" s="60"/>
      <c r="E41" s="60"/>
      <c r="F41" s="60"/>
      <c r="G41" s="60"/>
      <c r="H41" s="82">
        <f>SUM(H36:H40)</f>
        <v>0</v>
      </c>
      <c r="I41" s="61"/>
      <c r="J41" s="61"/>
      <c r="K41" s="61"/>
      <c r="L41" s="61" t="e">
        <f ca="1">TEXT(SUM(L35:OFFSET(L41,-1,0)),"0,00")</f>
        <v>#REF!</v>
      </c>
      <c r="M41" s="55"/>
      <c r="P41" s="56" t="s">
        <v>73</v>
      </c>
    </row>
    <row r="42" spans="1:42" s="2" customFormat="1" ht="12.75" customHeight="1" x14ac:dyDescent="0.3">
      <c r="A42" s="69"/>
      <c r="B42" s="42"/>
      <c r="C42" s="42"/>
      <c r="D42" s="42"/>
      <c r="E42" s="42"/>
      <c r="F42" s="42"/>
      <c r="G42" s="42"/>
      <c r="H42" s="43"/>
      <c r="I42" s="42"/>
      <c r="J42" s="42"/>
      <c r="K42" s="42"/>
      <c r="L42" s="43"/>
    </row>
    <row r="43" spans="1:42" s="2" customFormat="1" ht="12.75" customHeight="1" x14ac:dyDescent="0.3">
      <c r="A43" s="70"/>
      <c r="B43" s="44" t="s">
        <v>69</v>
      </c>
      <c r="C43" s="44" t="s">
        <v>123</v>
      </c>
      <c r="D43" s="45"/>
      <c r="E43" s="45"/>
      <c r="F43" s="45"/>
      <c r="G43" s="45"/>
      <c r="H43" s="46"/>
      <c r="I43" s="45"/>
      <c r="J43" s="45"/>
      <c r="K43" s="45"/>
      <c r="L43" s="46"/>
      <c r="P43" s="2" t="s">
        <v>71</v>
      </c>
    </row>
    <row r="44" spans="1:42" s="56" customFormat="1" ht="52" x14ac:dyDescent="0.3">
      <c r="A44" s="63">
        <v>28</v>
      </c>
      <c r="B44" s="36" t="s">
        <v>154</v>
      </c>
      <c r="C44" s="36" t="s">
        <v>111</v>
      </c>
      <c r="D44" s="31" t="s">
        <v>46</v>
      </c>
      <c r="E44" s="64"/>
      <c r="F44" s="65"/>
      <c r="G44" s="64">
        <v>0.115</v>
      </c>
      <c r="H44" s="66">
        <f t="shared" ref="H44:H52" si="2">F44*G44+I44+J44+K44</f>
        <v>0</v>
      </c>
      <c r="I44" s="67"/>
      <c r="J44" s="67"/>
      <c r="K44" s="67"/>
      <c r="L44" s="67" t="e">
        <f ca="1">TEXT(SUM(OFFSET(L44,1,0):#REF!),"0,00")</f>
        <v>#REF!</v>
      </c>
      <c r="M44" s="57">
        <v>11</v>
      </c>
      <c r="O44" s="58" t="s">
        <v>21</v>
      </c>
      <c r="AP44" s="56" t="s">
        <v>124</v>
      </c>
    </row>
    <row r="45" spans="1:42" s="56" customFormat="1" ht="39" x14ac:dyDescent="0.3">
      <c r="A45" s="48">
        <v>29</v>
      </c>
      <c r="B45" s="49" t="s">
        <v>122</v>
      </c>
      <c r="C45" s="49" t="s">
        <v>111</v>
      </c>
      <c r="D45" s="27" t="s">
        <v>46</v>
      </c>
      <c r="E45" s="57"/>
      <c r="F45" s="68"/>
      <c r="G45" s="57">
        <v>0.03</v>
      </c>
      <c r="H45" s="66">
        <f t="shared" si="2"/>
        <v>0</v>
      </c>
      <c r="I45" s="53"/>
      <c r="J45" s="53"/>
      <c r="K45" s="53"/>
      <c r="L45" s="53" t="e">
        <f ca="1">TEXT(SUM(OFFSET(L45,1,0):#REF!),"0,00")</f>
        <v>#REF!</v>
      </c>
      <c r="M45" s="57">
        <v>11</v>
      </c>
      <c r="O45" s="58" t="s">
        <v>21</v>
      </c>
      <c r="AP45" s="56" t="s">
        <v>125</v>
      </c>
    </row>
    <row r="46" spans="1:42" s="56" customFormat="1" ht="26" x14ac:dyDescent="0.3">
      <c r="A46" s="48">
        <v>30</v>
      </c>
      <c r="B46" s="49" t="s">
        <v>112</v>
      </c>
      <c r="C46" s="49" t="s">
        <v>113</v>
      </c>
      <c r="D46" s="27" t="s">
        <v>46</v>
      </c>
      <c r="E46" s="57"/>
      <c r="F46" s="68"/>
      <c r="G46" s="57">
        <v>0.27</v>
      </c>
      <c r="H46" s="66">
        <f t="shared" si="2"/>
        <v>0</v>
      </c>
      <c r="I46" s="53"/>
      <c r="J46" s="53"/>
      <c r="K46" s="53"/>
      <c r="L46" s="53" t="e">
        <f ca="1">TEXT(SUM(OFFSET(L46,1,0):#REF!),"0,00")</f>
        <v>#REF!</v>
      </c>
      <c r="M46" s="57">
        <v>4</v>
      </c>
      <c r="O46" s="58" t="s">
        <v>21</v>
      </c>
      <c r="AP46" s="56" t="s">
        <v>126</v>
      </c>
    </row>
    <row r="47" spans="1:42" s="56" customFormat="1" ht="39" x14ac:dyDescent="0.3">
      <c r="A47" s="48">
        <v>31</v>
      </c>
      <c r="B47" s="49" t="s">
        <v>114</v>
      </c>
      <c r="C47" s="49" t="s">
        <v>115</v>
      </c>
      <c r="D47" s="27" t="s">
        <v>46</v>
      </c>
      <c r="E47" s="57"/>
      <c r="F47" s="68"/>
      <c r="G47" s="57">
        <v>0.27</v>
      </c>
      <c r="H47" s="66">
        <f t="shared" si="2"/>
        <v>0</v>
      </c>
      <c r="I47" s="53"/>
      <c r="J47" s="53"/>
      <c r="K47" s="53"/>
      <c r="L47" s="53" t="e">
        <f ca="1">TEXT(SUM(OFFSET(L47,1,0):#REF!),"0,00")</f>
        <v>#REF!</v>
      </c>
      <c r="M47" s="57">
        <v>3</v>
      </c>
      <c r="O47" s="58" t="s">
        <v>21</v>
      </c>
      <c r="AP47" s="56" t="s">
        <v>127</v>
      </c>
    </row>
    <row r="48" spans="1:42" s="56" customFormat="1" ht="26" x14ac:dyDescent="0.3">
      <c r="A48" s="48">
        <v>32</v>
      </c>
      <c r="B48" s="49" t="s">
        <v>116</v>
      </c>
      <c r="C48" s="49" t="s">
        <v>147</v>
      </c>
      <c r="D48" s="27" t="s">
        <v>46</v>
      </c>
      <c r="E48" s="57"/>
      <c r="F48" s="68"/>
      <c r="G48" s="57">
        <v>0.27</v>
      </c>
      <c r="H48" s="66">
        <f t="shared" si="2"/>
        <v>0</v>
      </c>
      <c r="I48" s="53"/>
      <c r="J48" s="53"/>
      <c r="K48" s="53"/>
      <c r="L48" s="53" t="e">
        <f ca="1">TEXT(SUM(OFFSET(L48,1,0):#REF!),"0,00")</f>
        <v>#REF!</v>
      </c>
      <c r="M48" s="57">
        <v>3</v>
      </c>
      <c r="O48" s="58" t="s">
        <v>21</v>
      </c>
      <c r="AP48" s="56" t="s">
        <v>128</v>
      </c>
    </row>
    <row r="49" spans="1:42" s="56" customFormat="1" ht="39" x14ac:dyDescent="0.3">
      <c r="A49" s="48">
        <v>33</v>
      </c>
      <c r="B49" s="49" t="s">
        <v>117</v>
      </c>
      <c r="C49" s="49" t="s">
        <v>113</v>
      </c>
      <c r="D49" s="27" t="s">
        <v>46</v>
      </c>
      <c r="E49" s="57"/>
      <c r="F49" s="68"/>
      <c r="G49" s="57">
        <v>1.86</v>
      </c>
      <c r="H49" s="66">
        <f t="shared" si="2"/>
        <v>0</v>
      </c>
      <c r="I49" s="53"/>
      <c r="J49" s="53"/>
      <c r="K49" s="53"/>
      <c r="L49" s="53" t="e">
        <f ca="1">TEXT(SUM(OFFSET(L49,1,0):#REF!),"0,00")</f>
        <v>#REF!</v>
      </c>
      <c r="M49" s="57">
        <v>4</v>
      </c>
      <c r="O49" s="58" t="s">
        <v>21</v>
      </c>
      <c r="AP49" s="56" t="s">
        <v>129</v>
      </c>
    </row>
    <row r="50" spans="1:42" s="56" customFormat="1" ht="39" x14ac:dyDescent="0.3">
      <c r="A50" s="48">
        <v>34</v>
      </c>
      <c r="B50" s="49" t="s">
        <v>114</v>
      </c>
      <c r="C50" s="49" t="s">
        <v>115</v>
      </c>
      <c r="D50" s="27" t="s">
        <v>46</v>
      </c>
      <c r="E50" s="57"/>
      <c r="F50" s="68"/>
      <c r="G50" s="57">
        <v>1.86</v>
      </c>
      <c r="H50" s="66">
        <f t="shared" si="2"/>
        <v>0</v>
      </c>
      <c r="I50" s="53"/>
      <c r="J50" s="53"/>
      <c r="K50" s="53"/>
      <c r="L50" s="53" t="e">
        <f ca="1">TEXT(SUM(OFFSET(L50,1,0):#REF!),"0,00")</f>
        <v>#REF!</v>
      </c>
      <c r="M50" s="57">
        <v>3</v>
      </c>
      <c r="O50" s="58" t="s">
        <v>21</v>
      </c>
      <c r="AP50" s="56" t="s">
        <v>130</v>
      </c>
    </row>
    <row r="51" spans="1:42" s="56" customFormat="1" ht="39" x14ac:dyDescent="0.3">
      <c r="A51" s="48">
        <v>35</v>
      </c>
      <c r="B51" s="49" t="s">
        <v>118</v>
      </c>
      <c r="C51" s="49" t="s">
        <v>119</v>
      </c>
      <c r="D51" s="27" t="s">
        <v>46</v>
      </c>
      <c r="E51" s="57"/>
      <c r="F51" s="68"/>
      <c r="G51" s="57">
        <v>1.86</v>
      </c>
      <c r="H51" s="66">
        <f t="shared" si="2"/>
        <v>0</v>
      </c>
      <c r="I51" s="53"/>
      <c r="J51" s="53"/>
      <c r="K51" s="53"/>
      <c r="L51" s="53" t="e">
        <f ca="1">TEXT(SUM(OFFSET(L51,1,0):#REF!),"0,00")</f>
        <v>#REF!</v>
      </c>
      <c r="M51" s="57">
        <v>3</v>
      </c>
      <c r="O51" s="58" t="s">
        <v>21</v>
      </c>
      <c r="AP51" s="56" t="s">
        <v>131</v>
      </c>
    </row>
    <row r="52" spans="1:42" s="56" customFormat="1" ht="39" x14ac:dyDescent="0.3">
      <c r="A52" s="48">
        <v>36</v>
      </c>
      <c r="B52" s="49" t="s">
        <v>120</v>
      </c>
      <c r="C52" s="49" t="s">
        <v>121</v>
      </c>
      <c r="D52" s="27" t="s">
        <v>46</v>
      </c>
      <c r="E52" s="57"/>
      <c r="F52" s="68"/>
      <c r="G52" s="57">
        <v>1.86</v>
      </c>
      <c r="H52" s="66">
        <f t="shared" si="2"/>
        <v>0</v>
      </c>
      <c r="I52" s="53"/>
      <c r="J52" s="53"/>
      <c r="K52" s="53"/>
      <c r="L52" s="53" t="e">
        <f ca="1">TEXT(SUM(OFFSET(L52,1,0):#REF!),"0,00")</f>
        <v>#REF!</v>
      </c>
      <c r="M52" s="57">
        <v>6</v>
      </c>
      <c r="O52" s="58" t="s">
        <v>21</v>
      </c>
      <c r="AP52" s="56" t="s">
        <v>132</v>
      </c>
    </row>
    <row r="53" spans="1:42" s="56" customFormat="1" ht="12.75" customHeight="1" x14ac:dyDescent="0.3">
      <c r="A53" s="59"/>
      <c r="B53" s="60" t="s">
        <v>72</v>
      </c>
      <c r="C53" s="60" t="str">
        <f>C43</f>
        <v>3. Atitvarų įrengimas, sienų apdailos darbai</v>
      </c>
      <c r="D53" s="60"/>
      <c r="E53" s="60"/>
      <c r="F53" s="60"/>
      <c r="G53" s="60"/>
      <c r="H53" s="82">
        <f>SUM(H44:H52)</f>
        <v>0</v>
      </c>
      <c r="I53" s="61"/>
      <c r="J53" s="61"/>
      <c r="K53" s="61"/>
      <c r="L53" s="61" t="e">
        <f ca="1">TEXT(SUM(L43:OFFSET(L53,-1,0)),"0,00")</f>
        <v>#REF!</v>
      </c>
      <c r="M53" s="55"/>
      <c r="P53" s="56" t="s">
        <v>73</v>
      </c>
    </row>
    <row r="54" spans="1:42" s="2" customFormat="1" ht="12.75" customHeight="1" x14ac:dyDescent="0.3">
      <c r="A54" s="69"/>
      <c r="B54" s="42"/>
      <c r="C54" s="42"/>
      <c r="D54" s="42"/>
      <c r="E54" s="42"/>
      <c r="F54" s="42"/>
      <c r="G54" s="42"/>
      <c r="H54" s="43"/>
      <c r="I54" s="42"/>
      <c r="J54" s="42"/>
      <c r="K54" s="42"/>
      <c r="L54" s="43"/>
    </row>
    <row r="55" spans="1:42" s="2" customFormat="1" ht="12.75" customHeight="1" x14ac:dyDescent="0.3">
      <c r="A55" s="70"/>
      <c r="B55" s="44" t="s">
        <v>69</v>
      </c>
      <c r="C55" s="44" t="s">
        <v>136</v>
      </c>
      <c r="D55" s="45"/>
      <c r="E55" s="45"/>
      <c r="F55" s="45"/>
      <c r="G55" s="45"/>
      <c r="H55" s="46"/>
      <c r="I55" s="45"/>
      <c r="J55" s="45"/>
      <c r="K55" s="45"/>
      <c r="L55" s="46"/>
      <c r="P55" s="2" t="s">
        <v>71</v>
      </c>
    </row>
    <row r="56" spans="1:42" s="56" customFormat="1" ht="39" x14ac:dyDescent="0.3">
      <c r="A56" s="63">
        <v>37</v>
      </c>
      <c r="B56" s="36" t="s">
        <v>134</v>
      </c>
      <c r="C56" s="36" t="s">
        <v>133</v>
      </c>
      <c r="D56" s="31" t="s">
        <v>43</v>
      </c>
      <c r="E56" s="64"/>
      <c r="F56" s="65"/>
      <c r="G56" s="64">
        <v>10.5</v>
      </c>
      <c r="H56" s="66">
        <f t="shared" ref="H56:H57" si="3">F56*G56+I56+J56+K56</f>
        <v>0</v>
      </c>
      <c r="I56" s="67"/>
      <c r="J56" s="67"/>
      <c r="K56" s="67"/>
      <c r="L56" s="67" t="e">
        <f ca="1">TEXT(SUM(OFFSET(L56,1,0):#REF!),"0,00")</f>
        <v>#REF!</v>
      </c>
      <c r="M56" s="57">
        <v>3</v>
      </c>
      <c r="O56" s="58" t="s">
        <v>21</v>
      </c>
      <c r="AP56" s="56" t="s">
        <v>137</v>
      </c>
    </row>
    <row r="57" spans="1:42" s="56" customFormat="1" ht="26" x14ac:dyDescent="0.3">
      <c r="A57" s="48">
        <v>38</v>
      </c>
      <c r="B57" s="49" t="s">
        <v>135</v>
      </c>
      <c r="C57" s="49" t="s">
        <v>133</v>
      </c>
      <c r="D57" s="27" t="s">
        <v>43</v>
      </c>
      <c r="E57" s="57"/>
      <c r="F57" s="68"/>
      <c r="G57" s="57">
        <v>46.2</v>
      </c>
      <c r="H57" s="52">
        <f t="shared" si="3"/>
        <v>0</v>
      </c>
      <c r="I57" s="53"/>
      <c r="J57" s="53"/>
      <c r="K57" s="53"/>
      <c r="L57" s="53" t="e">
        <f ca="1">TEXT(SUM(OFFSET(L57,1,0):#REF!),"0,00")</f>
        <v>#REF!</v>
      </c>
      <c r="M57" s="57">
        <v>3</v>
      </c>
      <c r="O57" s="58" t="s">
        <v>21</v>
      </c>
      <c r="AP57" s="56" t="s">
        <v>138</v>
      </c>
    </row>
    <row r="58" spans="1:42" s="56" customFormat="1" ht="12.75" customHeight="1" x14ac:dyDescent="0.3">
      <c r="A58" s="59"/>
      <c r="B58" s="60" t="s">
        <v>72</v>
      </c>
      <c r="C58" s="60" t="str">
        <f>C55</f>
        <v>4. Lubų apdailos darbai</v>
      </c>
      <c r="D58" s="60"/>
      <c r="E58" s="60"/>
      <c r="F58" s="60"/>
      <c r="G58" s="60"/>
      <c r="H58" s="82">
        <f>SUM(H56:H57)</f>
        <v>0</v>
      </c>
      <c r="I58" s="61"/>
      <c r="J58" s="61"/>
      <c r="K58" s="61"/>
      <c r="L58" s="61" t="e">
        <f ca="1">TEXT(SUM(L55:OFFSET(L58,-1,0)),"0,00")</f>
        <v>#REF!</v>
      </c>
      <c r="M58" s="55"/>
      <c r="P58" s="56" t="s">
        <v>73</v>
      </c>
    </row>
    <row r="59" spans="1:42" s="2" customFormat="1" ht="12.75" customHeight="1" x14ac:dyDescent="0.3">
      <c r="A59" s="69"/>
      <c r="B59" s="42"/>
      <c r="C59" s="42"/>
      <c r="D59" s="42"/>
      <c r="E59" s="42"/>
      <c r="F59" s="42"/>
      <c r="G59" s="42"/>
      <c r="H59" s="43"/>
      <c r="I59" s="42"/>
      <c r="J59" s="42"/>
      <c r="K59" s="42"/>
      <c r="L59" s="43"/>
    </row>
    <row r="60" spans="1:42" s="2" customFormat="1" ht="12.75" customHeight="1" x14ac:dyDescent="0.3">
      <c r="A60" s="70"/>
      <c r="B60" s="44" t="s">
        <v>69</v>
      </c>
      <c r="C60" s="44" t="s">
        <v>142</v>
      </c>
      <c r="D60" s="45"/>
      <c r="E60" s="45"/>
      <c r="F60" s="45"/>
      <c r="G60" s="45"/>
      <c r="H60" s="46"/>
      <c r="I60" s="45"/>
      <c r="J60" s="45"/>
      <c r="K60" s="45"/>
      <c r="L60" s="46"/>
      <c r="P60" s="2" t="s">
        <v>71</v>
      </c>
    </row>
    <row r="61" spans="1:42" s="56" customFormat="1" ht="78" x14ac:dyDescent="0.3">
      <c r="A61" s="63">
        <v>39</v>
      </c>
      <c r="B61" s="92" t="s">
        <v>156</v>
      </c>
      <c r="C61" s="36" t="s">
        <v>139</v>
      </c>
      <c r="D61" s="31" t="s">
        <v>43</v>
      </c>
      <c r="E61" s="64"/>
      <c r="F61" s="65"/>
      <c r="G61" s="64">
        <v>8.1</v>
      </c>
      <c r="H61" s="66">
        <f t="shared" ref="H61:H62" si="4">F61*G61+I61+J61+K61</f>
        <v>0</v>
      </c>
      <c r="I61" s="67"/>
      <c r="J61" s="67"/>
      <c r="K61" s="67"/>
      <c r="L61" s="67" t="e">
        <f ca="1">TEXT(SUM(OFFSET(L61,1,0):#REF!),"0,00")</f>
        <v>#REF!</v>
      </c>
      <c r="M61" s="57">
        <v>7</v>
      </c>
      <c r="O61" s="58" t="s">
        <v>21</v>
      </c>
      <c r="AP61" s="56" t="s">
        <v>140</v>
      </c>
    </row>
    <row r="62" spans="1:42" s="56" customFormat="1" ht="52" x14ac:dyDescent="0.3">
      <c r="A62" s="71">
        <v>40</v>
      </c>
      <c r="B62" s="84" t="s">
        <v>155</v>
      </c>
      <c r="C62" s="84" t="s">
        <v>139</v>
      </c>
      <c r="D62" s="85" t="s">
        <v>43</v>
      </c>
      <c r="E62" s="62"/>
      <c r="F62" s="86"/>
      <c r="G62" s="62">
        <v>4.3</v>
      </c>
      <c r="H62" s="82">
        <f t="shared" si="4"/>
        <v>0</v>
      </c>
      <c r="I62" s="61"/>
      <c r="J62" s="61"/>
      <c r="K62" s="61"/>
      <c r="L62" s="53" t="e">
        <f ca="1">TEXT(SUM(OFFSET(L62,1,0):#REF!),"0,00")</f>
        <v>#REF!</v>
      </c>
      <c r="M62" s="55">
        <v>7</v>
      </c>
      <c r="O62" s="58" t="s">
        <v>21</v>
      </c>
      <c r="AP62" s="56" t="s">
        <v>141</v>
      </c>
    </row>
    <row r="63" spans="1:42" s="56" customFormat="1" ht="12.75" customHeight="1" x14ac:dyDescent="0.3">
      <c r="A63" s="87"/>
      <c r="B63" s="87" t="s">
        <v>72</v>
      </c>
      <c r="C63" s="87" t="str">
        <f>C60</f>
        <v>5. Durų įrengimas</v>
      </c>
      <c r="D63" s="87"/>
      <c r="E63" s="87"/>
      <c r="F63" s="87"/>
      <c r="G63" s="87"/>
      <c r="H63" s="88">
        <f>SUM(H61:H62)</f>
        <v>0</v>
      </c>
      <c r="I63" s="89"/>
      <c r="J63" s="89"/>
      <c r="K63" s="89"/>
      <c r="L63" s="83" t="e">
        <f ca="1">TEXT(SUM(L60:OFFSET(L63,-1,0)),"0,00")</f>
        <v>#REF!</v>
      </c>
      <c r="M63" s="55"/>
      <c r="P63" s="56" t="s">
        <v>73</v>
      </c>
    </row>
    <row r="64" spans="1:42" x14ac:dyDescent="0.3">
      <c r="A64" s="5"/>
      <c r="B64" s="5" t="s">
        <v>150</v>
      </c>
      <c r="C64" s="5"/>
      <c r="D64" s="2"/>
      <c r="E64" s="2"/>
      <c r="F64" s="2"/>
      <c r="G64" s="21"/>
      <c r="H64" s="91">
        <f>H33+H41+H53+H58+H63</f>
        <v>0</v>
      </c>
      <c r="I64" s="2"/>
      <c r="J64" s="2"/>
      <c r="K64" s="2"/>
      <c r="L64" s="5"/>
      <c r="M64" s="5"/>
      <c r="N64" s="5"/>
      <c r="O64" s="5"/>
    </row>
    <row r="65" spans="1:15" x14ac:dyDescent="0.3">
      <c r="A65" s="5"/>
      <c r="B65" s="5" t="s">
        <v>151</v>
      </c>
      <c r="C65" s="5"/>
      <c r="D65" s="5"/>
      <c r="E65" s="2"/>
      <c r="F65" s="2"/>
      <c r="G65" s="2"/>
      <c r="H65" s="91">
        <f>H66-H64</f>
        <v>0</v>
      </c>
      <c r="I65" s="2"/>
      <c r="J65" s="2"/>
      <c r="K65" s="2"/>
      <c r="L65" s="5"/>
      <c r="M65" s="5"/>
      <c r="N65" s="5"/>
      <c r="O65" s="5"/>
    </row>
    <row r="66" spans="1:15" x14ac:dyDescent="0.3">
      <c r="A66" s="5"/>
      <c r="B66" s="5" t="s">
        <v>152</v>
      </c>
      <c r="C66" s="5"/>
      <c r="D66" s="5"/>
      <c r="E66" s="2"/>
      <c r="F66" s="2"/>
      <c r="G66" s="2"/>
      <c r="H66" s="90">
        <f>H64*1.21</f>
        <v>0</v>
      </c>
      <c r="I66" s="2"/>
      <c r="J66" s="2"/>
      <c r="K66" s="2"/>
      <c r="L66" s="5"/>
      <c r="M66" s="5"/>
      <c r="N66" s="5"/>
      <c r="O66" s="5"/>
    </row>
    <row r="67" spans="1:15" x14ac:dyDescent="0.3">
      <c r="A67" s="5"/>
      <c r="B67" s="5"/>
      <c r="C67" s="5"/>
      <c r="D67" s="5"/>
      <c r="E67" s="2"/>
      <c r="F67" s="2"/>
      <c r="G67" s="2"/>
      <c r="H67" s="2"/>
      <c r="I67" s="2"/>
      <c r="J67" s="2"/>
      <c r="K67" s="2"/>
      <c r="L67" s="5"/>
      <c r="M67" s="5"/>
      <c r="N67" s="5"/>
      <c r="O67" s="5"/>
    </row>
    <row r="68" spans="1:15" x14ac:dyDescent="0.3">
      <c r="A68" s="5"/>
      <c r="B68" s="5"/>
      <c r="C68" s="5"/>
      <c r="D68" s="5"/>
      <c r="E68" s="2"/>
      <c r="F68" s="2"/>
      <c r="G68" s="2"/>
      <c r="H68" s="2"/>
      <c r="I68" s="2"/>
      <c r="J68" s="2"/>
      <c r="K68" s="2"/>
      <c r="L68" s="5"/>
      <c r="M68" s="5"/>
      <c r="N68" s="5"/>
      <c r="O68" s="5"/>
    </row>
    <row r="69" spans="1:15" x14ac:dyDescent="0.3">
      <c r="A69" s="5"/>
      <c r="B69" s="5"/>
      <c r="C69" s="5"/>
      <c r="D69" s="5"/>
      <c r="E69" s="2"/>
      <c r="F69" s="2"/>
      <c r="G69" s="2"/>
      <c r="H69" s="2"/>
      <c r="I69" s="2"/>
      <c r="J69" s="2"/>
      <c r="K69" s="2"/>
      <c r="L69" s="5"/>
      <c r="M69" s="5"/>
      <c r="N69" s="5"/>
      <c r="O69" s="5"/>
    </row>
    <row r="70" spans="1:15" x14ac:dyDescent="0.3">
      <c r="A70" s="5"/>
      <c r="B70" s="5"/>
      <c r="C70" s="5"/>
      <c r="D70" s="5"/>
      <c r="E70" s="2"/>
      <c r="F70" s="2"/>
      <c r="G70" s="2"/>
      <c r="H70" s="2"/>
      <c r="I70" s="2"/>
      <c r="J70" s="2"/>
      <c r="K70" s="2"/>
      <c r="L70" s="5"/>
      <c r="M70" s="5"/>
      <c r="N70" s="5"/>
      <c r="O70" s="5"/>
    </row>
    <row r="71" spans="1:15" x14ac:dyDescent="0.3">
      <c r="A71" s="5"/>
      <c r="B71" s="5"/>
      <c r="C71" s="5"/>
      <c r="D71" s="5"/>
      <c r="E71" s="2"/>
      <c r="F71" s="2"/>
      <c r="G71" s="2"/>
      <c r="H71" s="2"/>
      <c r="I71" s="2"/>
      <c r="J71" s="2"/>
      <c r="K71" s="2"/>
      <c r="L71" s="5"/>
      <c r="M71" s="5"/>
      <c r="N71" s="5"/>
      <c r="O71" s="5"/>
    </row>
    <row r="72" spans="1:15" x14ac:dyDescent="0.3">
      <c r="A72" s="5"/>
      <c r="B72" s="5"/>
      <c r="C72" s="5"/>
      <c r="D72" s="5"/>
      <c r="E72" s="2"/>
      <c r="F72" s="2"/>
      <c r="G72" s="2"/>
      <c r="H72" s="2"/>
      <c r="I72" s="2"/>
      <c r="J72" s="2"/>
      <c r="K72" s="2"/>
      <c r="L72" s="5"/>
      <c r="M72" s="5"/>
      <c r="N72" s="5"/>
      <c r="O72" s="5"/>
    </row>
    <row r="73" spans="1:15" x14ac:dyDescent="0.3">
      <c r="A73" s="5"/>
      <c r="B73" s="5"/>
      <c r="C73" s="5"/>
      <c r="D73" s="5"/>
      <c r="E73" s="2"/>
      <c r="F73" s="2"/>
      <c r="G73" s="2"/>
      <c r="H73" s="2"/>
      <c r="I73" s="2"/>
      <c r="J73" s="2"/>
      <c r="K73" s="2"/>
      <c r="L73" s="5"/>
      <c r="M73" s="5"/>
      <c r="N73" s="5"/>
      <c r="O73" s="5"/>
    </row>
    <row r="74" spans="1:15" x14ac:dyDescent="0.3">
      <c r="A74" s="5"/>
      <c r="B74" s="5"/>
      <c r="C74" s="5"/>
      <c r="D74" s="5"/>
      <c r="E74" s="2"/>
      <c r="F74" s="2"/>
      <c r="G74" s="2"/>
      <c r="H74" s="2"/>
      <c r="I74" s="2"/>
      <c r="J74" s="2"/>
      <c r="K74" s="2"/>
      <c r="L74" s="5"/>
      <c r="M74" s="5"/>
      <c r="N74" s="5"/>
      <c r="O74" s="5"/>
    </row>
    <row r="75" spans="1:15" x14ac:dyDescent="0.3">
      <c r="A75" s="5"/>
      <c r="B75" s="5"/>
      <c r="C75" s="5"/>
      <c r="D75" s="5"/>
      <c r="E75" s="22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90" spans="1:15" x14ac:dyDescent="0.3">
      <c r="G90" s="23"/>
    </row>
  </sheetData>
  <phoneticPr fontId="0" type="noConversion"/>
  <printOptions horizontalCentered="1"/>
  <pageMargins left="0.9055118110236221" right="0.31496062992125984" top="0.78740157480314965" bottom="0.98425196850393704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7</vt:i4>
      </vt:variant>
    </vt:vector>
  </HeadingPairs>
  <TitlesOfParts>
    <vt:vector size="8" baseType="lpstr">
      <vt:lpstr>W_1_1</vt:lpstr>
      <vt:lpstr>_val2</vt:lpstr>
      <vt:lpstr>W_1_1!Print_Area</vt:lpstr>
      <vt:lpstr>W_1_1!Print_Titles</vt:lpstr>
      <vt:lpstr>proc</vt:lpstr>
      <vt:lpstr>S_P</vt:lpstr>
      <vt:lpstr>S_P1</vt:lpstr>
      <vt:lpstr>val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dc:description>Kompleksas: Gydymo paskirties pastatas...; Objektas: Gydymo paskirties pastato ...; Sąmata: Bendrastatybiniai darbai</dc:description>
  <cp:lastModifiedBy>Vartotojas</cp:lastModifiedBy>
  <cp:lastPrinted>2025-01-28T08:37:54Z</cp:lastPrinted>
  <dcterms:created xsi:type="dcterms:W3CDTF">2005-10-29T11:48:08Z</dcterms:created>
  <dcterms:modified xsi:type="dcterms:W3CDTF">2025-03-24T11:52:08Z</dcterms:modified>
</cp:coreProperties>
</file>