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regitra-my.sharepoint.com/personal/tomas_kaskonas_regitra_lt/Documents/Dokumentai/04 Pirkimai/2025/M1 išorės plovimas 2025-01-29/"/>
    </mc:Choice>
  </mc:AlternateContent>
  <xr:revisionPtr revIDLastSave="1069" documentId="8_{8986AC5E-0927-4B1B-B927-35C59E7CE735}" xr6:coauthVersionLast="47" xr6:coauthVersionMax="47" xr10:uidLastSave="{7D39E426-7E56-410E-910F-F5050FB196C9}"/>
  <bookViews>
    <workbookView xWindow="28680" yWindow="-120" windowWidth="29040" windowHeight="15720" xr2:uid="{06D7B22C-F067-4DAA-9686-5DFA8B9593FA}"/>
  </bookViews>
  <sheets>
    <sheet name="Pasiūlyma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1" l="1"/>
  <c r="D40" i="1"/>
  <c r="D39" i="1"/>
  <c r="B37" i="1"/>
  <c r="B22" i="1"/>
  <c r="D37" i="1" l="1"/>
  <c r="D30" i="1"/>
  <c r="D38" i="1" s="1"/>
  <c r="D41" i="1" l="1"/>
</calcChain>
</file>

<file path=xl/sharedStrings.xml><?xml version="1.0" encoding="utf-8"?>
<sst xmlns="http://schemas.openxmlformats.org/spreadsheetml/2006/main" count="50" uniqueCount="45">
  <si>
    <t>1 pasiūlymo priedas</t>
  </si>
  <si>
    <t>1 lentelė</t>
  </si>
  <si>
    <t>2 lentelė</t>
  </si>
  <si>
    <t>Pavadinimas ir matavimo vienetas </t>
  </si>
  <si>
    <t>3 lentelė</t>
  </si>
  <si>
    <t>Pradiniai duomenys pasiūlymo įvertinimui</t>
  </si>
  <si>
    <t xml:space="preserve">Duomenys pasiūlymo įvertinimui (pagal pasiūlymų vertinimo tvarką apskaičiuojami automatiškai užpildžius 1 ir 2 lentelių pažymėtus langelius): </t>
  </si>
  <si>
    <t>Santykinis žymėjimas</t>
  </si>
  <si>
    <t>Reikšmė (užsipildo automatiškai) </t>
  </si>
  <si>
    <t>Eil. Nr.</t>
  </si>
  <si>
    <t>Paslaugos pavadinimas</t>
  </si>
  <si>
    <t xml:space="preserve">Tiekėjo siūloma nuolaida paslaugoms procentais* </t>
  </si>
  <si>
    <t>SIŪLOMA NUOLAIDA IR DUOMENYS PASIŪLYMUI ĮVERTINTI</t>
  </si>
  <si>
    <t>Cheminis purvo atmirkymas</t>
  </si>
  <si>
    <t>Ratų plovimas</t>
  </si>
  <si>
    <t>Plovimas aukšto slėgio srove</t>
  </si>
  <si>
    <t>Plovimas šepečiais su šampūnu</t>
  </si>
  <si>
    <t>Džiovinimas</t>
  </si>
  <si>
    <t>Padengimas aktyviomis putomis</t>
  </si>
  <si>
    <t>Taip</t>
  </si>
  <si>
    <t>Ne</t>
  </si>
  <si>
    <t>Automobilio išorės plovimo programos, kuri užtikrina žemiau išvardintas operacijas, pavadinimas:</t>
  </si>
  <si>
    <t>Reikšmė (pildo tiekėjas)</t>
  </si>
  <si>
    <t>Automatizuoto kilimėlių valymo įkainis Eur su PVM/komplekt. (4 vnt.)</t>
  </si>
  <si>
    <t xml:space="preserve">Siurblio naudojimo įkainis Eur su PVM/pilnas automobilio siurbimas </t>
  </si>
  <si>
    <t>KsN</t>
  </si>
  <si>
    <t>UK</t>
  </si>
  <si>
    <t>Ekonominis naudingumas, Eur su PVM</t>
  </si>
  <si>
    <t>EN</t>
  </si>
  <si>
    <t>Tiekėjų pasiūlymai bus vertinami pagal 1 (vieno) automobilio (1 vieno) plovimo ekonominį naudingumą, įvertinus paslaugos kainą, suteiktą nuolaidą, plovimo greičio ir papildomų naudų sąnaudas (vertinimo tvarka skirta laimėtojui nustatyti).</t>
  </si>
  <si>
    <t xml:space="preserve">(pildomi tik pilkai pažymėti langeliai) </t>
  </si>
  <si>
    <t>Egzamino trukmė - 25 min., egzamino kaina - 41.26 eur su PVM</t>
  </si>
  <si>
    <t>Padengimas vašku</t>
  </si>
  <si>
    <t>Papildoma nauda - nemokamas automatizuotas kilimėlių valymas</t>
  </si>
  <si>
    <t>Papildoma nauda - nemokamas naudojimasis siurbliais</t>
  </si>
  <si>
    <t>Automobilių plovimo automatinėse / tunelinėse plovyklose paslaugos techninėje specifikacijoje nurodyta apimtimi</t>
  </si>
  <si>
    <t>KV</t>
  </si>
  <si>
    <t>Automobilio užimtumo kaina plovimo metu, Eur su PVM</t>
  </si>
  <si>
    <t>4 lentelė</t>
  </si>
  <si>
    <t xml:space="preserve">Automobilio užimtumo įkainis Eur su PVM/s (t.y. egzamino kainos ir trukmės santykis) </t>
  </si>
  <si>
    <t>NS</t>
  </si>
  <si>
    <t>Automatizuotas kilimėlių valymas</t>
  </si>
  <si>
    <t>Naudojimasis siurbliu</t>
  </si>
  <si>
    <t>*Šiame pirkime vertinama tiekėjo pasiūlyta nuolaida, kuri bus fiksuojama sutartyje. Paslaugos bus perkamos pagal poreikį sutarties vykdymo laikotarpiu,  neviršijant 36000,00 Eur be PVM. Paslaugoms taikoma tokia kaina, kuri yra viešai skelbiama Paslaugų teikimo vietose Paslaugų užsakymo metu, pritaikant (atimant) Sutartyje nurodytą nuolaidą. Tiekėjo pasiūlyta nuolaida su kitomis Tiekėjo taikomomis nuolaidomis (pvz. akcijų metu) nesumuojamos. Tiekėjo pasiūlyme nurodyta nuolaida yra fiksuotas dydis ir nekinta per visą Sutarties galiojimo laikotarpį. Nuolaida taikoma visoms Sutartyje ir jos prieduose nurodytoms Paslaugoms, visose Tiekėjo Paslaugų teikimo vietose.</t>
  </si>
  <si>
    <t>* Tiekėjas turi nurodyti siūlomos automobilio išorės plovimo programos kainą / įkainį (be nuolaidos), kuris viešai skelbiamas tiekėjo interneto svetainėje arba paslaugos teikimo vietoje. Tiekėjas turi pateikti dokumentus, patvirtinančius, kad tiekėjo paslaugų teikimo vietose buvo taikoma siūlomos plovimo programos kaina / įkainis (be nuolaidos / akcijos). (įrodančiais dokumentais gali būti: interneto svetainės, kuriame matyti siūloma Paslauga ir jos kaina, ekrano nuotrauka ir (arba) tiekėjo vadovo ar jo įgalioto asmens pasirašytas kainoraštis arba kitas lygiavertis dokumentas, patvirtinantis galiojančias paslaugos kainas.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</si>
</sst>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charset val="186"/>
      <scheme val="minor"/>
    </font>
    <font>
      <sz val="10"/>
      <color theme="1"/>
      <name val="Times New Roman"/>
      <family val="1"/>
      <charset val="186"/>
    </font>
    <font>
      <b/>
      <sz val="10"/>
      <color theme="1"/>
      <name val="Times New Roman"/>
      <family val="1"/>
      <charset val="186"/>
    </font>
    <font>
      <b/>
      <sz val="10"/>
      <color theme="1"/>
      <name val="Times New Roman"/>
      <family val="1"/>
    </font>
    <font>
      <sz val="10"/>
      <name val="Times New Roman"/>
      <family val="1"/>
      <charset val="186"/>
    </font>
  </fonts>
  <fills count="3">
    <fill>
      <patternFill patternType="none"/>
    </fill>
    <fill>
      <patternFill patternType="gray125"/>
    </fill>
    <fill>
      <patternFill patternType="solid">
        <fgColor theme="0" tint="-0.14999847407452621"/>
        <bgColor indexed="64"/>
      </patternFill>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3" fillId="0" borderId="2" xfId="0" applyFont="1" applyBorder="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1" fillId="0" borderId="0" xfId="0" applyFont="1" applyAlignment="1">
      <alignment vertical="center" wrapText="1"/>
    </xf>
    <xf numFmtId="2" fontId="1" fillId="0" borderId="2" xfId="0" applyNumberFormat="1" applyFont="1" applyBorder="1" applyAlignment="1">
      <alignment horizontal="center" vertical="center" wrapText="1"/>
    </xf>
    <xf numFmtId="0" fontId="1" fillId="0" borderId="0" xfId="0" applyFont="1" applyAlignment="1">
      <alignment horizontal="left" vertical="center" wrapText="1"/>
    </xf>
    <xf numFmtId="0" fontId="1" fillId="0" borderId="2" xfId="0" applyFont="1" applyBorder="1" applyAlignment="1">
      <alignment horizontal="center" vertical="center" wrapText="1"/>
    </xf>
    <xf numFmtId="2" fontId="3" fillId="0" borderId="2" xfId="0" applyNumberFormat="1" applyFont="1" applyBorder="1" applyAlignment="1">
      <alignment horizontal="center" vertical="center" wrapText="1"/>
    </xf>
    <xf numFmtId="0" fontId="1" fillId="0" borderId="0" xfId="0" applyFont="1" applyAlignment="1">
      <alignment horizontal="right" vertical="center" wrapText="1"/>
    </xf>
    <xf numFmtId="0" fontId="1" fillId="0" borderId="2" xfId="0" applyFont="1" applyBorder="1" applyAlignment="1">
      <alignment vertical="center" wrapText="1"/>
    </xf>
    <xf numFmtId="0" fontId="3" fillId="0" borderId="3" xfId="0" applyFont="1" applyBorder="1" applyAlignment="1">
      <alignment vertical="center" wrapText="1"/>
    </xf>
    <xf numFmtId="0" fontId="2" fillId="0" borderId="0" xfId="0" applyFont="1" applyAlignment="1">
      <alignment vertical="center" wrapText="1"/>
    </xf>
    <xf numFmtId="0" fontId="3" fillId="0" borderId="2" xfId="0" applyFont="1" applyBorder="1" applyAlignment="1">
      <alignment vertical="center" wrapText="1"/>
    </xf>
    <xf numFmtId="0" fontId="1" fillId="2" borderId="2"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1" fillId="0" borderId="2" xfId="0" applyFont="1" applyBorder="1" applyAlignment="1">
      <alignment horizontal="left" vertical="center" wrapText="1"/>
    </xf>
    <xf numFmtId="0" fontId="2" fillId="0" borderId="0" xfId="0" applyFont="1" applyAlignment="1">
      <alignment horizontal="center" vertical="center" wrapText="1"/>
    </xf>
    <xf numFmtId="0" fontId="1" fillId="0" borderId="0" xfId="0" applyFont="1" applyAlignment="1">
      <alignment horizontal="center" vertical="center" wrapText="1"/>
    </xf>
    <xf numFmtId="0" fontId="4" fillId="0" borderId="0" xfId="0" applyFont="1" applyAlignment="1">
      <alignment horizontal="left" vertical="center" wrapText="1"/>
    </xf>
    <xf numFmtId="0" fontId="1" fillId="0" borderId="0" xfId="0" applyFont="1" applyAlignment="1">
      <alignment horizontal="left"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F61BE-3F90-465B-8807-99883BE401A4}">
  <dimension ref="A1:G47"/>
  <sheetViews>
    <sheetView tabSelected="1" topLeftCell="A12" workbookViewId="0">
      <selection activeCell="G7" sqref="G7"/>
    </sheetView>
  </sheetViews>
  <sheetFormatPr defaultColWidth="8.85546875" defaultRowHeight="12.75" x14ac:dyDescent="0.25"/>
  <cols>
    <col min="1" max="1" width="3.5703125" style="2" customWidth="1"/>
    <col min="2" max="2" width="60.28515625" style="4" customWidth="1"/>
    <col min="3" max="3" width="16.28515625" style="4" customWidth="1"/>
    <col min="4" max="4" width="18.7109375" style="4" customWidth="1"/>
    <col min="5" max="5" width="8.85546875" style="4" customWidth="1"/>
    <col min="6" max="6" width="8.85546875" style="2" customWidth="1"/>
    <col min="7" max="7" width="11.7109375" style="4" bestFit="1" customWidth="1"/>
    <col min="8" max="8" width="8.85546875" style="4"/>
    <col min="9" max="9" width="9.85546875" style="4" customWidth="1"/>
    <col min="10" max="16384" width="8.85546875" style="4"/>
  </cols>
  <sheetData>
    <row r="1" spans="1:7" x14ac:dyDescent="0.25">
      <c r="D1" s="9" t="s">
        <v>0</v>
      </c>
      <c r="F1" s="4"/>
    </row>
    <row r="2" spans="1:7" ht="12.75" customHeight="1" x14ac:dyDescent="0.25">
      <c r="A2" s="21" t="s">
        <v>12</v>
      </c>
      <c r="B2" s="21"/>
      <c r="C2" s="21"/>
      <c r="D2" s="21"/>
      <c r="E2" s="12"/>
      <c r="F2" s="12"/>
      <c r="G2" s="12"/>
    </row>
    <row r="3" spans="1:7" ht="12.75" customHeight="1" x14ac:dyDescent="0.25">
      <c r="A3" s="22" t="s">
        <v>30</v>
      </c>
      <c r="B3" s="22"/>
      <c r="C3" s="22"/>
      <c r="D3" s="22"/>
      <c r="F3" s="3"/>
    </row>
    <row r="4" spans="1:7" x14ac:dyDescent="0.25">
      <c r="A4" s="3"/>
      <c r="B4" s="3"/>
      <c r="C4" s="3"/>
      <c r="D4" s="2"/>
      <c r="E4" s="3"/>
      <c r="F4" s="3"/>
    </row>
    <row r="5" spans="1:7" ht="26.45" customHeight="1" x14ac:dyDescent="0.25">
      <c r="A5" s="23" t="s">
        <v>29</v>
      </c>
      <c r="B5" s="23"/>
      <c r="C5" s="23"/>
      <c r="D5" s="23"/>
      <c r="F5" s="4"/>
    </row>
    <row r="6" spans="1:7" x14ac:dyDescent="0.25">
      <c r="B6" s="6"/>
      <c r="C6" s="6"/>
      <c r="D6" s="9" t="s">
        <v>1</v>
      </c>
      <c r="E6" s="6"/>
      <c r="F6" s="6"/>
    </row>
    <row r="7" spans="1:7" ht="38.25" x14ac:dyDescent="0.25">
      <c r="A7" s="1" t="s">
        <v>9</v>
      </c>
      <c r="B7" s="18" t="s">
        <v>10</v>
      </c>
      <c r="C7" s="19"/>
      <c r="D7" s="1" t="s">
        <v>11</v>
      </c>
      <c r="E7" s="6"/>
      <c r="F7" s="6"/>
    </row>
    <row r="8" spans="1:7" ht="25.5" customHeight="1" x14ac:dyDescent="0.25">
      <c r="A8" s="7">
        <v>1</v>
      </c>
      <c r="B8" s="26" t="s">
        <v>35</v>
      </c>
      <c r="C8" s="27"/>
      <c r="D8" s="14"/>
      <c r="E8" s="6"/>
      <c r="F8" s="6"/>
    </row>
    <row r="9" spans="1:7" x14ac:dyDescent="0.25">
      <c r="B9" s="6"/>
      <c r="C9" s="6"/>
      <c r="D9" s="6"/>
      <c r="E9" s="6"/>
      <c r="F9" s="6"/>
    </row>
    <row r="10" spans="1:7" ht="81" customHeight="1" x14ac:dyDescent="0.25">
      <c r="A10" s="24" t="s">
        <v>43</v>
      </c>
      <c r="B10" s="24"/>
      <c r="C10" s="24"/>
      <c r="D10" s="24"/>
      <c r="E10" s="6"/>
      <c r="F10" s="6"/>
    </row>
    <row r="11" spans="1:7" x14ac:dyDescent="0.25">
      <c r="D11" s="9" t="s">
        <v>2</v>
      </c>
      <c r="F11" s="4"/>
    </row>
    <row r="12" spans="1:7" ht="25.5" x14ac:dyDescent="0.25">
      <c r="A12" s="1" t="s">
        <v>9</v>
      </c>
      <c r="B12" s="18" t="s">
        <v>3</v>
      </c>
      <c r="C12" s="19"/>
      <c r="D12" s="1" t="s">
        <v>22</v>
      </c>
      <c r="F12" s="4"/>
    </row>
    <row r="13" spans="1:7" ht="25.5" customHeight="1" x14ac:dyDescent="0.25">
      <c r="A13" s="7">
        <v>1</v>
      </c>
      <c r="B13" s="20" t="s">
        <v>21</v>
      </c>
      <c r="C13" s="20"/>
      <c r="D13" s="15"/>
      <c r="F13" s="4"/>
    </row>
    <row r="14" spans="1:7" x14ac:dyDescent="0.25">
      <c r="A14" s="7"/>
      <c r="B14" s="20" t="s">
        <v>13</v>
      </c>
      <c r="C14" s="20"/>
      <c r="D14" s="20"/>
      <c r="F14" s="4"/>
    </row>
    <row r="15" spans="1:7" x14ac:dyDescent="0.25">
      <c r="A15" s="7"/>
      <c r="B15" s="20" t="s">
        <v>15</v>
      </c>
      <c r="C15" s="20"/>
      <c r="D15" s="20"/>
      <c r="F15" s="4"/>
    </row>
    <row r="16" spans="1:7" x14ac:dyDescent="0.25">
      <c r="A16" s="7"/>
      <c r="B16" s="20" t="s">
        <v>16</v>
      </c>
      <c r="C16" s="20"/>
      <c r="D16" s="20"/>
      <c r="F16" s="4"/>
    </row>
    <row r="17" spans="1:6" x14ac:dyDescent="0.25">
      <c r="A17" s="7"/>
      <c r="B17" s="20" t="s">
        <v>18</v>
      </c>
      <c r="C17" s="20"/>
      <c r="D17" s="20"/>
      <c r="F17" s="4"/>
    </row>
    <row r="18" spans="1:6" x14ac:dyDescent="0.25">
      <c r="A18" s="7"/>
      <c r="B18" s="20" t="s">
        <v>14</v>
      </c>
      <c r="C18" s="20"/>
      <c r="D18" s="20"/>
      <c r="F18" s="4"/>
    </row>
    <row r="19" spans="1:6" x14ac:dyDescent="0.25">
      <c r="A19" s="7"/>
      <c r="B19" s="20" t="s">
        <v>17</v>
      </c>
      <c r="C19" s="20"/>
      <c r="D19" s="20"/>
      <c r="F19" s="4"/>
    </row>
    <row r="20" spans="1:6" x14ac:dyDescent="0.25">
      <c r="A20" s="7"/>
      <c r="B20" s="20" t="s">
        <v>32</v>
      </c>
      <c r="C20" s="20"/>
      <c r="D20" s="20"/>
      <c r="F20" s="4"/>
    </row>
    <row r="21" spans="1:6" ht="25.5" customHeight="1" x14ac:dyDescent="0.25">
      <c r="A21" s="7">
        <v>2</v>
      </c>
      <c r="B21" s="20" t="str">
        <f>"Automobilio išorės plovimo programos ''"&amp;D13&amp; "'' kaina be nuolaidos, Eur su PVM*"</f>
        <v>Automobilio išorės plovimo programos '''' kaina be nuolaidos, Eur su PVM*</v>
      </c>
      <c r="C21" s="20"/>
      <c r="D21" s="14"/>
    </row>
    <row r="22" spans="1:6" ht="25.5" customHeight="1" x14ac:dyDescent="0.25">
      <c r="A22" s="7">
        <v>3</v>
      </c>
      <c r="B22" s="20" t="str">
        <f>"''" &amp;D13&amp; "'' plovimo programos trukmė / plovimo greitis, s (sekundėmis)"</f>
        <v>'''' plovimo programos trukmė / plovimo greitis, s (sekundėmis)</v>
      </c>
      <c r="C22" s="20"/>
      <c r="D22" s="14"/>
    </row>
    <row r="23" spans="1:6" ht="25.5" customHeight="1" x14ac:dyDescent="0.25">
      <c r="A23" s="7">
        <v>4</v>
      </c>
      <c r="B23" s="20" t="s">
        <v>33</v>
      </c>
      <c r="C23" s="20"/>
      <c r="D23" s="14"/>
    </row>
    <row r="24" spans="1:6" ht="25.5" customHeight="1" x14ac:dyDescent="0.25">
      <c r="A24" s="7">
        <v>5</v>
      </c>
      <c r="B24" s="20" t="s">
        <v>34</v>
      </c>
      <c r="C24" s="20"/>
      <c r="D24" s="14"/>
    </row>
    <row r="26" spans="1:6" ht="67.5" customHeight="1" x14ac:dyDescent="0.25">
      <c r="A26" s="23" t="s">
        <v>44</v>
      </c>
      <c r="B26" s="23"/>
      <c r="C26" s="23"/>
      <c r="D26" s="23"/>
    </row>
    <row r="28" spans="1:6" x14ac:dyDescent="0.25">
      <c r="D28" s="9" t="s">
        <v>4</v>
      </c>
    </row>
    <row r="29" spans="1:6" ht="25.5" x14ac:dyDescent="0.25">
      <c r="A29" s="1" t="s">
        <v>9</v>
      </c>
      <c r="B29" s="18" t="s">
        <v>3</v>
      </c>
      <c r="C29" s="19"/>
      <c r="D29" s="1" t="s">
        <v>5</v>
      </c>
      <c r="F29" s="4"/>
    </row>
    <row r="30" spans="1:6" ht="25.5" customHeight="1" x14ac:dyDescent="0.25">
      <c r="A30" s="7">
        <v>1</v>
      </c>
      <c r="B30" s="16" t="s">
        <v>39</v>
      </c>
      <c r="C30" s="17"/>
      <c r="D30" s="7">
        <f>ROUND(41.26/1500,2)</f>
        <v>0.03</v>
      </c>
    </row>
    <row r="31" spans="1:6" ht="25.5" customHeight="1" x14ac:dyDescent="0.25">
      <c r="A31" s="7">
        <v>2</v>
      </c>
      <c r="B31" s="16" t="s">
        <v>23</v>
      </c>
      <c r="C31" s="17"/>
      <c r="D31" s="5">
        <v>2</v>
      </c>
      <c r="F31" s="4"/>
    </row>
    <row r="32" spans="1:6" ht="25.5" customHeight="1" x14ac:dyDescent="0.25">
      <c r="A32" s="7">
        <v>3</v>
      </c>
      <c r="B32" s="16" t="s">
        <v>24</v>
      </c>
      <c r="C32" s="17"/>
      <c r="D32" s="5">
        <v>1</v>
      </c>
      <c r="F32" s="4"/>
    </row>
    <row r="33" spans="1:6" x14ac:dyDescent="0.25">
      <c r="D33" s="2"/>
      <c r="F33" s="4"/>
    </row>
    <row r="34" spans="1:6" x14ac:dyDescent="0.25">
      <c r="D34" s="9" t="s">
        <v>38</v>
      </c>
      <c r="F34" s="4"/>
    </row>
    <row r="35" spans="1:6" ht="25.5" customHeight="1" x14ac:dyDescent="0.25">
      <c r="A35" s="25" t="s">
        <v>6</v>
      </c>
      <c r="B35" s="25"/>
      <c r="C35" s="25"/>
      <c r="D35" s="25"/>
      <c r="F35" s="4"/>
    </row>
    <row r="36" spans="1:6" ht="25.5" x14ac:dyDescent="0.25">
      <c r="A36" s="1" t="s">
        <v>9</v>
      </c>
      <c r="B36" s="11" t="s">
        <v>3</v>
      </c>
      <c r="C36" s="1" t="s">
        <v>7</v>
      </c>
      <c r="D36" s="1" t="s">
        <v>8</v>
      </c>
      <c r="F36" s="4"/>
    </row>
    <row r="37" spans="1:6" ht="24.95" customHeight="1" x14ac:dyDescent="0.25">
      <c r="A37" s="7">
        <v>1</v>
      </c>
      <c r="B37" s="10" t="str">
        <f>"Automobilio plovimas ''" &amp;D13&amp; "'' programa pritaikius " &amp;D8&amp; "% nuolaidą, Eur su PVM "</f>
        <v xml:space="preserve">Automobilio plovimas '''' programa pritaikius % nuolaidą, Eur su PVM </v>
      </c>
      <c r="C37" s="7" t="s">
        <v>25</v>
      </c>
      <c r="D37" s="5">
        <f>ROUND(D21-(D21*(D8/100)),2)</f>
        <v>0</v>
      </c>
    </row>
    <row r="38" spans="1:6" ht="24.95" customHeight="1" x14ac:dyDescent="0.25">
      <c r="A38" s="7">
        <v>2</v>
      </c>
      <c r="B38" s="10" t="s">
        <v>37</v>
      </c>
      <c r="C38" s="7" t="s">
        <v>26</v>
      </c>
      <c r="D38" s="5">
        <f>D22*D30</f>
        <v>0</v>
      </c>
    </row>
    <row r="39" spans="1:6" ht="24.95" customHeight="1" x14ac:dyDescent="0.25">
      <c r="A39" s="7">
        <v>3</v>
      </c>
      <c r="B39" s="10" t="s">
        <v>41</v>
      </c>
      <c r="C39" s="7" t="s">
        <v>36</v>
      </c>
      <c r="D39" s="5">
        <f>IF(ISBLANK(D8),0,(IF(D23="Taip",0,D31)))</f>
        <v>0</v>
      </c>
    </row>
    <row r="40" spans="1:6" ht="24.95" customHeight="1" x14ac:dyDescent="0.25">
      <c r="A40" s="7">
        <v>4</v>
      </c>
      <c r="B40" s="10" t="s">
        <v>42</v>
      </c>
      <c r="C40" s="7" t="s">
        <v>40</v>
      </c>
      <c r="D40" s="5">
        <f>IF(ISBLANK(D8),0,(IF(D24="Taip",0,D32)))</f>
        <v>0</v>
      </c>
    </row>
    <row r="41" spans="1:6" ht="24.95" customHeight="1" x14ac:dyDescent="0.25">
      <c r="A41" s="7">
        <v>5</v>
      </c>
      <c r="B41" s="13" t="s">
        <v>27</v>
      </c>
      <c r="C41" s="1" t="s">
        <v>28</v>
      </c>
      <c r="D41" s="8">
        <f>D37+D38+D39+D40</f>
        <v>0</v>
      </c>
    </row>
    <row r="42" spans="1:6" ht="12.75" customHeight="1" x14ac:dyDescent="0.25">
      <c r="C42" s="2"/>
      <c r="D42" s="2"/>
    </row>
    <row r="44" spans="1:6" hidden="1" x14ac:dyDescent="0.25">
      <c r="B44" s="4" t="s">
        <v>31</v>
      </c>
    </row>
    <row r="45" spans="1:6" hidden="1" x14ac:dyDescent="0.25"/>
    <row r="46" spans="1:6" hidden="1" x14ac:dyDescent="0.25">
      <c r="B46" s="4" t="s">
        <v>19</v>
      </c>
    </row>
    <row r="47" spans="1:6" hidden="1" x14ac:dyDescent="0.25">
      <c r="B47" s="4" t="s">
        <v>20</v>
      </c>
    </row>
  </sheetData>
  <sheetProtection algorithmName="SHA-512" hashValue="VJFlqmtbEjRxGI8yZmdJVSmUAAf2luOB6iSF0S2NlwmS1FBH2F97EHUaM3ou+ZBgGmZiD3eO/b4Xje3XpzN1TA==" saltValue="phFuAX3FzrNPR+zVF1RHYw==" spinCount="100000" sheet="1" objects="1" scenarios="1"/>
  <mergeCells count="25">
    <mergeCell ref="A35:D35"/>
    <mergeCell ref="B7:C7"/>
    <mergeCell ref="B8:C8"/>
    <mergeCell ref="B12:C12"/>
    <mergeCell ref="A26:D26"/>
    <mergeCell ref="B24:C24"/>
    <mergeCell ref="B23:C23"/>
    <mergeCell ref="B22:C22"/>
    <mergeCell ref="B21:C21"/>
    <mergeCell ref="B13:C13"/>
    <mergeCell ref="B20:D20"/>
    <mergeCell ref="B19:D19"/>
    <mergeCell ref="B18:D18"/>
    <mergeCell ref="B17:D17"/>
    <mergeCell ref="B16:D16"/>
    <mergeCell ref="B15:D15"/>
    <mergeCell ref="A2:D2"/>
    <mergeCell ref="A3:D3"/>
    <mergeCell ref="A5:D5"/>
    <mergeCell ref="A10:D10"/>
    <mergeCell ref="B32:C32"/>
    <mergeCell ref="B31:C31"/>
    <mergeCell ref="B30:C30"/>
    <mergeCell ref="B29:C29"/>
    <mergeCell ref="B14:D14"/>
  </mergeCells>
  <dataValidations count="5">
    <dataValidation type="whole" allowBlank="1" showInputMessage="1" showErrorMessage="1" errorTitle="Klaida! " error="Neteisingai nurodyta nuolaida!" promptTitle="Nuolaida:" prompt="sveikas teigiamas skaičius nuo 0 iki 100. " sqref="D8" xr:uid="{C96BE817-D1D3-4C89-80D9-6163F5C59FC8}">
      <formula1>0</formula1>
      <formula2>100</formula2>
    </dataValidation>
    <dataValidation type="list" allowBlank="1" showInputMessage="1" showErrorMessage="1" prompt="Pasirinkti iš sąrašo" sqref="D23:D24" xr:uid="{0D8B8D3F-5752-46D6-9AC3-AA8B83067AD7}">
      <formula1>$B$46:$B$47</formula1>
    </dataValidation>
    <dataValidation type="whole" operator="greaterThan" allowBlank="1" showInputMessage="1" showErrorMessage="1" errorTitle="Klaida!" error="Neteisingai įvesta reikšmė!" promptTitle="Sekundės:" prompt="sveikas teigiamas skaičius vienetų tikslumu" sqref="D22" xr:uid="{2CA28BF6-9515-4C20-B6CD-26C102D2F62F}">
      <formula1>0</formula1>
    </dataValidation>
    <dataValidation type="decimal" operator="greaterThan" allowBlank="1" showInputMessage="1" showErrorMessage="1" errorTitle="Klaida!" error="Neteisingai įvesta reikšmė!" promptTitle="Kaina be nuolaidos:" prompt="teigiamas skaičius šimtųjų tikslumu (du skaičiai po kablelio) " sqref="D21" xr:uid="{26CFBAE5-33C0-4908-BC4A-28DCBFCFCEA3}">
      <formula1>0</formula1>
    </dataValidation>
    <dataValidation operator="lessThan" allowBlank="1" showInputMessage="1" showErrorMessage="1" promptTitle="Operacijos pavadinimas:" prompt="Prašome rašyti DIDŽIOSIOMIS raidėmis." sqref="D13" xr:uid="{A8ABDA49-8B69-497B-A6AE-ED4D8BA2817D}"/>
  </dataValidations>
  <pageMargins left="0.25" right="0.25" top="0.75" bottom="0.75" header="0.3" footer="0.3"/>
  <pageSetup paperSize="9" orientation="portrait" horizontalDpi="4294967293" vertic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9393F528D057D34695D9CAF33B15B2D2" ma:contentTypeVersion="4" ma:contentTypeDescription="Kurkite naują dokumentą." ma:contentTypeScope="" ma:versionID="9f020e00022a43064c1301598653613f">
  <xsd:schema xmlns:xsd="http://www.w3.org/2001/XMLSchema" xmlns:xs="http://www.w3.org/2001/XMLSchema" xmlns:p="http://schemas.microsoft.com/office/2006/metadata/properties" xmlns:ns2="9140423b-be58-44f5-93d5-68ee5daac3a5" targetNamespace="http://schemas.microsoft.com/office/2006/metadata/properties" ma:root="true" ma:fieldsID="bfff7df9feaaf8fada22bcff4324c5fa" ns2:_="">
    <xsd:import namespace="9140423b-be58-44f5-93d5-68ee5daac3a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40423b-be58-44f5-93d5-68ee5daac3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0487B9-E6C1-4E71-AE08-B4C209658271}"/>
</file>

<file path=customXml/itemProps2.xml><?xml version="1.0" encoding="utf-8"?>
<ds:datastoreItem xmlns:ds="http://schemas.openxmlformats.org/officeDocument/2006/customXml" ds:itemID="{55167DEC-133F-4AFD-82C8-1B66F2C72114}">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DAA579ED-D07A-48DD-A465-55015971AD9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Pasiūlymas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Romualdas Ruplėnas</dc:creator>
  <cp:keywords/>
  <dc:description/>
  <cp:lastModifiedBy>Tomas Kaškonas</cp:lastModifiedBy>
  <cp:revision/>
  <cp:lastPrinted>2025-01-07T11:43:49Z</cp:lastPrinted>
  <dcterms:created xsi:type="dcterms:W3CDTF">2023-08-23T12:04:31Z</dcterms:created>
  <dcterms:modified xsi:type="dcterms:W3CDTF">2025-01-31T10:57:32Z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0x0101009393F528D057D34695D9CAF33B15B2D2</vt:lpwstr>
  </property>
</Properties>
</file>