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3256" windowHeight="13176"/>
  </bookViews>
  <sheets>
    <sheet name="DKŽ_1" sheetId="1" r:id="rId1"/>
    <sheet name="DKŽ_2" sheetId="6" r:id="rId2"/>
    <sheet name="Santrauka" sheetId="3" r:id="rId3"/>
  </sheets>
  <definedNames>
    <definedName name="__DdeLink__12319_354989701" localSheetId="0">DKŽ_1!#REF!</definedName>
    <definedName name="__DdeLink__12321_354989701_Copy_3" localSheetId="0">DKŽ_1!#REF!</definedName>
    <definedName name="__DdeLink__3079_1289581934" localSheetId="0">DKŽ_1!#REF!</definedName>
    <definedName name="__DdeLink__3079_1289581934_Copy_1" localSheetId="0">DKŽ_1!#REF!</definedName>
    <definedName name="__DdeLink__58460_1875833527" localSheetId="0">DKŽ_1!#REF!</definedName>
    <definedName name="_xlnm._FilterDatabase" localSheetId="0" hidden="1">DKŽ_1!$A$2:$I$91</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I86" i="1"/>
  <c r="I33" i="6"/>
  <c r="G89" i="1"/>
  <c r="I30"/>
  <c r="I41"/>
  <c r="G50" i="6"/>
  <c r="G49"/>
  <c r="G48"/>
  <c r="G47"/>
  <c r="G46"/>
  <c r="G45"/>
  <c r="G44"/>
  <c r="I75" i="1"/>
  <c r="I71"/>
  <c r="I70"/>
  <c r="I69"/>
  <c r="I58"/>
  <c r="I54"/>
  <c r="I48"/>
  <c r="I37"/>
  <c r="I36"/>
  <c r="I31"/>
  <c r="I22"/>
  <c r="I16"/>
  <c r="I10"/>
  <c r="G83"/>
  <c r="G84"/>
  <c r="G85"/>
  <c r="G86"/>
  <c r="G82"/>
  <c r="G81"/>
  <c r="G80"/>
  <c r="G79"/>
  <c r="G78"/>
  <c r="G77"/>
  <c r="G76"/>
  <c r="G75"/>
  <c r="G74"/>
  <c r="G73"/>
  <c r="G72"/>
  <c r="G71"/>
  <c r="G70"/>
  <c r="G69"/>
  <c r="G64"/>
  <c r="G49"/>
  <c r="G41" i="6"/>
  <c r="G42"/>
  <c r="G43"/>
  <c r="G39"/>
  <c r="G40"/>
  <c r="G16"/>
  <c r="G37"/>
  <c r="G36"/>
  <c r="G35"/>
  <c r="G34"/>
  <c r="G27"/>
  <c r="G68" i="1"/>
  <c r="G67"/>
  <c r="G66"/>
  <c r="G54"/>
  <c r="G48"/>
  <c r="G47"/>
  <c r="G46"/>
  <c r="G41"/>
  <c r="G40"/>
  <c r="G39"/>
  <c r="G38"/>
  <c r="G35"/>
  <c r="G33"/>
  <c r="G32"/>
  <c r="G31"/>
  <c r="G30"/>
  <c r="G29"/>
  <c r="G27"/>
  <c r="G26"/>
  <c r="G25"/>
  <c r="G22"/>
  <c r="G8"/>
  <c r="G7"/>
  <c r="G6"/>
  <c r="G5"/>
  <c r="G4"/>
  <c r="G16"/>
  <c r="B6"/>
  <c r="G88"/>
  <c r="G87"/>
  <c r="I88" s="1"/>
  <c r="G65"/>
  <c r="G63"/>
  <c r="G62"/>
  <c r="G61"/>
  <c r="G60"/>
  <c r="G59"/>
  <c r="I64" s="1"/>
  <c r="G58"/>
  <c r="G57"/>
  <c r="G56"/>
  <c r="G55"/>
  <c r="G53"/>
  <c r="G52"/>
  <c r="G51"/>
  <c r="G50"/>
  <c r="G26" i="6" l="1"/>
  <c r="G25"/>
  <c r="G24"/>
  <c r="G24" i="1"/>
  <c r="G17"/>
  <c r="G30" i="6"/>
  <c r="G38"/>
  <c r="I50" s="1"/>
  <c r="G33"/>
  <c r="G32"/>
  <c r="G31"/>
  <c r="G29"/>
  <c r="G28"/>
  <c r="G23"/>
  <c r="G22"/>
  <c r="G21"/>
  <c r="G20"/>
  <c r="G18"/>
  <c r="G17"/>
  <c r="G15"/>
  <c r="G14"/>
  <c r="G13"/>
  <c r="G12"/>
  <c r="G11"/>
  <c r="G10"/>
  <c r="G9"/>
  <c r="G8"/>
  <c r="G7"/>
  <c r="G6"/>
  <c r="G5"/>
  <c r="G4"/>
  <c r="G51" l="1"/>
  <c r="C7" i="3" s="1"/>
  <c r="G36" i="1" l="1"/>
  <c r="G34"/>
  <c r="G28"/>
  <c r="G44"/>
  <c r="G43"/>
  <c r="G42"/>
  <c r="B12" l="1"/>
  <c r="B15"/>
  <c r="G45"/>
  <c r="G37"/>
  <c r="G18"/>
  <c r="G23" l="1"/>
  <c r="I27" s="1"/>
  <c r="G21"/>
  <c r="G15" l="1"/>
  <c r="G14"/>
  <c r="G20"/>
  <c r="G12" l="1"/>
  <c r="G9" l="1"/>
  <c r="G19" l="1"/>
  <c r="G11" l="1"/>
  <c r="C6" i="3" l="1"/>
  <c r="C8" l="1"/>
</calcChain>
</file>

<file path=xl/sharedStrings.xml><?xml version="1.0" encoding="utf-8"?>
<sst xmlns="http://schemas.openxmlformats.org/spreadsheetml/2006/main" count="533" uniqueCount="214">
  <si>
    <t>Skyrius</t>
  </si>
  <si>
    <t>Eilės Nr.</t>
  </si>
  <si>
    <t>Darbo pavadinimas, aprašymas</t>
  </si>
  <si>
    <t>Mato vnt.</t>
  </si>
  <si>
    <t>Kiekis</t>
  </si>
  <si>
    <r>
      <t>Vieneto kaina, Eur be PVM  (</t>
    </r>
    <r>
      <rPr>
        <sz val="11"/>
        <color rgb="FFFF0000"/>
        <rFont val="Times New Roman"/>
        <family val="1"/>
        <charset val="186"/>
      </rPr>
      <t>pildo Tiekėjas</t>
    </r>
    <r>
      <rPr>
        <sz val="11"/>
        <rFont val="Times New Roman"/>
        <family val="1"/>
      </rPr>
      <t>)</t>
    </r>
  </si>
  <si>
    <t>Iš viso, Eur be PVM</t>
  </si>
  <si>
    <t>1. Paruošiamieji darbai</t>
  </si>
  <si>
    <t>kompl.</t>
  </si>
  <si>
    <t>vnt.</t>
  </si>
  <si>
    <t>Iš viso skyriuje 1, Eur be PVM</t>
  </si>
  <si>
    <t>Iš viso skyriuje 4, Eur be PVM</t>
  </si>
  <si>
    <t>m2</t>
  </si>
  <si>
    <t>Iš viso skyriuje 2, Eur be PVM</t>
  </si>
  <si>
    <t>Iš viso skyriuje 6, Eur be PVM</t>
  </si>
  <si>
    <t>Iš viso skyriuje 5, Eur be PVM</t>
  </si>
  <si>
    <t>m</t>
  </si>
  <si>
    <t>m3</t>
  </si>
  <si>
    <t>Kelio ženklų metalinių skydų išardymas ir išvežimas</t>
  </si>
  <si>
    <t>Kelio ženklų metalinių atramų išardymas ir išvežimas</t>
  </si>
  <si>
    <t xml:space="preserve">Esamos asfaltbetonio dangos frezavimas mechanizuotai iki 10 cm gyliu, pakrovimas mechanizuotai į savivarčius ir išvežimas sandėliavimui </t>
  </si>
  <si>
    <t>Humusingo dirvožemio sluoksnio h=0,15 m pašalinimas, perstumiant jį mechanizuotai iki 20m atstumu</t>
  </si>
  <si>
    <t xml:space="preserve">Šlaitų ir planiruotų pakelės plotų tvirtinimas 6 cm storio dirvožemio sluoksniu, užsėjant žole (žolės sėklomis). </t>
  </si>
  <si>
    <t>2. Žemės sankasa</t>
  </si>
  <si>
    <t>Įspėjamųjų paviršių iš betoninių trinkelių (20x10x8cm) įrengimas</t>
  </si>
  <si>
    <t>Vedimo paviršių iš betoninių trinkelių (20x10x8cm) įrengimas</t>
  </si>
  <si>
    <t>Sandarinimo juostos įrengimas</t>
  </si>
  <si>
    <t>Bituminės masės įrengimas</t>
  </si>
  <si>
    <t>Iš viso skyriuje 3, Eur be PVM</t>
  </si>
  <si>
    <t>Išpildomoji nuotrauka (taip pat pateikti laisvos formos deklaraciją, patvirtinančią išpildomosios geodezinės nuotraukos ir parengtos kadastrinės bylos atitikimą parengtam projektui)</t>
  </si>
  <si>
    <t>Į krūvas sustumto dirvožemio pakrovimas mechanizuotai į savivarčius ir išvežimas</t>
  </si>
  <si>
    <t>DARBŲ KIEKIŲ ŽINIARAŠTIS NR. 1</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</si>
  <si>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</si>
  <si>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</si>
  <si>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</si>
  <si>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</si>
  <si>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</si>
  <si>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</si>
  <si>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</si>
  <si>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Kadastrinių matavimų bylos parengimas ir (ar) įregistruoto kelio ruožo į kurį patenka statinys, kadastrinės bylos patikslinimas</t>
  </si>
  <si>
    <t>IŠ VISO ŽINIARAŠTYJE 1 , EUR BE PVM</t>
  </si>
  <si>
    <t>Skaldos atsijų pasluoksnio h=0,03 m įrengimas</t>
  </si>
  <si>
    <t>Iš viso skyriuje 7, Eur be PVM</t>
  </si>
  <si>
    <t>Iš viso skyriuje 8, Eur be PVM</t>
  </si>
  <si>
    <t>Iš viso skyriuje 9, Eur be PVM</t>
  </si>
  <si>
    <t>1. Apšvietimo tinklų montavimo (darbai)</t>
  </si>
  <si>
    <t>Trasos nužymėjimas</t>
  </si>
  <si>
    <t>km</t>
  </si>
  <si>
    <t>Tranšėjos užkasimas rankiniu būdu</t>
  </si>
  <si>
    <t>Tranšėjos užkasimas machanizuotai</t>
  </si>
  <si>
    <t>Vamzdžio paklojimas uždaru būdu (Ø 110 mm)</t>
  </si>
  <si>
    <t>Darbo duobių kasimas vamzdžio montavimui uždaru būdu</t>
  </si>
  <si>
    <t>Darbo duobių užkasimas vamzdžio montavimui uždaru būdu</t>
  </si>
  <si>
    <t>KL montavimas konstrukcijomis (KL masė iki 3 kg)</t>
  </si>
  <si>
    <t>KL montavimas apšvietimo atramoje (KL masė iki 1 kg)</t>
  </si>
  <si>
    <t>KL tiesimas vamzdyje (KL masė iki 3 kg)</t>
  </si>
  <si>
    <t>Vamzdžio paklojimas atviru būdu (Ø 75 mm)</t>
  </si>
  <si>
    <t>Plotų išlyginimas mechanizuotai</t>
  </si>
  <si>
    <t>Grunto tankinimas</t>
  </si>
  <si>
    <t>Signalinės juostos paklojimas tranšėjoje virš pakloto kabelio</t>
  </si>
  <si>
    <t>Pilnai sukomplektuotos apšvietimo atramos su pamatu ir šviestuvais montavimas</t>
  </si>
  <si>
    <t>Įžeminimo įrenginio montavimas, R≤10 Ω</t>
  </si>
  <si>
    <t>Įžeminimo įrenginio montavimas, R≤30 Ω</t>
  </si>
  <si>
    <t>Įžeminimo įrenginio varžos matavimas</t>
  </si>
  <si>
    <t>Apšvietimo valdymo spintos montavimas</t>
  </si>
  <si>
    <t>Gnybtyno su 6A saugikliais montavimas</t>
  </si>
  <si>
    <t>KL fazavimas</t>
  </si>
  <si>
    <t>Kabelio izoliacijos varžos matavimas</t>
  </si>
  <si>
    <t>Linijos išpildomoji nuotrauka</t>
  </si>
  <si>
    <t>Atramų numeravimas</t>
  </si>
  <si>
    <t>Apšviestumo matavimai</t>
  </si>
  <si>
    <t>2. Apšvietimo tinklų montavimo (medžiagos)</t>
  </si>
  <si>
    <t>Ø 75 mm PE vamzdis (gofruotas)</t>
  </si>
  <si>
    <t>Ø 110 mm PE vamzdis (lygus)</t>
  </si>
  <si>
    <t>Karštai cinkuota saugi flanšinė atrama, aukštis virš žemės paviršiaus – 6m, komplekte su flanšiniu pamatu</t>
  </si>
  <si>
    <t>Gnybtynas su 6A saugikliais</t>
  </si>
  <si>
    <t>Apšvietimo valdymo spinta AVS</t>
  </si>
  <si>
    <t>Signalinė juosta</t>
  </si>
  <si>
    <t>Vamzdžių užsandarinimo putos</t>
  </si>
  <si>
    <t>but.</t>
  </si>
  <si>
    <t>Lauko tipo atramų numeracijai skirti dažai</t>
  </si>
  <si>
    <t>0,4 kV kabelis Al 4x16 mm2, XLPE izol.</t>
  </si>
  <si>
    <t>Kabelis 3x1,5 mm2, Cu PVC izol.</t>
  </si>
  <si>
    <t xml:space="preserve">Tranšėjos kasimas rankiniu būdu </t>
  </si>
  <si>
    <t xml:space="preserve">Tranšėjos kasimas mechanizuotai </t>
  </si>
  <si>
    <t>vnt./m3</t>
  </si>
  <si>
    <t>Esamo grunto iškasimas rankiniu būdu, pakrovimas į savivarčius ir išvežimas</t>
  </si>
  <si>
    <t>Gerai drenuojančio grunto užpylimas iki dangos konstrukcijos sluoksnio</t>
  </si>
  <si>
    <t>Darbų kiekio žiniaraštis Nr. 2 - Apšvietimo darbai</t>
  </si>
  <si>
    <t>Esamo grunto iškasimas mechanizuotai, pakrovimas į savivarčius ir išvežimas</t>
  </si>
  <si>
    <t>3.Pėsčiųjų tako dangos iš asfalto dangos įrengimas</t>
  </si>
  <si>
    <t xml:space="preserve">Plotų tvirtinimas 6 cm storio dirvožemio sluoksniu, užsėjant žole (žolės sėklomis). </t>
  </si>
  <si>
    <t>DARBŲ KIEKIŲ ŽINIARAŠTIS NR. 2– APŠVIETIMO TINKLAI</t>
  </si>
  <si>
    <t>IŠ VISO ŽINIARAŠTYJE 2, EUR BE PVM</t>
  </si>
  <si>
    <t>Asfalto viršutinio 4 cm storio dangos sluoksnio iš mišinio AC 11 VS įrengimas</t>
  </si>
  <si>
    <t>Betoninių gatvės bortų (100x30x15cm) ant betono pagrindo C16/20 įrengimas</t>
  </si>
  <si>
    <t>Betoninių vejos bortų (100x30x8cm) ant betono pagrindo C16/20 įrengimas</t>
  </si>
  <si>
    <t xml:space="preserve">Sankasos pado planiravimas ir tankinimas mechanizuotai </t>
  </si>
  <si>
    <t>7. Kelio apstatymas ir saugaus eismo organizavimas (kelio ženklai)</t>
  </si>
  <si>
    <t>Iš viso skyriuje 12, Eur be PVM</t>
  </si>
  <si>
    <t>4/6</t>
  </si>
  <si>
    <t>Vamzdžio montavimas tvirtinant prie konstrukcijų</t>
  </si>
  <si>
    <t>Įžeminimo komplektas R≤30Ω:
− Įžeminimo strypas ≥14,2mm 1,5m – 4 vnt.;
− Mova ≥14,2mm – 3 vnt.;
− Įkalimo galvutė ≥14,2mm – 1 vnt.;
− Kryžminė jungtis ≥14,2mm – 1 vnt.;
− Cinkuota juosta 25x4mm – 4m.</t>
  </si>
  <si>
    <t>Įžeminimo komplektas R≤10Ω:
− Įžeminimo strypas ≥14,2mm 1,5m – 10 vnt.;
− Mova ≥14,2mm – 9 vnt.;
− Įkalimo galvutė ≥14,2mm – 1 vnt.;
− Kryžminė jungtis ≥14,2mm – 1 vnt.;
− Cinkuota juosta 25x4mm – 4m.</t>
  </si>
  <si>
    <t>7</t>
  </si>
  <si>
    <t>16</t>
  </si>
  <si>
    <t>Betoninių kelio bordiūrų išardymas, pakrovimas ir išvežimas į rangovo pasirinktą vietą</t>
  </si>
  <si>
    <t>1</t>
  </si>
  <si>
    <t>2</t>
  </si>
  <si>
    <t>Nepanaudoto grunto pakrovimas į savivarčius ir išvežimas</t>
  </si>
  <si>
    <t>6</t>
  </si>
  <si>
    <t>15</t>
  </si>
  <si>
    <t>4</t>
  </si>
  <si>
    <t>Asfalto dangos ženklinimas termoplastinėmis medžiagomis</t>
  </si>
  <si>
    <t>Iš viso skyriuje 10.1 Eur be PVM</t>
  </si>
  <si>
    <t>Iš viso skyriuje 10.2. Eur be PVM</t>
  </si>
  <si>
    <t>Iš viso skyriuje 10.3. Eur be PVM</t>
  </si>
  <si>
    <t>12. Kiti darbai</t>
  </si>
  <si>
    <t>Valstybinės reikšmės rajoninio kelio Nr. 1807 Kaišiadorys–Antakalnis paprastasis remontas, 0,447 km, įrengiant pėsčiųjų perėją</t>
  </si>
  <si>
    <t>27</t>
  </si>
  <si>
    <t>18</t>
  </si>
  <si>
    <t>Betoninių vejos bordiūrų išardymas, pakrovimas ir išvežimas į rangovo pasirinktą vietą</t>
  </si>
  <si>
    <t>Betoninių plytelių išardymas, pakrovimas ir išvežimas į rangovo pasirinktą vietą</t>
  </si>
  <si>
    <t>Betoninių trinkelių išardymas, pakrovimas ir išvežimas į rangovo pasirinktą vietą</t>
  </si>
  <si>
    <t>Šalčiui nejautrių medžiagų sluoksnio h=0,19 m įrengimas</t>
  </si>
  <si>
    <t>Skaldos pagrindo sluoksnio fr. 0/45, h=0,15 m  įrengimas, Ev2=100 Mpa.</t>
  </si>
  <si>
    <t>Betoninių plytelių (50x50x8cm) įrengimas</t>
  </si>
  <si>
    <t>3</t>
  </si>
  <si>
    <t>14</t>
  </si>
  <si>
    <t>4.Pėsčiųjų tako dangos iš betoninių trinkelių įrengimas</t>
  </si>
  <si>
    <t>Betoninių trinkelių (20x10x8cm) įrengimas</t>
  </si>
  <si>
    <t>5.Saugumo salelės iš trinkelių įrengimas</t>
  </si>
  <si>
    <t>12</t>
  </si>
  <si>
    <t xml:space="preserve">6. Asfalto atsatymas prie bordiūro </t>
  </si>
  <si>
    <t>8</t>
  </si>
  <si>
    <t>I grupės ženklų skydų montavimas ant apšvietimo atramų</t>
  </si>
  <si>
    <t>Kelio ženklų vienstiebių atramų įrengimas iš cinkuoto metalinio vamzdžio  Ø76,1 mm, betonuojant pamatą iš C 25/30 betono, V=0,05m3</t>
  </si>
  <si>
    <t>II grupės ženklų kvadratinių skydų montavimas prie vienstiebių vamzdinių atramų</t>
  </si>
  <si>
    <t>0 grupės ženklų apvalių skydų montavimas prie vienstiebių vamzdinių atramų</t>
  </si>
  <si>
    <t>2.3 ženklinimo įrengimas</t>
  </si>
  <si>
    <t>8. Kelio apstatymas ir saugaus eismo organizavimas (kelio ženklai)</t>
  </si>
  <si>
    <t>13</t>
  </si>
  <si>
    <t>9. Betoninių elementų įrengimas</t>
  </si>
  <si>
    <t>37</t>
  </si>
  <si>
    <t>10.1. Darbai už kelio sklypo ribų. Paruošiamieji darbai</t>
  </si>
  <si>
    <t>Betoninių trinkelių išardymas, saugojimas panaudojimui</t>
  </si>
  <si>
    <t>10.2. Darbai už kelio sklypo ribų. Žemės sankasa</t>
  </si>
  <si>
    <t>10.3. Darbai už kelio sklypo ribų. Pėsčiųjų tako dangos iš asfalto dangos įrengimas</t>
  </si>
  <si>
    <t>10.4. Pėsčiųjų tako dangos iš betoninių trinkelių įrengimas</t>
  </si>
  <si>
    <t>Esamų betoninių trinkelių įrengimas</t>
  </si>
  <si>
    <t xml:space="preserve">vnt. </t>
  </si>
  <si>
    <t>Betoninių plytelių išardymas, išsaugojimas ir panaudojimas kitoje vietoje</t>
  </si>
  <si>
    <t>Esamų betoninių plytelių įrengimas</t>
  </si>
  <si>
    <t>Iš viso skyriuje 10.4. Eur be PVM</t>
  </si>
  <si>
    <t>Iš viso skyriuje 10.5. Eur be PVM</t>
  </si>
  <si>
    <t>Iš viso skyriuje 10.6. Eur be PVM</t>
  </si>
  <si>
    <t>Iš viso skyriuje 10.8. Eur be PVM</t>
  </si>
  <si>
    <t>Iš viso skyriuje 10.7. Eur be PVM</t>
  </si>
  <si>
    <t>Vamzdžio paklojimas uždaru būdu (Ø 50 mm)</t>
  </si>
  <si>
    <t>KL tiesimas vamzdyje (KL masė iki 1 kg)</t>
  </si>
  <si>
    <t>Vamzdžio paklojimas atviru būdu (Ø 50 mm)</t>
  </si>
  <si>
    <t>0,23kV kabelis Cu 3x2,5</t>
  </si>
  <si>
    <t>Ø 50 mm PE vamzdis (gofruotas)</t>
  </si>
  <si>
    <t>Ø 50 mm PE vamzdis (lygus)</t>
  </si>
  <si>
    <t>Kryptinis šviestuvas perėjos apšvietimui ≤55W LED, IP66</t>
  </si>
  <si>
    <t>Signalinis perėjų šviestuvas LED 2x3W</t>
  </si>
  <si>
    <t>vnt</t>
  </si>
  <si>
    <t>Darbų kiekio žiniaraštis Nr. 1 - Perėja Nr. 2</t>
  </si>
  <si>
    <t>10.4. Darbai už kelio sklypo ribų.  Pėsčiųjų tako dangos iš betoninių trinkelių įrengimas</t>
  </si>
  <si>
    <t>10.5. Darbai už kelio sklypo ribų. Pėsčiųjų tako dangos iš esamų betoninių trinkelių įrengimas</t>
  </si>
  <si>
    <t xml:space="preserve">10.6. Darbai už kelio sklypo ribų. Asfalto atsatymas prie bordiūro </t>
  </si>
  <si>
    <t>10.7. Darbai už kelio sklypo ribų. Kelio apstatymas ir saugaus eismo organizavimas (kelio ženklai)</t>
  </si>
  <si>
    <t>10.8. Darbai už kelio sklypo ribų. Betoninių elementų įrengimas</t>
  </si>
  <si>
    <t xml:space="preserve">11. Atstatymas po elektros kabelio paklojimo atviru būdu </t>
  </si>
  <si>
    <t>10.1.1</t>
  </si>
  <si>
    <t>10.1.2</t>
  </si>
  <si>
    <t>10.1.3</t>
  </si>
  <si>
    <t>10.1.4</t>
  </si>
  <si>
    <t>10.1.5</t>
  </si>
  <si>
    <t>10.1.6</t>
  </si>
  <si>
    <t>10.2.1</t>
  </si>
  <si>
    <t>10.2.2</t>
  </si>
  <si>
    <t>10.2.3</t>
  </si>
  <si>
    <t>10.2.4</t>
  </si>
  <si>
    <t>10.2.5</t>
  </si>
  <si>
    <t>10.2.6</t>
  </si>
  <si>
    <t>10.3.1</t>
  </si>
  <si>
    <t>10.3.2</t>
  </si>
  <si>
    <t>10.3.3</t>
  </si>
  <si>
    <t>10.3.4</t>
  </si>
  <si>
    <t>10.4.1</t>
  </si>
  <si>
    <t>10.4.2</t>
  </si>
  <si>
    <t>10.4.3</t>
  </si>
  <si>
    <t>10.4.4</t>
  </si>
  <si>
    <t>10.4.5</t>
  </si>
  <si>
    <t>10.4.6</t>
  </si>
  <si>
    <t>10.5.1</t>
  </si>
  <si>
    <t>10.5.2</t>
  </si>
  <si>
    <t>10.5.3</t>
  </si>
  <si>
    <t>10.5.4</t>
  </si>
  <si>
    <t>10.5.5</t>
  </si>
  <si>
    <t>10.6.1</t>
  </si>
  <si>
    <t>10.7.1</t>
  </si>
  <si>
    <t>10.8.1</t>
  </si>
  <si>
    <t>10.8.2</t>
  </si>
  <si>
    <t>10.8.3</t>
  </si>
  <si>
    <t>10.8.4</t>
  </si>
  <si>
    <t>11.7.1</t>
  </si>
  <si>
    <t>11.7.2</t>
  </si>
  <si>
    <t>11.7.3</t>
  </si>
  <si>
    <t>11.7.4</t>
  </si>
  <si>
    <t>11.7.5</t>
  </si>
  <si>
    <t>11. Atstatymas po elektros kabelio paklojimo atviru būdu. Bortų atstatymas po elektros kabelio paklojimo:</t>
  </si>
  <si>
    <t>Iš viso skyriuje 11. Eur be PVM</t>
  </si>
</sst>
</file>

<file path=xl/styles.xml><?xml version="1.0" encoding="utf-8"?>
<styleSheet xmlns="http://schemas.openxmlformats.org/spreadsheetml/2006/main">
  <numFmts count="2">
    <numFmt numFmtId="164" formatCode="0.000"/>
    <numFmt numFmtId="165" formatCode="0.0"/>
  </numFmts>
  <fonts count="23">
    <font>
      <sz val="11"/>
      <color theme="1"/>
      <name val="Calibri"/>
      <family val="2"/>
      <charset val="186"/>
      <scheme val="minor"/>
    </font>
    <font>
      <sz val="11"/>
      <color theme="1"/>
      <name val="Calibri"/>
      <family val="2"/>
      <scheme val="minor"/>
    </font>
    <font>
      <sz val="11"/>
      <color theme="1"/>
      <name val="Calibri"/>
      <family val="2"/>
      <scheme val="minor"/>
    </font>
    <font>
      <sz val="11"/>
      <color rgb="FF000000"/>
      <name val="Calibri"/>
      <family val="2"/>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font>
    <font>
      <sz val="11"/>
      <name val="Times New Roman"/>
      <family val="1"/>
    </font>
    <font>
      <sz val="11"/>
      <color theme="1"/>
      <name val="Times New Roman"/>
      <family val="1"/>
    </font>
    <font>
      <i/>
      <sz val="11"/>
      <name val="Times New Roman"/>
      <family val="1"/>
      <charset val="186"/>
    </font>
    <font>
      <sz val="10"/>
      <name val="Arial"/>
      <family val="2"/>
    </font>
    <font>
      <sz val="10"/>
      <color theme="1"/>
      <name val="Arial"/>
      <family val="2"/>
    </font>
    <font>
      <sz val="10"/>
      <name val="Arial"/>
      <family val="2"/>
      <charset val="186"/>
    </font>
    <font>
      <sz val="11"/>
      <color rgb="FF000000"/>
      <name val="Times New Roman"/>
      <family val="1"/>
    </font>
    <font>
      <b/>
      <sz val="11"/>
      <color rgb="FF000000"/>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0"/>
      <color rgb="FF000000"/>
      <name val="Times New Roman"/>
      <family val="1"/>
    </font>
    <font>
      <sz val="10"/>
      <color rgb="FF000000"/>
      <name val="Arial"/>
      <family val="2"/>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xf numFmtId="0" fontId="3" fillId="0" borderId="0" applyNumberFormat="0" applyBorder="0" applyProtection="0"/>
    <xf numFmtId="0" fontId="3" fillId="0" borderId="0" applyNumberFormat="0" applyBorder="0" applyProtection="0"/>
    <xf numFmtId="0" fontId="3" fillId="0" borderId="0"/>
    <xf numFmtId="0" fontId="3" fillId="0" borderId="0"/>
    <xf numFmtId="0" fontId="15" fillId="0" borderId="0"/>
    <xf numFmtId="0" fontId="2" fillId="0" borderId="0"/>
    <xf numFmtId="0" fontId="1" fillId="0" borderId="0"/>
  </cellStyleXfs>
  <cellXfs count="74">
    <xf numFmtId="0" fontId="0" fillId="0" borderId="0" xfId="0"/>
    <xf numFmtId="0" fontId="7" fillId="0" borderId="0" xfId="0" applyFont="1" applyProtection="1">
      <protection locked="0"/>
    </xf>
    <xf numFmtId="0" fontId="7"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6" fillId="0" borderId="0" xfId="0" applyFont="1" applyProtection="1">
      <protection locked="0"/>
    </xf>
    <xf numFmtId="0" fontId="10" fillId="0" borderId="0" xfId="0" applyFont="1" applyAlignment="1">
      <alignment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vertical="center"/>
    </xf>
    <xf numFmtId="4" fontId="19" fillId="0" borderId="1" xfId="0" applyNumberFormat="1" applyFont="1" applyBorder="1" applyAlignment="1">
      <alignment horizontal="center" vertical="center"/>
    </xf>
    <xf numFmtId="0" fontId="18" fillId="0" borderId="1" xfId="0" applyFont="1" applyBorder="1" applyAlignment="1">
      <alignment horizontal="right" vertical="center"/>
    </xf>
    <xf numFmtId="4" fontId="18" fillId="0" borderId="1" xfId="0" applyNumberFormat="1" applyFont="1" applyBorder="1" applyAlignment="1">
      <alignment horizontal="center" vertical="center"/>
    </xf>
    <xf numFmtId="0" fontId="10" fillId="0" borderId="0" xfId="0" applyFont="1" applyProtection="1">
      <protection locked="0"/>
    </xf>
    <xf numFmtId="0" fontId="10" fillId="0" borderId="1" xfId="2" applyFont="1" applyBorder="1" applyAlignment="1" applyProtection="1">
      <alignment horizontal="center" vertical="center" wrapText="1"/>
    </xf>
    <xf numFmtId="0" fontId="10" fillId="0" borderId="1" xfId="2" applyNumberFormat="1" applyFont="1" applyBorder="1" applyAlignment="1" applyProtection="1">
      <alignment horizontal="center" vertical="center" wrapText="1"/>
    </xf>
    <xf numFmtId="0" fontId="10" fillId="0" borderId="1" xfId="1" applyFont="1" applyBorder="1" applyAlignment="1" applyProtection="1">
      <alignment horizontal="center" vertical="center" wrapText="1"/>
    </xf>
    <xf numFmtId="0" fontId="10" fillId="0" borderId="0" xfId="0" applyFont="1"/>
    <xf numFmtId="49" fontId="12" fillId="0" borderId="1" xfId="0" applyNumberFormat="1" applyFont="1" applyBorder="1" applyAlignment="1">
      <alignment horizontal="center" vertical="center"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4" fontId="10" fillId="0" borderId="1" xfId="0" applyNumberFormat="1" applyFont="1" applyBorder="1" applyAlignment="1">
      <alignment horizontal="center" vertical="center"/>
    </xf>
    <xf numFmtId="4" fontId="10" fillId="0" borderId="0" xfId="0" applyNumberFormat="1" applyFont="1" applyAlignment="1">
      <alignment horizontal="center" vertical="center" wrapText="1"/>
    </xf>
    <xf numFmtId="4" fontId="10" fillId="0" borderId="0" xfId="0" applyNumberFormat="1" applyFont="1" applyAlignment="1">
      <alignment horizontal="center" vertical="center"/>
    </xf>
    <xf numFmtId="0" fontId="14" fillId="0" borderId="1" xfId="0" applyFont="1" applyBorder="1" applyAlignment="1">
      <alignment horizontal="center" vertical="center" wrapText="1"/>
    </xf>
    <xf numFmtId="0" fontId="5" fillId="0" borderId="0" xfId="4" applyFont="1" applyAlignment="1">
      <alignment vertical="center" wrapText="1"/>
    </xf>
    <xf numFmtId="0" fontId="5" fillId="0" borderId="0" xfId="4" applyFont="1" applyAlignment="1">
      <alignment horizontal="center" vertical="center"/>
    </xf>
    <xf numFmtId="0" fontId="5" fillId="0" borderId="0" xfId="4" applyFont="1" applyAlignment="1">
      <alignment vertical="center"/>
    </xf>
    <xf numFmtId="4" fontId="5" fillId="0" borderId="1" xfId="3" applyNumberFormat="1" applyFont="1" applyBorder="1" applyAlignment="1" applyProtection="1">
      <alignment horizontal="center" vertical="center" wrapText="1"/>
      <protection locked="0"/>
    </xf>
    <xf numFmtId="2" fontId="14"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0" fontId="13" fillId="0" borderId="0" xfId="0" applyFont="1" applyAlignment="1">
      <alignment horizontal="center" vertical="center" wrapText="1"/>
    </xf>
    <xf numFmtId="49" fontId="13" fillId="0" borderId="0" xfId="0" applyNumberFormat="1" applyFont="1" applyAlignment="1">
      <alignment horizontal="left" vertical="center" wrapText="1"/>
    </xf>
    <xf numFmtId="0" fontId="14" fillId="0" borderId="0" xfId="0" applyFont="1" applyAlignment="1">
      <alignment horizontal="center" vertical="center" wrapText="1"/>
    </xf>
    <xf numFmtId="4" fontId="5" fillId="0" borderId="0" xfId="3" applyNumberFormat="1" applyFont="1" applyAlignment="1" applyProtection="1">
      <alignment horizontal="center" vertical="center" wrapText="1"/>
      <protection locked="0"/>
    </xf>
    <xf numFmtId="0" fontId="11" fillId="0" borderId="0" xfId="0" applyFont="1" applyAlignment="1">
      <alignment horizontal="center" vertical="center" wrapText="1"/>
    </xf>
    <xf numFmtId="0" fontId="5" fillId="0" borderId="0" xfId="3" applyFont="1" applyAlignment="1">
      <alignment horizontal="center" vertical="center" wrapText="1"/>
    </xf>
    <xf numFmtId="0" fontId="14" fillId="0" borderId="1" xfId="0" applyFont="1" applyBorder="1" applyAlignment="1">
      <alignment vertical="center" wrapText="1"/>
    </xf>
    <xf numFmtId="0" fontId="21" fillId="0" borderId="1" xfId="0" applyFont="1" applyBorder="1" applyAlignment="1">
      <alignment horizontal="left" vertical="center"/>
    </xf>
    <xf numFmtId="0" fontId="14" fillId="0" borderId="1" xfId="0" applyFont="1" applyBorder="1" applyAlignment="1">
      <alignment vertical="center"/>
    </xf>
    <xf numFmtId="0" fontId="10"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1" xfId="0" applyFont="1" applyBorder="1" applyAlignment="1">
      <alignment horizontal="center"/>
    </xf>
    <xf numFmtId="0" fontId="10" fillId="0" borderId="1" xfId="2" applyFont="1" applyBorder="1" applyAlignment="1" applyProtection="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22" fillId="0" borderId="1" xfId="0" applyFont="1" applyBorder="1" applyAlignment="1">
      <alignment horizontal="left" vertical="center"/>
    </xf>
    <xf numFmtId="0" fontId="21" fillId="0" borderId="1" xfId="0" applyFont="1" applyBorder="1" applyAlignment="1">
      <alignment horizontal="left" vertical="center" wrapText="1"/>
    </xf>
    <xf numFmtId="4" fontId="5" fillId="0" borderId="3" xfId="3" applyNumberFormat="1" applyFont="1" applyBorder="1" applyAlignment="1" applyProtection="1">
      <alignment horizontal="center" vertical="center" wrapText="1"/>
      <protection locked="0"/>
    </xf>
    <xf numFmtId="4" fontId="10" fillId="0" borderId="3" xfId="0" applyNumberFormat="1" applyFont="1" applyBorder="1" applyAlignment="1">
      <alignment horizontal="center" vertical="center" wrapText="1"/>
    </xf>
    <xf numFmtId="0" fontId="22" fillId="0" borderId="1" xfId="0" applyFont="1" applyBorder="1" applyAlignment="1">
      <alignment horizontal="left" vertical="center" wrapText="1"/>
    </xf>
    <xf numFmtId="2" fontId="7" fillId="0" borderId="1" xfId="0" applyNumberFormat="1" applyFont="1" applyBorder="1" applyAlignment="1">
      <alignment horizontal="center" vertical="center"/>
    </xf>
    <xf numFmtId="165" fontId="13" fillId="0" borderId="1" xfId="0" applyNumberFormat="1" applyFont="1" applyBorder="1" applyAlignment="1">
      <alignment horizontal="center" vertical="center"/>
    </xf>
    <xf numFmtId="165" fontId="10" fillId="0" borderId="1" xfId="2" applyNumberFormat="1" applyFont="1" applyBorder="1" applyAlignment="1" applyProtection="1">
      <alignment horizontal="center" vertical="center" wrapText="1"/>
    </xf>
    <xf numFmtId="165" fontId="13"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xf>
    <xf numFmtId="0" fontId="5" fillId="0" borderId="4" xfId="3" applyFont="1" applyBorder="1" applyAlignment="1">
      <alignment horizontal="center" vertical="center" wrapText="1"/>
    </xf>
    <xf numFmtId="4" fontId="5" fillId="0" borderId="3" xfId="3"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4" fontId="10" fillId="0" borderId="0" xfId="0" applyNumberFormat="1" applyFont="1" applyBorder="1" applyAlignment="1">
      <alignment horizontal="center" vertical="center" wrapText="1"/>
    </xf>
    <xf numFmtId="4" fontId="10" fillId="0" borderId="0" xfId="0" applyNumberFormat="1" applyFont="1" applyBorder="1" applyAlignment="1">
      <alignment horizontal="center" vertical="center"/>
    </xf>
    <xf numFmtId="0" fontId="4" fillId="2" borderId="1" xfId="1" applyFont="1" applyFill="1" applyBorder="1" applyAlignment="1" applyProtection="1">
      <alignment horizontal="center" vertical="center" wrapText="1"/>
    </xf>
    <xf numFmtId="0" fontId="16" fillId="0" borderId="1" xfId="1" applyFont="1" applyBorder="1" applyAlignment="1" applyProtection="1">
      <alignment horizontal="center" vertical="center"/>
    </xf>
    <xf numFmtId="0" fontId="17" fillId="3" borderId="1" xfId="1" applyFont="1" applyFill="1" applyBorder="1" applyAlignment="1" applyProtection="1">
      <alignment horizontal="center" vertical="center"/>
    </xf>
    <xf numFmtId="0" fontId="20" fillId="0" borderId="0" xfId="0" applyFont="1" applyAlignment="1">
      <alignment horizontal="left" vertical="center" wrapText="1"/>
    </xf>
  </cellXfs>
  <cellStyles count="8">
    <cellStyle name="Įprastas 2" xfId="5"/>
    <cellStyle name="Įprastas 2 2" xfId="6"/>
    <cellStyle name="Įprastas 2 2 2" xfId="7"/>
    <cellStyle name="Normal 2 2" xfId="1"/>
    <cellStyle name="Normal 3" xfId="4"/>
    <cellStyle name="Paprastas" xfId="0" builtinId="0"/>
    <cellStyle name="TableStyleLight1" xfId="3"/>
    <cellStyle name="TableStyleLight1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91"/>
  <sheetViews>
    <sheetView tabSelected="1" zoomScale="70" zoomScaleNormal="70" workbookViewId="0">
      <selection activeCell="G89" sqref="G89"/>
    </sheetView>
  </sheetViews>
  <sheetFormatPr defaultColWidth="9.109375" defaultRowHeight="33" customHeight="1"/>
  <cols>
    <col min="1" max="1" width="39.5546875" style="7" customWidth="1"/>
    <col min="2" max="2" width="10.5546875" style="4" customWidth="1"/>
    <col min="3" max="3" width="71.5546875" style="3" customWidth="1"/>
    <col min="4" max="4" width="9.109375" style="2"/>
    <col min="5" max="5" width="16.44140625" style="2" customWidth="1"/>
    <col min="6" max="6" width="20.5546875" style="5" customWidth="1"/>
    <col min="7" max="7" width="14.5546875" style="2" customWidth="1"/>
    <col min="8" max="8" width="21.5546875" style="6" customWidth="1"/>
    <col min="9" max="9" width="16.109375" style="1" customWidth="1"/>
    <col min="10" max="16384" width="9.109375" style="1"/>
  </cols>
  <sheetData>
    <row r="1" spans="1:9" ht="33" customHeight="1">
      <c r="A1" s="70" t="s">
        <v>118</v>
      </c>
      <c r="B1" s="70"/>
      <c r="C1" s="70"/>
      <c r="D1" s="70"/>
      <c r="E1" s="70"/>
      <c r="F1" s="70"/>
      <c r="G1" s="70"/>
    </row>
    <row r="2" spans="1:9" ht="33" customHeight="1">
      <c r="A2" s="71" t="s">
        <v>31</v>
      </c>
      <c r="B2" s="71"/>
      <c r="C2" s="71"/>
      <c r="D2" s="71"/>
      <c r="E2" s="71"/>
      <c r="F2" s="71"/>
      <c r="G2" s="71"/>
      <c r="H2" s="14"/>
      <c r="I2" s="14"/>
    </row>
    <row r="3" spans="1:9" ht="41.25" customHeight="1">
      <c r="A3" s="15" t="s">
        <v>0</v>
      </c>
      <c r="B3" s="15" t="s">
        <v>1</v>
      </c>
      <c r="C3" s="52" t="s">
        <v>2</v>
      </c>
      <c r="D3" s="15" t="s">
        <v>3</v>
      </c>
      <c r="E3" s="16" t="s">
        <v>4</v>
      </c>
      <c r="F3" s="17" t="s">
        <v>5</v>
      </c>
      <c r="G3" s="17" t="s">
        <v>6</v>
      </c>
      <c r="H3" s="18"/>
      <c r="I3" s="18"/>
    </row>
    <row r="4" spans="1:9" ht="41.25" customHeight="1">
      <c r="A4" s="23" t="s">
        <v>7</v>
      </c>
      <c r="B4" s="61">
        <v>1.1000000000000001</v>
      </c>
      <c r="C4" s="20" t="s">
        <v>18</v>
      </c>
      <c r="D4" s="21" t="s">
        <v>9</v>
      </c>
      <c r="E4" s="21" t="s">
        <v>108</v>
      </c>
      <c r="F4" s="17"/>
      <c r="G4" s="24">
        <f t="shared" ref="G4:G8" si="0">ROUND((E4*F4),2)</f>
        <v>0</v>
      </c>
      <c r="H4" s="18"/>
      <c r="I4" s="18"/>
    </row>
    <row r="5" spans="1:9" ht="41.25" customHeight="1">
      <c r="A5" s="23" t="s">
        <v>7</v>
      </c>
      <c r="B5" s="61">
        <v>1.2</v>
      </c>
      <c r="C5" s="20" t="s">
        <v>19</v>
      </c>
      <c r="D5" s="21" t="s">
        <v>9</v>
      </c>
      <c r="E5" s="21" t="s">
        <v>107</v>
      </c>
      <c r="F5" s="17"/>
      <c r="G5" s="24">
        <f t="shared" si="0"/>
        <v>0</v>
      </c>
      <c r="H5" s="18"/>
      <c r="I5" s="18"/>
    </row>
    <row r="6" spans="1:9" ht="41.25" customHeight="1">
      <c r="A6" s="23" t="s">
        <v>7</v>
      </c>
      <c r="B6" s="61">
        <f t="shared" ref="B6" si="1">B5+0.1</f>
        <v>1.3</v>
      </c>
      <c r="C6" s="20" t="s">
        <v>20</v>
      </c>
      <c r="D6" s="21" t="s">
        <v>12</v>
      </c>
      <c r="E6" s="21" t="s">
        <v>119</v>
      </c>
      <c r="F6" s="17"/>
      <c r="G6" s="24">
        <f t="shared" si="0"/>
        <v>0</v>
      </c>
      <c r="H6" s="18"/>
      <c r="I6" s="18"/>
    </row>
    <row r="7" spans="1:9" ht="41.25" customHeight="1">
      <c r="A7" s="23" t="s">
        <v>7</v>
      </c>
      <c r="B7" s="62">
        <v>1.4</v>
      </c>
      <c r="C7" s="20" t="s">
        <v>106</v>
      </c>
      <c r="D7" s="21" t="s">
        <v>16</v>
      </c>
      <c r="E7" s="21" t="s">
        <v>120</v>
      </c>
      <c r="F7" s="17"/>
      <c r="G7" s="24">
        <f t="shared" si="0"/>
        <v>0</v>
      </c>
      <c r="H7" s="18"/>
      <c r="I7" s="18"/>
    </row>
    <row r="8" spans="1:9" ht="41.25" customHeight="1">
      <c r="A8" s="23" t="s">
        <v>7</v>
      </c>
      <c r="B8" s="62">
        <v>1.5</v>
      </c>
      <c r="C8" s="20" t="s">
        <v>121</v>
      </c>
      <c r="D8" s="21" t="s">
        <v>16</v>
      </c>
      <c r="E8" s="21" t="s">
        <v>110</v>
      </c>
      <c r="F8" s="17"/>
      <c r="G8" s="24">
        <f t="shared" si="0"/>
        <v>0</v>
      </c>
      <c r="H8" s="18"/>
      <c r="I8" s="18"/>
    </row>
    <row r="9" spans="1:9" ht="33" customHeight="1">
      <c r="A9" s="23" t="s">
        <v>7</v>
      </c>
      <c r="B9" s="61">
        <v>1.6</v>
      </c>
      <c r="C9" s="20" t="s">
        <v>122</v>
      </c>
      <c r="D9" s="21" t="s">
        <v>12</v>
      </c>
      <c r="E9" s="21" t="s">
        <v>104</v>
      </c>
      <c r="F9" s="33"/>
      <c r="G9" s="24">
        <f>ROUND((E9*F9),2)</f>
        <v>0</v>
      </c>
      <c r="H9" s="18"/>
      <c r="I9" s="18"/>
    </row>
    <row r="10" spans="1:9" ht="33" customHeight="1">
      <c r="A10" s="23" t="s">
        <v>7</v>
      </c>
      <c r="B10" s="61">
        <v>1.7</v>
      </c>
      <c r="C10" s="20" t="s">
        <v>123</v>
      </c>
      <c r="D10" s="21" t="s">
        <v>12</v>
      </c>
      <c r="E10" s="21" t="s">
        <v>108</v>
      </c>
      <c r="F10" s="33"/>
      <c r="G10" s="24">
        <v>0</v>
      </c>
      <c r="H10" s="25" t="s">
        <v>10</v>
      </c>
      <c r="I10" s="26">
        <f>ROUND(SUM(G4:G10),2)</f>
        <v>0</v>
      </c>
    </row>
    <row r="11" spans="1:9" ht="33" customHeight="1">
      <c r="A11" s="23" t="s">
        <v>23</v>
      </c>
      <c r="B11" s="61">
        <v>2.1</v>
      </c>
      <c r="C11" s="53" t="s">
        <v>21</v>
      </c>
      <c r="D11" s="21" t="s">
        <v>17</v>
      </c>
      <c r="E11" s="21" t="s">
        <v>108</v>
      </c>
      <c r="F11" s="33"/>
      <c r="G11" s="24">
        <f t="shared" ref="G11:G88" si="2">ROUND((E11*F11),2)</f>
        <v>0</v>
      </c>
      <c r="H11" s="18"/>
      <c r="I11" s="18"/>
    </row>
    <row r="12" spans="1:9" ht="33" customHeight="1">
      <c r="A12" s="23" t="s">
        <v>23</v>
      </c>
      <c r="B12" s="61">
        <f t="shared" ref="B12" si="3">B11+0.1</f>
        <v>2.2000000000000002</v>
      </c>
      <c r="C12" s="53" t="s">
        <v>30</v>
      </c>
      <c r="D12" s="21" t="s">
        <v>17</v>
      </c>
      <c r="E12" s="21" t="s">
        <v>108</v>
      </c>
      <c r="F12" s="33"/>
      <c r="G12" s="24">
        <f t="shared" si="2"/>
        <v>0</v>
      </c>
      <c r="H12" s="27"/>
      <c r="I12" s="28"/>
    </row>
    <row r="13" spans="1:9" ht="33" customHeight="1">
      <c r="A13" s="23" t="s">
        <v>23</v>
      </c>
      <c r="B13" s="61">
        <v>2.2999999999999998</v>
      </c>
      <c r="C13" s="53" t="s">
        <v>89</v>
      </c>
      <c r="D13" s="21" t="s">
        <v>17</v>
      </c>
      <c r="E13" s="21" t="s">
        <v>104</v>
      </c>
      <c r="F13" s="33"/>
      <c r="G13" s="24">
        <v>0</v>
      </c>
    </row>
    <row r="14" spans="1:9" ht="33" customHeight="1">
      <c r="A14" s="23" t="s">
        <v>23</v>
      </c>
      <c r="B14" s="63">
        <v>2.4</v>
      </c>
      <c r="C14" s="53" t="s">
        <v>109</v>
      </c>
      <c r="D14" s="21" t="s">
        <v>17</v>
      </c>
      <c r="E14" s="21" t="s">
        <v>104</v>
      </c>
      <c r="F14" s="33"/>
      <c r="G14" s="24">
        <f t="shared" si="2"/>
        <v>0</v>
      </c>
      <c r="H14" s="27"/>
      <c r="I14" s="28"/>
    </row>
    <row r="15" spans="1:9" ht="33" customHeight="1">
      <c r="A15" s="23" t="s">
        <v>23</v>
      </c>
      <c r="B15" s="63">
        <f t="shared" ref="B15" si="4">B14+0.1</f>
        <v>2.5</v>
      </c>
      <c r="C15" s="54" t="s">
        <v>97</v>
      </c>
      <c r="D15" s="21" t="s">
        <v>12</v>
      </c>
      <c r="E15" s="21" t="s">
        <v>111</v>
      </c>
      <c r="F15" s="33"/>
      <c r="G15" s="24">
        <f t="shared" si="2"/>
        <v>0</v>
      </c>
      <c r="H15" s="27"/>
      <c r="I15" s="28"/>
    </row>
    <row r="16" spans="1:9" ht="33" customHeight="1">
      <c r="A16" s="23" t="s">
        <v>23</v>
      </c>
      <c r="B16" s="63">
        <v>2.6</v>
      </c>
      <c r="C16" s="20" t="s">
        <v>22</v>
      </c>
      <c r="D16" s="21" t="s">
        <v>12</v>
      </c>
      <c r="E16" s="21" t="s">
        <v>111</v>
      </c>
      <c r="F16" s="33"/>
      <c r="G16" s="24">
        <f>ROUND((E16*F16),2)</f>
        <v>0</v>
      </c>
      <c r="H16" s="48" t="s">
        <v>13</v>
      </c>
      <c r="I16" s="26">
        <f>ROUND(SUM(G11:G16),2)</f>
        <v>0</v>
      </c>
    </row>
    <row r="17" spans="1:9" ht="33" customHeight="1">
      <c r="A17" s="23" t="s">
        <v>90</v>
      </c>
      <c r="B17" s="63">
        <v>3.1</v>
      </c>
      <c r="C17" s="53" t="s">
        <v>124</v>
      </c>
      <c r="D17" s="21" t="s">
        <v>17</v>
      </c>
      <c r="E17" s="21" t="s">
        <v>127</v>
      </c>
      <c r="F17" s="33"/>
      <c r="G17" s="24">
        <f t="shared" si="2"/>
        <v>0</v>
      </c>
      <c r="H17" s="27"/>
      <c r="I17" s="28"/>
    </row>
    <row r="18" spans="1:9" ht="33" customHeight="1">
      <c r="A18" s="23" t="s">
        <v>90</v>
      </c>
      <c r="B18" s="63">
        <v>3.2</v>
      </c>
      <c r="C18" s="54" t="s">
        <v>125</v>
      </c>
      <c r="D18" s="21" t="s">
        <v>12</v>
      </c>
      <c r="E18" s="21" t="s">
        <v>128</v>
      </c>
      <c r="F18" s="33"/>
      <c r="G18" s="24">
        <f t="shared" si="2"/>
        <v>0</v>
      </c>
      <c r="H18" s="27"/>
      <c r="I18" s="28"/>
    </row>
    <row r="19" spans="1:9" ht="33" customHeight="1">
      <c r="A19" s="23" t="s">
        <v>90</v>
      </c>
      <c r="B19" s="63">
        <v>3.3</v>
      </c>
      <c r="C19" s="54" t="s">
        <v>41</v>
      </c>
      <c r="D19" s="21" t="s">
        <v>12</v>
      </c>
      <c r="E19" s="21" t="s">
        <v>128</v>
      </c>
      <c r="F19" s="33"/>
      <c r="G19" s="24">
        <f t="shared" si="2"/>
        <v>0</v>
      </c>
      <c r="H19" s="18"/>
      <c r="I19" s="18"/>
    </row>
    <row r="20" spans="1:9" ht="33" customHeight="1">
      <c r="A20" s="23" t="s">
        <v>90</v>
      </c>
      <c r="B20" s="63">
        <v>3.4</v>
      </c>
      <c r="C20" s="55" t="s">
        <v>126</v>
      </c>
      <c r="D20" s="21" t="s">
        <v>12</v>
      </c>
      <c r="E20" s="21" t="s">
        <v>128</v>
      </c>
      <c r="F20" s="33"/>
      <c r="G20" s="24">
        <f t="shared" si="2"/>
        <v>0</v>
      </c>
      <c r="H20" s="18"/>
      <c r="I20" s="18"/>
    </row>
    <row r="21" spans="1:9" ht="33" customHeight="1">
      <c r="A21" s="23" t="s">
        <v>90</v>
      </c>
      <c r="B21" s="63">
        <v>3.5</v>
      </c>
      <c r="C21" s="53" t="s">
        <v>25</v>
      </c>
      <c r="D21" s="21" t="s">
        <v>12</v>
      </c>
      <c r="E21" s="21" t="s">
        <v>107</v>
      </c>
      <c r="F21" s="33"/>
      <c r="G21" s="24">
        <f t="shared" si="2"/>
        <v>0</v>
      </c>
    </row>
    <row r="22" spans="1:9" ht="33" customHeight="1">
      <c r="A22" s="23" t="s">
        <v>90</v>
      </c>
      <c r="B22" s="63">
        <v>3.6</v>
      </c>
      <c r="C22" s="54" t="s">
        <v>24</v>
      </c>
      <c r="D22" s="21" t="s">
        <v>12</v>
      </c>
      <c r="E22" s="21" t="s">
        <v>108</v>
      </c>
      <c r="F22" s="33"/>
      <c r="G22" s="24">
        <f t="shared" si="2"/>
        <v>0</v>
      </c>
      <c r="H22" s="25" t="s">
        <v>28</v>
      </c>
      <c r="I22" s="26">
        <f>ROUND(SUM(G17:G22),2)</f>
        <v>0</v>
      </c>
    </row>
    <row r="23" spans="1:9" ht="33" customHeight="1">
      <c r="A23" s="23" t="s">
        <v>129</v>
      </c>
      <c r="B23" s="63">
        <v>4.0999999999999996</v>
      </c>
      <c r="C23" s="53" t="s">
        <v>124</v>
      </c>
      <c r="D23" s="21" t="s">
        <v>17</v>
      </c>
      <c r="E23" s="67">
        <v>0.2</v>
      </c>
      <c r="F23" s="33"/>
      <c r="G23" s="24">
        <f t="shared" si="2"/>
        <v>0</v>
      </c>
      <c r="H23" s="18"/>
      <c r="I23" s="18"/>
    </row>
    <row r="24" spans="1:9" ht="33" customHeight="1">
      <c r="A24" s="23" t="s">
        <v>129</v>
      </c>
      <c r="B24" s="63">
        <v>4.2</v>
      </c>
      <c r="C24" s="54" t="s">
        <v>125</v>
      </c>
      <c r="D24" s="21" t="s">
        <v>12</v>
      </c>
      <c r="E24" s="21" t="s">
        <v>108</v>
      </c>
      <c r="F24" s="33"/>
      <c r="G24" s="24">
        <f t="shared" si="2"/>
        <v>0</v>
      </c>
      <c r="H24" s="27"/>
      <c r="I24" s="28"/>
    </row>
    <row r="25" spans="1:9" ht="33" customHeight="1">
      <c r="A25" s="23" t="s">
        <v>129</v>
      </c>
      <c r="B25" s="63">
        <v>4.3</v>
      </c>
      <c r="C25" s="53" t="s">
        <v>41</v>
      </c>
      <c r="D25" s="21" t="s">
        <v>12</v>
      </c>
      <c r="E25" s="21" t="s">
        <v>108</v>
      </c>
      <c r="F25" s="33"/>
      <c r="G25" s="24">
        <f t="shared" si="2"/>
        <v>0</v>
      </c>
      <c r="H25" s="27"/>
      <c r="I25" s="28"/>
    </row>
    <row r="26" spans="1:9" ht="33" customHeight="1">
      <c r="A26" s="23" t="s">
        <v>129</v>
      </c>
      <c r="B26" s="63">
        <v>4.4000000000000004</v>
      </c>
      <c r="C26" s="55" t="s">
        <v>130</v>
      </c>
      <c r="D26" s="21" t="s">
        <v>12</v>
      </c>
      <c r="E26" s="21" t="s">
        <v>107</v>
      </c>
      <c r="F26" s="33"/>
      <c r="G26" s="24">
        <f t="shared" si="2"/>
        <v>0</v>
      </c>
      <c r="H26" s="27"/>
      <c r="I26" s="28"/>
    </row>
    <row r="27" spans="1:9" ht="33" customHeight="1">
      <c r="A27" s="23" t="s">
        <v>129</v>
      </c>
      <c r="B27" s="63">
        <v>4.5</v>
      </c>
      <c r="C27" s="54" t="s">
        <v>24</v>
      </c>
      <c r="D27" s="21" t="s">
        <v>12</v>
      </c>
      <c r="E27" s="21" t="s">
        <v>107</v>
      </c>
      <c r="F27" s="33"/>
      <c r="G27" s="24">
        <f t="shared" si="2"/>
        <v>0</v>
      </c>
      <c r="H27" s="25" t="s">
        <v>11</v>
      </c>
      <c r="I27" s="26">
        <f>ROUND(SUM(G23:G27),2)</f>
        <v>0</v>
      </c>
    </row>
    <row r="28" spans="1:9" ht="33" customHeight="1">
      <c r="A28" s="23" t="s">
        <v>131</v>
      </c>
      <c r="B28" s="63">
        <v>5.0999999999999996</v>
      </c>
      <c r="C28" s="54" t="s">
        <v>41</v>
      </c>
      <c r="D28" s="21" t="s">
        <v>12</v>
      </c>
      <c r="E28" s="21" t="s">
        <v>105</v>
      </c>
      <c r="F28" s="33"/>
      <c r="G28" s="24">
        <f t="shared" si="2"/>
        <v>0</v>
      </c>
      <c r="H28" s="27"/>
      <c r="I28" s="28"/>
    </row>
    <row r="29" spans="1:9" ht="33" customHeight="1">
      <c r="A29" s="23" t="s">
        <v>131</v>
      </c>
      <c r="B29" s="63">
        <v>5.2</v>
      </c>
      <c r="C29" s="55" t="s">
        <v>130</v>
      </c>
      <c r="D29" s="21" t="s">
        <v>12</v>
      </c>
      <c r="E29" s="21" t="s">
        <v>132</v>
      </c>
      <c r="F29" s="33"/>
      <c r="G29" s="24">
        <f t="shared" si="2"/>
        <v>0</v>
      </c>
      <c r="H29" s="27"/>
      <c r="I29" s="28"/>
    </row>
    <row r="30" spans="1:9" ht="33" customHeight="1">
      <c r="A30" s="23" t="s">
        <v>131</v>
      </c>
      <c r="B30" s="63">
        <v>5.3</v>
      </c>
      <c r="C30" s="54" t="s">
        <v>24</v>
      </c>
      <c r="D30" s="21" t="s">
        <v>12</v>
      </c>
      <c r="E30" s="21" t="s">
        <v>112</v>
      </c>
      <c r="F30" s="33"/>
      <c r="G30" s="24">
        <f t="shared" si="2"/>
        <v>0</v>
      </c>
      <c r="H30" s="25" t="s">
        <v>15</v>
      </c>
      <c r="I30" s="26">
        <f>ROUND(SUM(G28:G30),2)</f>
        <v>0</v>
      </c>
    </row>
    <row r="31" spans="1:9" ht="33" customHeight="1">
      <c r="A31" s="23" t="s">
        <v>133</v>
      </c>
      <c r="B31" s="63">
        <v>6.1</v>
      </c>
      <c r="C31" s="53" t="s">
        <v>94</v>
      </c>
      <c r="D31" s="21" t="s">
        <v>12</v>
      </c>
      <c r="E31" s="21" t="s">
        <v>134</v>
      </c>
      <c r="F31" s="33"/>
      <c r="G31" s="24">
        <f t="shared" si="2"/>
        <v>0</v>
      </c>
      <c r="H31" s="24" t="s">
        <v>14</v>
      </c>
      <c r="I31" s="26">
        <f>ROUND(SUM(G31),2)</f>
        <v>0</v>
      </c>
    </row>
    <row r="32" spans="1:9" ht="33" customHeight="1">
      <c r="A32" s="23" t="s">
        <v>98</v>
      </c>
      <c r="B32" s="63">
        <v>7.1</v>
      </c>
      <c r="C32" s="54" t="s">
        <v>135</v>
      </c>
      <c r="D32" s="21" t="s">
        <v>12</v>
      </c>
      <c r="E32" s="21" t="s">
        <v>112</v>
      </c>
      <c r="F32" s="33"/>
      <c r="G32" s="24">
        <f t="shared" si="2"/>
        <v>0</v>
      </c>
      <c r="H32" s="27"/>
      <c r="I32" s="28"/>
    </row>
    <row r="33" spans="1:21" ht="33" customHeight="1">
      <c r="A33" s="23" t="s">
        <v>98</v>
      </c>
      <c r="B33" s="63">
        <v>7.2</v>
      </c>
      <c r="C33" s="54" t="s">
        <v>136</v>
      </c>
      <c r="D33" s="21" t="s">
        <v>9</v>
      </c>
      <c r="E33" s="21" t="s">
        <v>112</v>
      </c>
      <c r="F33" s="33"/>
      <c r="G33" s="24">
        <f t="shared" si="2"/>
        <v>0</v>
      </c>
      <c r="H33" s="27"/>
      <c r="I33" s="28"/>
    </row>
    <row r="34" spans="1:21" ht="33" customHeight="1">
      <c r="A34" s="23" t="s">
        <v>98</v>
      </c>
      <c r="B34" s="63">
        <v>7.3</v>
      </c>
      <c r="C34" s="54" t="s">
        <v>137</v>
      </c>
      <c r="D34" s="21" t="s">
        <v>9</v>
      </c>
      <c r="E34" s="21" t="s">
        <v>112</v>
      </c>
      <c r="F34" s="33"/>
      <c r="G34" s="24">
        <f t="shared" si="2"/>
        <v>0</v>
      </c>
      <c r="H34" s="27"/>
      <c r="I34" s="28"/>
      <c r="R34" s="27"/>
      <c r="S34" s="28"/>
    </row>
    <row r="35" spans="1:21" ht="33" customHeight="1">
      <c r="A35" s="23" t="s">
        <v>98</v>
      </c>
      <c r="B35" s="63">
        <v>7.4</v>
      </c>
      <c r="C35" s="53" t="s">
        <v>138</v>
      </c>
      <c r="D35" s="21" t="s">
        <v>9</v>
      </c>
      <c r="E35" s="21" t="s">
        <v>108</v>
      </c>
      <c r="F35" s="33"/>
      <c r="G35" s="24">
        <f t="shared" si="2"/>
        <v>0</v>
      </c>
      <c r="H35" s="27"/>
      <c r="I35" s="28"/>
    </row>
    <row r="36" spans="1:21" ht="33" customHeight="1">
      <c r="A36" s="23" t="s">
        <v>98</v>
      </c>
      <c r="B36" s="63">
        <v>7.5</v>
      </c>
      <c r="C36" s="54" t="s">
        <v>139</v>
      </c>
      <c r="D36" s="21" t="s">
        <v>9</v>
      </c>
      <c r="E36" s="21" t="s">
        <v>108</v>
      </c>
      <c r="F36" s="33"/>
      <c r="G36" s="24">
        <f t="shared" si="2"/>
        <v>0</v>
      </c>
      <c r="H36" s="25" t="s">
        <v>42</v>
      </c>
      <c r="I36" s="26">
        <f>ROUND(SUM(G32:G36),2)</f>
        <v>0</v>
      </c>
    </row>
    <row r="37" spans="1:21" ht="33" customHeight="1">
      <c r="A37" s="23" t="s">
        <v>140</v>
      </c>
      <c r="B37" s="63">
        <v>8.1</v>
      </c>
      <c r="C37" s="54" t="s">
        <v>113</v>
      </c>
      <c r="D37" s="21" t="s">
        <v>12</v>
      </c>
      <c r="E37" s="21" t="s">
        <v>141</v>
      </c>
      <c r="F37" s="33"/>
      <c r="G37" s="24">
        <f t="shared" si="2"/>
        <v>0</v>
      </c>
      <c r="H37" s="25" t="s">
        <v>43</v>
      </c>
      <c r="I37" s="26">
        <f>ROUND(SUM(G37),2)</f>
        <v>0</v>
      </c>
    </row>
    <row r="38" spans="1:21" ht="33" customHeight="1">
      <c r="A38" s="23" t="s">
        <v>142</v>
      </c>
      <c r="B38" s="63">
        <v>9.1</v>
      </c>
      <c r="C38" s="54" t="s">
        <v>96</v>
      </c>
      <c r="D38" s="21" t="s">
        <v>16</v>
      </c>
      <c r="E38" s="21" t="s">
        <v>141</v>
      </c>
      <c r="F38" s="33"/>
      <c r="G38" s="24">
        <f t="shared" si="2"/>
        <v>0</v>
      </c>
      <c r="H38" s="27"/>
      <c r="I38" s="28"/>
    </row>
    <row r="39" spans="1:21" ht="33" customHeight="1">
      <c r="A39" s="23" t="s">
        <v>142</v>
      </c>
      <c r="B39" s="63">
        <v>9.1999999999999993</v>
      </c>
      <c r="C39" s="53" t="s">
        <v>95</v>
      </c>
      <c r="D39" s="21" t="s">
        <v>16</v>
      </c>
      <c r="E39" s="21" t="s">
        <v>143</v>
      </c>
      <c r="F39" s="33"/>
      <c r="G39" s="24">
        <f t="shared" si="2"/>
        <v>0</v>
      </c>
    </row>
    <row r="40" spans="1:21" ht="33" customHeight="1">
      <c r="A40" s="23" t="s">
        <v>142</v>
      </c>
      <c r="B40" s="63">
        <v>9.3000000000000007</v>
      </c>
      <c r="C40" s="54" t="s">
        <v>26</v>
      </c>
      <c r="D40" s="21" t="s">
        <v>16</v>
      </c>
      <c r="E40" s="21" t="s">
        <v>143</v>
      </c>
      <c r="F40" s="33"/>
      <c r="G40" s="24">
        <f t="shared" si="2"/>
        <v>0</v>
      </c>
    </row>
    <row r="41" spans="1:21" ht="33" customHeight="1">
      <c r="A41" s="23" t="s">
        <v>142</v>
      </c>
      <c r="B41" s="63">
        <v>9.4</v>
      </c>
      <c r="C41" s="53" t="s">
        <v>27</v>
      </c>
      <c r="D41" s="21" t="s">
        <v>16</v>
      </c>
      <c r="E41" s="21" t="s">
        <v>143</v>
      </c>
      <c r="F41" s="33"/>
      <c r="G41" s="24">
        <f t="shared" si="2"/>
        <v>0</v>
      </c>
      <c r="H41" s="25" t="s">
        <v>44</v>
      </c>
      <c r="I41" s="26">
        <f>ROUND(SUM(G38:G41),2)</f>
        <v>0</v>
      </c>
      <c r="T41" s="27"/>
      <c r="U41" s="28"/>
    </row>
    <row r="42" spans="1:21" ht="33" customHeight="1">
      <c r="A42" s="23" t="s">
        <v>144</v>
      </c>
      <c r="B42" s="63" t="s">
        <v>174</v>
      </c>
      <c r="C42" s="54" t="s">
        <v>20</v>
      </c>
      <c r="D42" s="21" t="s">
        <v>12</v>
      </c>
      <c r="E42" s="21" t="s">
        <v>107</v>
      </c>
      <c r="F42" s="33"/>
      <c r="G42" s="24">
        <f t="shared" si="2"/>
        <v>0</v>
      </c>
      <c r="H42" s="27"/>
      <c r="I42" s="28"/>
      <c r="T42" s="27"/>
      <c r="U42" s="28"/>
    </row>
    <row r="43" spans="1:21" ht="33" customHeight="1">
      <c r="A43" s="23" t="s">
        <v>144</v>
      </c>
      <c r="B43" s="63" t="s">
        <v>175</v>
      </c>
      <c r="C43" s="54" t="s">
        <v>20</v>
      </c>
      <c r="D43" s="21" t="s">
        <v>12</v>
      </c>
      <c r="E43" s="21" t="s">
        <v>107</v>
      </c>
      <c r="F43" s="33"/>
      <c r="G43" s="24">
        <f t="shared" si="2"/>
        <v>0</v>
      </c>
    </row>
    <row r="44" spans="1:21" ht="33" customHeight="1">
      <c r="A44" s="23" t="s">
        <v>144</v>
      </c>
      <c r="B44" s="63" t="s">
        <v>176</v>
      </c>
      <c r="C44" s="54" t="s">
        <v>106</v>
      </c>
      <c r="D44" s="21" t="s">
        <v>16</v>
      </c>
      <c r="E44" s="21" t="s">
        <v>112</v>
      </c>
      <c r="F44" s="33"/>
      <c r="G44" s="24">
        <f t="shared" si="2"/>
        <v>0</v>
      </c>
      <c r="T44" s="27"/>
      <c r="U44" s="28"/>
    </row>
    <row r="45" spans="1:21" ht="33" customHeight="1">
      <c r="A45" s="23" t="s">
        <v>144</v>
      </c>
      <c r="B45" s="63" t="s">
        <v>177</v>
      </c>
      <c r="C45" s="54" t="s">
        <v>121</v>
      </c>
      <c r="D45" s="21" t="s">
        <v>16</v>
      </c>
      <c r="E45" s="21" t="s">
        <v>128</v>
      </c>
      <c r="F45" s="33"/>
      <c r="G45" s="24">
        <f t="shared" si="2"/>
        <v>0</v>
      </c>
      <c r="H45" s="27"/>
      <c r="I45" s="28"/>
    </row>
    <row r="46" spans="1:21" ht="33" customHeight="1">
      <c r="A46" s="23" t="s">
        <v>144</v>
      </c>
      <c r="B46" s="63" t="s">
        <v>178</v>
      </c>
      <c r="C46" s="56" t="s">
        <v>122</v>
      </c>
      <c r="D46" s="21" t="s">
        <v>12</v>
      </c>
      <c r="E46" s="21" t="s">
        <v>107</v>
      </c>
      <c r="F46" s="33"/>
      <c r="G46" s="24">
        <f t="shared" si="2"/>
        <v>0</v>
      </c>
      <c r="H46" s="27"/>
      <c r="I46" s="28"/>
      <c r="T46" s="27"/>
      <c r="U46" s="28"/>
    </row>
    <row r="47" spans="1:21" ht="33" customHeight="1">
      <c r="A47" s="23" t="s">
        <v>144</v>
      </c>
      <c r="B47" s="63" t="s">
        <v>179</v>
      </c>
      <c r="C47" s="56" t="s">
        <v>123</v>
      </c>
      <c r="D47" s="21" t="s">
        <v>12</v>
      </c>
      <c r="E47" s="21" t="s">
        <v>112</v>
      </c>
      <c r="F47" s="33"/>
      <c r="G47" s="24">
        <f t="shared" si="2"/>
        <v>0</v>
      </c>
      <c r="H47" s="27"/>
      <c r="I47" s="28"/>
    </row>
    <row r="48" spans="1:21" ht="33" customHeight="1">
      <c r="A48" s="23" t="s">
        <v>144</v>
      </c>
      <c r="B48" s="63" t="s">
        <v>179</v>
      </c>
      <c r="C48" s="46" t="s">
        <v>145</v>
      </c>
      <c r="D48" s="21" t="s">
        <v>12</v>
      </c>
      <c r="E48" s="21" t="s">
        <v>128</v>
      </c>
      <c r="F48" s="33"/>
      <c r="G48" s="24">
        <f t="shared" si="2"/>
        <v>0</v>
      </c>
      <c r="H48" s="25" t="s">
        <v>114</v>
      </c>
      <c r="I48" s="26">
        <f>ROUND(SUM(G42:G48),2)</f>
        <v>0</v>
      </c>
    </row>
    <row r="49" spans="1:9" ht="33" customHeight="1">
      <c r="A49" s="23" t="s">
        <v>146</v>
      </c>
      <c r="B49" s="63" t="s">
        <v>180</v>
      </c>
      <c r="C49" s="20" t="s">
        <v>21</v>
      </c>
      <c r="D49" s="21" t="s">
        <v>17</v>
      </c>
      <c r="E49" s="21" t="s">
        <v>108</v>
      </c>
      <c r="F49" s="33"/>
      <c r="G49" s="24">
        <f t="shared" si="2"/>
        <v>0</v>
      </c>
      <c r="H49" s="27"/>
      <c r="I49" s="28"/>
    </row>
    <row r="50" spans="1:9" ht="33" customHeight="1">
      <c r="A50" s="23" t="s">
        <v>146</v>
      </c>
      <c r="B50" s="63" t="s">
        <v>181</v>
      </c>
      <c r="C50" s="54" t="s">
        <v>30</v>
      </c>
      <c r="D50" s="29" t="s">
        <v>17</v>
      </c>
      <c r="E50" s="29">
        <v>1</v>
      </c>
      <c r="F50" s="33"/>
      <c r="G50" s="24">
        <f t="shared" si="2"/>
        <v>0</v>
      </c>
      <c r="H50" s="27"/>
      <c r="I50" s="28"/>
    </row>
    <row r="51" spans="1:9" ht="33" customHeight="1">
      <c r="A51" s="23" t="s">
        <v>146</v>
      </c>
      <c r="B51" s="63" t="s">
        <v>182</v>
      </c>
      <c r="C51" s="53" t="s">
        <v>89</v>
      </c>
      <c r="D51" s="29" t="s">
        <v>17</v>
      </c>
      <c r="E51" s="29">
        <v>1</v>
      </c>
      <c r="F51" s="33"/>
      <c r="G51" s="24">
        <f t="shared" si="2"/>
        <v>0</v>
      </c>
      <c r="H51" s="27"/>
      <c r="I51" s="28"/>
    </row>
    <row r="52" spans="1:9" ht="33" customHeight="1">
      <c r="A52" s="23" t="s">
        <v>146</v>
      </c>
      <c r="B52" s="63" t="s">
        <v>183</v>
      </c>
      <c r="C52" s="56" t="s">
        <v>109</v>
      </c>
      <c r="D52" s="29" t="s">
        <v>17</v>
      </c>
      <c r="E52" s="29">
        <v>1</v>
      </c>
      <c r="F52" s="33"/>
      <c r="G52" s="24">
        <f t="shared" si="2"/>
        <v>0</v>
      </c>
    </row>
    <row r="53" spans="1:9" ht="33" customHeight="1">
      <c r="A53" s="23" t="s">
        <v>146</v>
      </c>
      <c r="B53" s="63" t="s">
        <v>184</v>
      </c>
      <c r="C53" s="53" t="s">
        <v>97</v>
      </c>
      <c r="D53" s="29" t="s">
        <v>12</v>
      </c>
      <c r="E53" s="29">
        <v>2</v>
      </c>
      <c r="F53" s="33"/>
      <c r="G53" s="24">
        <f t="shared" si="2"/>
        <v>0</v>
      </c>
      <c r="H53" s="27"/>
      <c r="I53" s="28"/>
    </row>
    <row r="54" spans="1:9" ht="33" customHeight="1">
      <c r="A54" s="23" t="s">
        <v>146</v>
      </c>
      <c r="B54" s="63" t="s">
        <v>185</v>
      </c>
      <c r="C54" s="54" t="s">
        <v>22</v>
      </c>
      <c r="D54" s="29" t="s">
        <v>12</v>
      </c>
      <c r="E54" s="29">
        <v>5</v>
      </c>
      <c r="F54" s="33"/>
      <c r="G54" s="24">
        <f t="shared" si="2"/>
        <v>0</v>
      </c>
      <c r="H54" s="25" t="s">
        <v>115</v>
      </c>
      <c r="I54" s="26">
        <f>ROUND(SUM(G49:G54),2)</f>
        <v>0</v>
      </c>
    </row>
    <row r="55" spans="1:9" ht="33" customHeight="1">
      <c r="A55" s="23" t="s">
        <v>147</v>
      </c>
      <c r="B55" s="63" t="s">
        <v>186</v>
      </c>
      <c r="C55" s="53" t="s">
        <v>124</v>
      </c>
      <c r="D55" s="29" t="s">
        <v>17</v>
      </c>
      <c r="E55" s="29">
        <v>1</v>
      </c>
      <c r="F55" s="33"/>
      <c r="G55" s="24">
        <f t="shared" si="2"/>
        <v>0</v>
      </c>
      <c r="H55" s="27"/>
      <c r="I55" s="28"/>
    </row>
    <row r="56" spans="1:9" ht="33" customHeight="1">
      <c r="A56" s="23" t="s">
        <v>147</v>
      </c>
      <c r="B56" s="63" t="s">
        <v>187</v>
      </c>
      <c r="C56" s="53" t="s">
        <v>125</v>
      </c>
      <c r="D56" s="29" t="s">
        <v>12</v>
      </c>
      <c r="E56" s="29">
        <v>2</v>
      </c>
      <c r="F56" s="33"/>
      <c r="G56" s="24">
        <f t="shared" si="2"/>
        <v>0</v>
      </c>
      <c r="H56" s="27"/>
      <c r="I56" s="28"/>
    </row>
    <row r="57" spans="1:9" ht="33" customHeight="1">
      <c r="A57" s="23" t="s">
        <v>147</v>
      </c>
      <c r="B57" s="63" t="s">
        <v>188</v>
      </c>
      <c r="C57" s="53" t="s">
        <v>41</v>
      </c>
      <c r="D57" s="29" t="s">
        <v>12</v>
      </c>
      <c r="E57" s="29">
        <v>2</v>
      </c>
      <c r="F57" s="33"/>
      <c r="G57" s="24">
        <f t="shared" si="2"/>
        <v>0</v>
      </c>
      <c r="H57" s="27"/>
      <c r="I57" s="28"/>
    </row>
    <row r="58" spans="1:9" ht="33" customHeight="1">
      <c r="A58" s="23" t="s">
        <v>147</v>
      </c>
      <c r="B58" s="63" t="s">
        <v>189</v>
      </c>
      <c r="C58" s="55" t="s">
        <v>126</v>
      </c>
      <c r="D58" s="29" t="s">
        <v>12</v>
      </c>
      <c r="E58" s="29">
        <v>2</v>
      </c>
      <c r="F58" s="33"/>
      <c r="G58" s="24">
        <f t="shared" si="2"/>
        <v>0</v>
      </c>
      <c r="H58" s="25" t="s">
        <v>116</v>
      </c>
      <c r="I58" s="26">
        <f>ROUND(SUM(G55:G58),2)</f>
        <v>0</v>
      </c>
    </row>
    <row r="59" spans="1:9" ht="33" customHeight="1">
      <c r="A59" s="23" t="s">
        <v>168</v>
      </c>
      <c r="B59" s="63" t="s">
        <v>190</v>
      </c>
      <c r="C59" s="53" t="s">
        <v>124</v>
      </c>
      <c r="D59" s="29" t="s">
        <v>17</v>
      </c>
      <c r="E59" s="29">
        <v>0.5</v>
      </c>
      <c r="F59" s="33"/>
      <c r="G59" s="24">
        <f t="shared" si="2"/>
        <v>0</v>
      </c>
    </row>
    <row r="60" spans="1:9" ht="33" customHeight="1">
      <c r="A60" s="23" t="s">
        <v>148</v>
      </c>
      <c r="B60" s="63" t="s">
        <v>191</v>
      </c>
      <c r="C60" s="53" t="s">
        <v>125</v>
      </c>
      <c r="D60" s="29" t="s">
        <v>12</v>
      </c>
      <c r="E60" s="29">
        <v>2.5</v>
      </c>
      <c r="F60" s="33"/>
      <c r="G60" s="24">
        <f t="shared" si="2"/>
        <v>0</v>
      </c>
      <c r="H60" s="27"/>
      <c r="I60" s="28"/>
    </row>
    <row r="61" spans="1:9" ht="33" customHeight="1">
      <c r="A61" s="23" t="s">
        <v>148</v>
      </c>
      <c r="B61" s="63" t="s">
        <v>192</v>
      </c>
      <c r="C61" s="54" t="s">
        <v>41</v>
      </c>
      <c r="D61" s="29" t="s">
        <v>12</v>
      </c>
      <c r="E61" s="29">
        <v>2.5</v>
      </c>
      <c r="F61" s="33"/>
      <c r="G61" s="24">
        <f t="shared" si="2"/>
        <v>0</v>
      </c>
      <c r="H61" s="27"/>
      <c r="I61" s="28"/>
    </row>
    <row r="62" spans="1:9" ht="33" customHeight="1">
      <c r="A62" s="23" t="s">
        <v>148</v>
      </c>
      <c r="B62" s="63" t="s">
        <v>193</v>
      </c>
      <c r="C62" s="55" t="s">
        <v>130</v>
      </c>
      <c r="D62" s="29" t="s">
        <v>12</v>
      </c>
      <c r="E62" s="29">
        <v>1</v>
      </c>
      <c r="F62" s="33"/>
      <c r="G62" s="24">
        <f t="shared" si="2"/>
        <v>0</v>
      </c>
    </row>
    <row r="63" spans="1:9" ht="33" customHeight="1">
      <c r="A63" s="23" t="s">
        <v>148</v>
      </c>
      <c r="B63" s="63" t="s">
        <v>194</v>
      </c>
      <c r="C63" s="53" t="s">
        <v>25</v>
      </c>
      <c r="D63" s="29" t="s">
        <v>12</v>
      </c>
      <c r="E63" s="29">
        <v>0.5</v>
      </c>
      <c r="F63" s="33"/>
      <c r="G63" s="24">
        <f t="shared" si="2"/>
        <v>0</v>
      </c>
    </row>
    <row r="64" spans="1:9" ht="33" customHeight="1">
      <c r="A64" s="23" t="s">
        <v>148</v>
      </c>
      <c r="B64" s="63" t="s">
        <v>195</v>
      </c>
      <c r="C64" s="53" t="s">
        <v>24</v>
      </c>
      <c r="D64" s="29" t="s">
        <v>12</v>
      </c>
      <c r="E64" s="29">
        <v>1</v>
      </c>
      <c r="F64" s="33"/>
      <c r="G64" s="24">
        <f t="shared" si="2"/>
        <v>0</v>
      </c>
      <c r="H64" s="25" t="s">
        <v>153</v>
      </c>
      <c r="I64" s="26">
        <f>ROUND(SUM(G59:G64),2)</f>
        <v>0</v>
      </c>
    </row>
    <row r="65" spans="1:9" ht="41.4">
      <c r="A65" s="23" t="s">
        <v>169</v>
      </c>
      <c r="B65" s="63" t="s">
        <v>196</v>
      </c>
      <c r="C65" s="54" t="s">
        <v>124</v>
      </c>
      <c r="D65" s="29" t="s">
        <v>17</v>
      </c>
      <c r="E65" s="29">
        <v>15</v>
      </c>
      <c r="F65" s="33"/>
      <c r="G65" s="24">
        <f t="shared" si="2"/>
        <v>0</v>
      </c>
      <c r="H65" s="27"/>
      <c r="I65" s="28"/>
    </row>
    <row r="66" spans="1:9" ht="41.4">
      <c r="A66" s="23" t="s">
        <v>169</v>
      </c>
      <c r="B66" s="63" t="s">
        <v>197</v>
      </c>
      <c r="C66" s="54" t="s">
        <v>125</v>
      </c>
      <c r="D66" s="29" t="s">
        <v>12</v>
      </c>
      <c r="E66" s="29">
        <v>14</v>
      </c>
      <c r="F66" s="33"/>
      <c r="G66" s="24">
        <f t="shared" si="2"/>
        <v>0</v>
      </c>
      <c r="H66" s="27"/>
      <c r="I66" s="28"/>
    </row>
    <row r="67" spans="1:9" ht="41.4">
      <c r="A67" s="23" t="s">
        <v>169</v>
      </c>
      <c r="B67" s="63" t="s">
        <v>198</v>
      </c>
      <c r="C67" s="54" t="s">
        <v>41</v>
      </c>
      <c r="D67" s="29" t="s">
        <v>12</v>
      </c>
      <c r="E67" s="29">
        <v>14</v>
      </c>
      <c r="F67" s="33"/>
      <c r="G67" s="24">
        <f t="shared" si="2"/>
        <v>0</v>
      </c>
      <c r="H67" s="27"/>
      <c r="I67" s="28"/>
    </row>
    <row r="68" spans="1:9" ht="41.4">
      <c r="A68" s="23" t="s">
        <v>169</v>
      </c>
      <c r="B68" s="63" t="s">
        <v>199</v>
      </c>
      <c r="C68" s="55" t="s">
        <v>149</v>
      </c>
      <c r="D68" s="29" t="s">
        <v>12</v>
      </c>
      <c r="E68" s="29">
        <v>14</v>
      </c>
      <c r="F68" s="33"/>
      <c r="G68" s="24">
        <f t="shared" si="2"/>
        <v>0</v>
      </c>
      <c r="H68" s="27"/>
      <c r="I68" s="28"/>
    </row>
    <row r="69" spans="1:9" ht="41.4">
      <c r="A69" s="23" t="s">
        <v>169</v>
      </c>
      <c r="B69" s="63" t="s">
        <v>200</v>
      </c>
      <c r="C69" s="53" t="s">
        <v>24</v>
      </c>
      <c r="D69" s="29" t="s">
        <v>12</v>
      </c>
      <c r="E69" s="29">
        <v>2</v>
      </c>
      <c r="F69" s="33"/>
      <c r="G69" s="24">
        <f t="shared" si="2"/>
        <v>0</v>
      </c>
      <c r="H69" s="25" t="s">
        <v>154</v>
      </c>
      <c r="I69" s="26">
        <f>ROUND(SUM(G65:G69),2)</f>
        <v>0</v>
      </c>
    </row>
    <row r="70" spans="1:9" ht="33" customHeight="1">
      <c r="A70" s="23" t="s">
        <v>170</v>
      </c>
      <c r="B70" s="63" t="s">
        <v>201</v>
      </c>
      <c r="C70" s="54" t="s">
        <v>94</v>
      </c>
      <c r="D70" s="29" t="s">
        <v>12</v>
      </c>
      <c r="E70" s="29">
        <v>1</v>
      </c>
      <c r="F70" s="33"/>
      <c r="G70" s="24">
        <f t="shared" si="2"/>
        <v>0</v>
      </c>
      <c r="H70" s="25" t="s">
        <v>155</v>
      </c>
      <c r="I70" s="26">
        <f>ROUND(SUM(G70),2)</f>
        <v>0</v>
      </c>
    </row>
    <row r="71" spans="1:9" ht="41.4">
      <c r="A71" s="23" t="s">
        <v>171</v>
      </c>
      <c r="B71" s="64" t="s">
        <v>202</v>
      </c>
      <c r="C71" s="53" t="s">
        <v>135</v>
      </c>
      <c r="D71" s="51" t="s">
        <v>150</v>
      </c>
      <c r="E71" s="49">
        <v>2</v>
      </c>
      <c r="F71" s="50"/>
      <c r="G71" s="60">
        <f t="shared" si="2"/>
        <v>0</v>
      </c>
      <c r="H71" s="25" t="s">
        <v>157</v>
      </c>
      <c r="I71" s="26">
        <f>ROUND(SUM(G71),2)</f>
        <v>0</v>
      </c>
    </row>
    <row r="72" spans="1:9" ht="33" customHeight="1">
      <c r="A72" s="23" t="s">
        <v>172</v>
      </c>
      <c r="B72" s="63" t="s">
        <v>203</v>
      </c>
      <c r="C72" s="54" t="s">
        <v>96</v>
      </c>
      <c r="D72" s="29" t="s">
        <v>16</v>
      </c>
      <c r="E72" s="29">
        <v>16</v>
      </c>
      <c r="F72" s="33"/>
      <c r="G72" s="24">
        <f t="shared" si="2"/>
        <v>0</v>
      </c>
      <c r="H72" s="27"/>
      <c r="I72" s="28"/>
    </row>
    <row r="73" spans="1:9" ht="33" customHeight="1">
      <c r="A73" s="23" t="s">
        <v>172</v>
      </c>
      <c r="B73" s="63" t="s">
        <v>204</v>
      </c>
      <c r="C73" s="54" t="s">
        <v>95</v>
      </c>
      <c r="D73" s="29" t="s">
        <v>16</v>
      </c>
      <c r="E73" s="29">
        <v>4</v>
      </c>
      <c r="F73" s="33"/>
      <c r="G73" s="24">
        <f t="shared" si="2"/>
        <v>0</v>
      </c>
      <c r="H73" s="27"/>
      <c r="I73" s="28"/>
    </row>
    <row r="74" spans="1:9" ht="33" customHeight="1">
      <c r="A74" s="23" t="s">
        <v>172</v>
      </c>
      <c r="B74" s="63" t="s">
        <v>205</v>
      </c>
      <c r="C74" s="53" t="s">
        <v>26</v>
      </c>
      <c r="D74" s="29" t="s">
        <v>16</v>
      </c>
      <c r="E74" s="29">
        <v>4</v>
      </c>
      <c r="F74" s="33"/>
      <c r="G74" s="24">
        <f t="shared" si="2"/>
        <v>0</v>
      </c>
      <c r="H74" s="27"/>
      <c r="I74" s="28"/>
    </row>
    <row r="75" spans="1:9" ht="33" customHeight="1">
      <c r="A75" s="23" t="s">
        <v>172</v>
      </c>
      <c r="B75" s="63" t="s">
        <v>206</v>
      </c>
      <c r="C75" s="54" t="s">
        <v>27</v>
      </c>
      <c r="D75" s="29" t="s">
        <v>16</v>
      </c>
      <c r="E75" s="29">
        <v>4</v>
      </c>
      <c r="F75" s="33"/>
      <c r="G75" s="24">
        <f t="shared" si="2"/>
        <v>0</v>
      </c>
      <c r="H75" s="25" t="s">
        <v>156</v>
      </c>
      <c r="I75" s="26">
        <f>ROUND(SUM(G72:G75),2)</f>
        <v>0</v>
      </c>
    </row>
    <row r="76" spans="1:9" ht="33" customHeight="1">
      <c r="A76" s="23" t="s">
        <v>173</v>
      </c>
      <c r="B76" s="63">
        <v>11.1</v>
      </c>
      <c r="C76" s="53" t="s">
        <v>21</v>
      </c>
      <c r="D76" s="29" t="s">
        <v>17</v>
      </c>
      <c r="E76" s="29">
        <v>3</v>
      </c>
      <c r="F76" s="33"/>
      <c r="G76" s="24">
        <f t="shared" si="2"/>
        <v>0</v>
      </c>
      <c r="H76" s="27"/>
      <c r="I76" s="28"/>
    </row>
    <row r="77" spans="1:9" ht="33" customHeight="1">
      <c r="A77" s="23" t="s">
        <v>173</v>
      </c>
      <c r="B77" s="63">
        <v>11.2</v>
      </c>
      <c r="C77" s="53" t="s">
        <v>121</v>
      </c>
      <c r="D77" s="29" t="s">
        <v>16</v>
      </c>
      <c r="E77" s="29">
        <v>2</v>
      </c>
      <c r="F77" s="33"/>
      <c r="G77" s="24">
        <f t="shared" si="2"/>
        <v>0</v>
      </c>
      <c r="H77" s="27"/>
      <c r="I77" s="28"/>
    </row>
    <row r="78" spans="1:9" ht="33" customHeight="1">
      <c r="A78" s="23" t="s">
        <v>173</v>
      </c>
      <c r="B78" s="63">
        <v>11.3</v>
      </c>
      <c r="C78" s="46" t="s">
        <v>151</v>
      </c>
      <c r="D78" s="29" t="s">
        <v>12</v>
      </c>
      <c r="E78" s="29">
        <v>2</v>
      </c>
      <c r="F78" s="33"/>
      <c r="G78" s="24">
        <f t="shared" si="2"/>
        <v>0</v>
      </c>
      <c r="H78" s="27"/>
      <c r="I78" s="28"/>
    </row>
    <row r="79" spans="1:9" ht="33" customHeight="1">
      <c r="A79" s="23" t="s">
        <v>173</v>
      </c>
      <c r="B79" s="63">
        <v>11.4</v>
      </c>
      <c r="C79" s="55" t="s">
        <v>86</v>
      </c>
      <c r="D79" s="29" t="s">
        <v>17</v>
      </c>
      <c r="E79" s="29">
        <v>14</v>
      </c>
      <c r="F79" s="33"/>
      <c r="G79" s="24">
        <f t="shared" si="2"/>
        <v>0</v>
      </c>
      <c r="H79" s="27"/>
      <c r="I79" s="28"/>
    </row>
    <row r="80" spans="1:9" ht="33" customHeight="1">
      <c r="A80" s="23" t="s">
        <v>173</v>
      </c>
      <c r="B80" s="63">
        <v>11.5</v>
      </c>
      <c r="C80" s="55" t="s">
        <v>87</v>
      </c>
      <c r="D80" s="29" t="s">
        <v>17</v>
      </c>
      <c r="E80" s="29">
        <v>16</v>
      </c>
      <c r="F80" s="33"/>
      <c r="G80" s="24">
        <f t="shared" si="2"/>
        <v>0</v>
      </c>
      <c r="H80" s="27"/>
      <c r="I80" s="28"/>
    </row>
    <row r="81" spans="1:9" ht="33" customHeight="1">
      <c r="A81" s="23" t="s">
        <v>173</v>
      </c>
      <c r="B81" s="63">
        <v>11.6</v>
      </c>
      <c r="C81" s="54" t="s">
        <v>91</v>
      </c>
      <c r="D81" s="29" t="s">
        <v>12</v>
      </c>
      <c r="E81" s="29">
        <v>18</v>
      </c>
      <c r="F81" s="33"/>
      <c r="G81" s="24">
        <f t="shared" si="2"/>
        <v>0</v>
      </c>
      <c r="H81" s="68"/>
      <c r="I81" s="69"/>
    </row>
    <row r="82" spans="1:9" ht="41.4">
      <c r="A82" s="23" t="s">
        <v>212</v>
      </c>
      <c r="B82" s="63" t="s">
        <v>207</v>
      </c>
      <c r="C82" s="54" t="s">
        <v>96</v>
      </c>
      <c r="D82" s="29" t="s">
        <v>16</v>
      </c>
      <c r="E82" s="29">
        <v>2</v>
      </c>
      <c r="F82" s="33"/>
      <c r="G82" s="24">
        <f t="shared" si="2"/>
        <v>0</v>
      </c>
      <c r="H82" s="27"/>
      <c r="I82" s="28"/>
    </row>
    <row r="83" spans="1:9" ht="41.4">
      <c r="A83" s="23" t="s">
        <v>212</v>
      </c>
      <c r="B83" s="63" t="s">
        <v>208</v>
      </c>
      <c r="C83" s="53" t="s">
        <v>124</v>
      </c>
      <c r="D83" s="29" t="s">
        <v>17</v>
      </c>
      <c r="E83" s="29">
        <v>0.5</v>
      </c>
      <c r="F83" s="33"/>
      <c r="G83" s="24">
        <f t="shared" si="2"/>
        <v>0</v>
      </c>
      <c r="H83" s="27"/>
      <c r="I83" s="28"/>
    </row>
    <row r="84" spans="1:9" ht="41.4">
      <c r="A84" s="23" t="s">
        <v>212</v>
      </c>
      <c r="B84" s="63" t="s">
        <v>209</v>
      </c>
      <c r="C84" s="54" t="s">
        <v>125</v>
      </c>
      <c r="D84" s="29" t="s">
        <v>12</v>
      </c>
      <c r="E84" s="29">
        <v>2</v>
      </c>
      <c r="F84" s="33"/>
      <c r="G84" s="24">
        <f t="shared" si="2"/>
        <v>0</v>
      </c>
      <c r="H84" s="27"/>
      <c r="I84" s="28"/>
    </row>
    <row r="85" spans="1:9" ht="41.4">
      <c r="A85" s="23" t="s">
        <v>212</v>
      </c>
      <c r="B85" s="63" t="s">
        <v>210</v>
      </c>
      <c r="C85" s="53" t="s">
        <v>41</v>
      </c>
      <c r="D85" s="29" t="s">
        <v>12</v>
      </c>
      <c r="E85" s="29">
        <v>2</v>
      </c>
      <c r="F85" s="33"/>
      <c r="G85" s="24">
        <f t="shared" si="2"/>
        <v>0</v>
      </c>
      <c r="H85" s="27"/>
      <c r="I85" s="28"/>
    </row>
    <row r="86" spans="1:9" ht="41.4">
      <c r="A86" s="23" t="s">
        <v>212</v>
      </c>
      <c r="B86" s="63" t="s">
        <v>211</v>
      </c>
      <c r="C86" s="55" t="s">
        <v>152</v>
      </c>
      <c r="D86" s="29" t="s">
        <v>12</v>
      </c>
      <c r="E86" s="29">
        <v>2</v>
      </c>
      <c r="F86" s="33"/>
      <c r="G86" s="24">
        <f t="shared" si="2"/>
        <v>0</v>
      </c>
      <c r="H86" s="25" t="s">
        <v>213</v>
      </c>
      <c r="I86" s="26">
        <f>ROUND(SUM(G76:G86),2)</f>
        <v>0</v>
      </c>
    </row>
    <row r="87" spans="1:9" ht="50.25" customHeight="1">
      <c r="A87" s="23" t="s">
        <v>117</v>
      </c>
      <c r="B87" s="63">
        <v>12.1</v>
      </c>
      <c r="C87" s="59" t="s">
        <v>29</v>
      </c>
      <c r="D87" s="29" t="s">
        <v>8</v>
      </c>
      <c r="E87" s="29">
        <v>1</v>
      </c>
      <c r="F87" s="33"/>
      <c r="G87" s="24">
        <f t="shared" si="2"/>
        <v>0</v>
      </c>
      <c r="H87" s="27"/>
      <c r="I87" s="28"/>
    </row>
    <row r="88" spans="1:9" ht="33" customHeight="1">
      <c r="A88" s="23" t="s">
        <v>117</v>
      </c>
      <c r="B88" s="63">
        <v>12.2</v>
      </c>
      <c r="C88" s="55" t="s">
        <v>39</v>
      </c>
      <c r="D88" s="29" t="s">
        <v>8</v>
      </c>
      <c r="E88" s="29">
        <v>1</v>
      </c>
      <c r="F88" s="33"/>
      <c r="G88" s="24">
        <f t="shared" si="2"/>
        <v>0</v>
      </c>
      <c r="H88" s="25" t="s">
        <v>99</v>
      </c>
      <c r="I88" s="26">
        <f>ROUND(SUM(G87:G88),2)</f>
        <v>0</v>
      </c>
    </row>
    <row r="89" spans="1:9" ht="63" customHeight="1">
      <c r="A89" s="38"/>
      <c r="B89" s="39"/>
      <c r="C89" s="40"/>
      <c r="D89" s="41"/>
      <c r="E89" s="41"/>
      <c r="F89" s="57" t="s">
        <v>40</v>
      </c>
      <c r="G89" s="58">
        <f>SUM(G4:G88)</f>
        <v>0</v>
      </c>
      <c r="H89" s="27"/>
      <c r="I89" s="28"/>
    </row>
    <row r="90" spans="1:9" ht="37.5" customHeight="1">
      <c r="A90" s="38"/>
      <c r="B90" s="43"/>
      <c r="C90" s="40"/>
      <c r="D90" s="41"/>
      <c r="E90" s="41"/>
      <c r="F90" s="42"/>
      <c r="G90" s="27"/>
      <c r="H90" s="27"/>
      <c r="I90" s="28"/>
    </row>
    <row r="91" spans="1:9" ht="71.25" customHeight="1">
      <c r="A91" s="30"/>
      <c r="B91" s="31"/>
      <c r="C91" s="30"/>
      <c r="D91" s="32"/>
      <c r="E91" s="32"/>
      <c r="F91" s="44"/>
      <c r="G91" s="27"/>
    </row>
  </sheetData>
  <mergeCells count="2">
    <mergeCell ref="A1:G1"/>
    <mergeCell ref="A2:G2"/>
  </mergeCells>
  <phoneticPr fontId="8" type="noConversion"/>
  <pageMargins left="0.7" right="0.7" top="0.75" bottom="0.75" header="0.3" footer="0.3"/>
  <pageSetup paperSize="9" orientation="portrait" r:id="rId1"/>
  <ignoredErrors>
    <ignoredError sqref="E4:E22 E24:E58 E84:E88 E64:E82 E62" numberStoredAsText="1"/>
    <ignoredError sqref="I27" evalError="1"/>
  </ignoredErrors>
</worksheet>
</file>

<file path=xl/worksheets/sheet2.xml><?xml version="1.0" encoding="utf-8"?>
<worksheet xmlns="http://schemas.openxmlformats.org/spreadsheetml/2006/main" xmlns:r="http://schemas.openxmlformats.org/officeDocument/2006/relationships">
  <dimension ref="A1:I51"/>
  <sheetViews>
    <sheetView topLeftCell="A34" zoomScale="70" zoomScaleNormal="70" workbookViewId="0">
      <selection activeCell="I33" sqref="I33"/>
    </sheetView>
  </sheetViews>
  <sheetFormatPr defaultColWidth="9.109375" defaultRowHeight="13.8"/>
  <cols>
    <col min="1" max="1" width="39.5546875" style="7" customWidth="1"/>
    <col min="2" max="2" width="10.5546875" style="4" customWidth="1"/>
    <col min="3" max="3" width="71.5546875" style="3" customWidth="1"/>
    <col min="4" max="4" width="9.109375" style="2"/>
    <col min="5" max="5" width="16.44140625" style="2" customWidth="1"/>
    <col min="6" max="6" width="20.5546875" style="5" customWidth="1"/>
    <col min="7" max="7" width="14.5546875" style="2" customWidth="1"/>
    <col min="8" max="8" width="21.5546875" style="6" customWidth="1"/>
    <col min="9" max="9" width="16.109375" style="1" customWidth="1"/>
    <col min="10" max="16384" width="9.109375" style="1"/>
  </cols>
  <sheetData>
    <row r="1" spans="1:9" ht="56.4" customHeight="1">
      <c r="A1" s="70" t="s">
        <v>118</v>
      </c>
      <c r="B1" s="70"/>
      <c r="C1" s="70"/>
      <c r="D1" s="70"/>
      <c r="E1" s="70"/>
      <c r="F1" s="70"/>
      <c r="G1" s="70"/>
    </row>
    <row r="2" spans="1:9" ht="33" customHeight="1">
      <c r="A2" s="71" t="s">
        <v>92</v>
      </c>
      <c r="B2" s="71"/>
      <c r="C2" s="71"/>
      <c r="D2" s="71"/>
      <c r="E2" s="71"/>
      <c r="F2" s="71"/>
      <c r="G2" s="71"/>
      <c r="H2" s="14"/>
      <c r="I2" s="14"/>
    </row>
    <row r="3" spans="1:9" ht="33" customHeight="1">
      <c r="A3" s="15" t="s">
        <v>0</v>
      </c>
      <c r="B3" s="15" t="s">
        <v>1</v>
      </c>
      <c r="C3" s="15" t="s">
        <v>2</v>
      </c>
      <c r="D3" s="15" t="s">
        <v>3</v>
      </c>
      <c r="E3" s="16" t="s">
        <v>4</v>
      </c>
      <c r="F3" s="17" t="s">
        <v>5</v>
      </c>
      <c r="G3" s="17" t="s">
        <v>6</v>
      </c>
      <c r="H3" s="18"/>
      <c r="I3" s="18"/>
    </row>
    <row r="4" spans="1:9" ht="33" customHeight="1">
      <c r="A4" s="19" t="s">
        <v>45</v>
      </c>
      <c r="B4" s="29">
        <v>1</v>
      </c>
      <c r="C4" s="47" t="s">
        <v>46</v>
      </c>
      <c r="D4" s="34" t="s">
        <v>8</v>
      </c>
      <c r="E4" s="37">
        <v>1</v>
      </c>
      <c r="F4" s="17"/>
      <c r="G4" s="22">
        <f t="shared" ref="G4:G29" si="0">ROUND((E4*F4),2)</f>
        <v>0</v>
      </c>
      <c r="H4" s="18"/>
      <c r="I4" s="18"/>
    </row>
    <row r="5" spans="1:9" ht="33" customHeight="1">
      <c r="A5" s="19" t="s">
        <v>45</v>
      </c>
      <c r="B5" s="29">
        <v>2</v>
      </c>
      <c r="C5" s="47" t="s">
        <v>83</v>
      </c>
      <c r="D5" s="34" t="s">
        <v>47</v>
      </c>
      <c r="E5" s="36">
        <v>2.8000000000000001E-2</v>
      </c>
      <c r="F5" s="17"/>
      <c r="G5" s="22">
        <f t="shared" si="0"/>
        <v>0</v>
      </c>
      <c r="H5" s="18"/>
      <c r="I5" s="18"/>
    </row>
    <row r="6" spans="1:9" ht="33" customHeight="1">
      <c r="A6" s="19" t="s">
        <v>45</v>
      </c>
      <c r="B6" s="29">
        <v>3</v>
      </c>
      <c r="C6" s="47" t="s">
        <v>48</v>
      </c>
      <c r="D6" s="34" t="s">
        <v>47</v>
      </c>
      <c r="E6" s="36">
        <v>2.8000000000000001E-2</v>
      </c>
      <c r="F6" s="17"/>
      <c r="G6" s="22">
        <f t="shared" si="0"/>
        <v>0</v>
      </c>
      <c r="H6" s="18"/>
      <c r="I6" s="18"/>
    </row>
    <row r="7" spans="1:9" ht="33" customHeight="1">
      <c r="A7" s="19" t="s">
        <v>45</v>
      </c>
      <c r="B7" s="29">
        <v>4</v>
      </c>
      <c r="C7" s="47" t="s">
        <v>84</v>
      </c>
      <c r="D7" s="34" t="s">
        <v>47</v>
      </c>
      <c r="E7" s="36">
        <v>0.01</v>
      </c>
      <c r="F7" s="17"/>
      <c r="G7" s="22">
        <f t="shared" si="0"/>
        <v>0</v>
      </c>
      <c r="H7" s="18"/>
      <c r="I7" s="18"/>
    </row>
    <row r="8" spans="1:9" ht="33" customHeight="1">
      <c r="A8" s="19" t="s">
        <v>45</v>
      </c>
      <c r="B8" s="29">
        <v>5</v>
      </c>
      <c r="C8" s="47" t="s">
        <v>49</v>
      </c>
      <c r="D8" s="34" t="s">
        <v>47</v>
      </c>
      <c r="E8" s="36">
        <v>0.01</v>
      </c>
      <c r="F8" s="17"/>
      <c r="G8" s="22">
        <f t="shared" si="0"/>
        <v>0</v>
      </c>
      <c r="H8" s="18"/>
      <c r="I8" s="18"/>
    </row>
    <row r="9" spans="1:9" ht="33" customHeight="1">
      <c r="A9" s="19" t="s">
        <v>45</v>
      </c>
      <c r="B9" s="29">
        <v>6</v>
      </c>
      <c r="C9" s="47" t="s">
        <v>50</v>
      </c>
      <c r="D9" s="34" t="s">
        <v>16</v>
      </c>
      <c r="E9" s="37">
        <v>24</v>
      </c>
      <c r="F9" s="17"/>
      <c r="G9" s="22">
        <f t="shared" si="0"/>
        <v>0</v>
      </c>
      <c r="H9" s="18"/>
      <c r="I9" s="18"/>
    </row>
    <row r="10" spans="1:9" ht="33" customHeight="1">
      <c r="A10" s="19" t="s">
        <v>45</v>
      </c>
      <c r="B10" s="29">
        <v>7</v>
      </c>
      <c r="C10" s="47" t="s">
        <v>158</v>
      </c>
      <c r="D10" s="34" t="s">
        <v>16</v>
      </c>
      <c r="E10" s="35" t="s">
        <v>128</v>
      </c>
      <c r="F10" s="17"/>
      <c r="G10" s="22">
        <f t="shared" si="0"/>
        <v>0</v>
      </c>
      <c r="H10" s="18"/>
      <c r="I10" s="18"/>
    </row>
    <row r="11" spans="1:9" ht="33" customHeight="1">
      <c r="A11" s="19" t="s">
        <v>45</v>
      </c>
      <c r="B11" s="29">
        <v>8</v>
      </c>
      <c r="C11" s="45" t="s">
        <v>51</v>
      </c>
      <c r="D11" s="34" t="s">
        <v>85</v>
      </c>
      <c r="E11" s="35" t="s">
        <v>100</v>
      </c>
      <c r="F11" s="17"/>
      <c r="G11" s="22">
        <f t="shared" si="0"/>
        <v>0</v>
      </c>
      <c r="H11" s="18"/>
      <c r="I11" s="18"/>
    </row>
    <row r="12" spans="1:9" ht="33" customHeight="1">
      <c r="A12" s="19" t="s">
        <v>45</v>
      </c>
      <c r="B12" s="29">
        <v>9</v>
      </c>
      <c r="C12" s="47" t="s">
        <v>52</v>
      </c>
      <c r="D12" s="34" t="s">
        <v>85</v>
      </c>
      <c r="E12" s="35" t="s">
        <v>100</v>
      </c>
      <c r="F12" s="17"/>
      <c r="G12" s="22">
        <f t="shared" si="0"/>
        <v>0</v>
      </c>
      <c r="H12" s="18"/>
      <c r="I12" s="18"/>
    </row>
    <row r="13" spans="1:9" ht="33" customHeight="1">
      <c r="A13" s="19" t="s">
        <v>45</v>
      </c>
      <c r="B13" s="29">
        <v>10</v>
      </c>
      <c r="C13" s="47" t="s">
        <v>53</v>
      </c>
      <c r="D13" s="34" t="s">
        <v>16</v>
      </c>
      <c r="E13" s="37">
        <v>16</v>
      </c>
      <c r="F13" s="17"/>
      <c r="G13" s="22">
        <f t="shared" si="0"/>
        <v>0</v>
      </c>
      <c r="H13" s="18"/>
      <c r="I13" s="18"/>
    </row>
    <row r="14" spans="1:9" ht="33" customHeight="1">
      <c r="A14" s="19" t="s">
        <v>45</v>
      </c>
      <c r="B14" s="29">
        <v>11</v>
      </c>
      <c r="C14" s="47" t="s">
        <v>54</v>
      </c>
      <c r="D14" s="34" t="s">
        <v>16</v>
      </c>
      <c r="E14" s="37">
        <v>30</v>
      </c>
      <c r="F14" s="17"/>
      <c r="G14" s="22">
        <f t="shared" si="0"/>
        <v>0</v>
      </c>
      <c r="H14" s="18"/>
      <c r="I14" s="18"/>
    </row>
    <row r="15" spans="1:9" ht="33" customHeight="1">
      <c r="A15" s="19" t="s">
        <v>45</v>
      </c>
      <c r="B15" s="29">
        <v>12</v>
      </c>
      <c r="C15" s="47" t="s">
        <v>159</v>
      </c>
      <c r="D15" s="34" t="s">
        <v>16</v>
      </c>
      <c r="E15" s="37">
        <v>22</v>
      </c>
      <c r="F15" s="17"/>
      <c r="G15" s="22">
        <f t="shared" si="0"/>
        <v>0</v>
      </c>
      <c r="H15" s="18"/>
      <c r="I15" s="18"/>
    </row>
    <row r="16" spans="1:9" ht="33" customHeight="1">
      <c r="A16" s="19" t="s">
        <v>45</v>
      </c>
      <c r="B16" s="29">
        <v>13</v>
      </c>
      <c r="C16" s="45" t="s">
        <v>55</v>
      </c>
      <c r="D16" s="34" t="s">
        <v>16</v>
      </c>
      <c r="E16" s="37">
        <v>64</v>
      </c>
      <c r="F16" s="17"/>
      <c r="G16" s="22">
        <f t="shared" si="0"/>
        <v>0</v>
      </c>
      <c r="H16" s="18"/>
      <c r="I16" s="18"/>
    </row>
    <row r="17" spans="1:9" ht="33" customHeight="1">
      <c r="A17" s="19" t="s">
        <v>45</v>
      </c>
      <c r="B17" s="29">
        <v>14</v>
      </c>
      <c r="C17" s="47" t="s">
        <v>56</v>
      </c>
      <c r="D17" s="34" t="s">
        <v>16</v>
      </c>
      <c r="E17" s="37">
        <v>38</v>
      </c>
      <c r="F17" s="17"/>
      <c r="G17" s="22">
        <f t="shared" si="0"/>
        <v>0</v>
      </c>
      <c r="H17" s="18"/>
      <c r="I17" s="18"/>
    </row>
    <row r="18" spans="1:9" ht="33" customHeight="1">
      <c r="A18" s="19" t="s">
        <v>45</v>
      </c>
      <c r="B18" s="29">
        <v>15</v>
      </c>
      <c r="C18" s="45" t="s">
        <v>160</v>
      </c>
      <c r="D18" s="34" t="s">
        <v>16</v>
      </c>
      <c r="E18" s="37">
        <v>8</v>
      </c>
      <c r="F18" s="17"/>
      <c r="G18" s="22">
        <f t="shared" si="0"/>
        <v>0</v>
      </c>
      <c r="H18" s="18"/>
      <c r="I18" s="18"/>
    </row>
    <row r="19" spans="1:9" ht="33" customHeight="1">
      <c r="A19" s="19" t="s">
        <v>45</v>
      </c>
      <c r="B19" s="29">
        <v>16</v>
      </c>
      <c r="C19" s="45" t="s">
        <v>101</v>
      </c>
      <c r="D19" s="34" t="s">
        <v>16</v>
      </c>
      <c r="E19" s="37">
        <v>2</v>
      </c>
      <c r="F19" s="17"/>
      <c r="G19" s="22">
        <v>0</v>
      </c>
      <c r="H19" s="18"/>
      <c r="I19" s="18"/>
    </row>
    <row r="20" spans="1:9" ht="33" customHeight="1">
      <c r="A20" s="19" t="s">
        <v>45</v>
      </c>
      <c r="B20" s="29">
        <v>17</v>
      </c>
      <c r="C20" s="47" t="s">
        <v>57</v>
      </c>
      <c r="D20" s="34" t="s">
        <v>12</v>
      </c>
      <c r="E20" s="37">
        <v>38</v>
      </c>
      <c r="F20" s="17"/>
      <c r="G20" s="22">
        <f t="shared" si="0"/>
        <v>0</v>
      </c>
      <c r="H20" s="18"/>
      <c r="I20" s="18"/>
    </row>
    <row r="21" spans="1:9" ht="33" customHeight="1">
      <c r="A21" s="19" t="s">
        <v>45</v>
      </c>
      <c r="B21" s="29">
        <v>18</v>
      </c>
      <c r="C21" s="47" t="s">
        <v>58</v>
      </c>
      <c r="D21" s="34" t="s">
        <v>17</v>
      </c>
      <c r="E21" s="37">
        <v>10</v>
      </c>
      <c r="F21" s="17"/>
      <c r="G21" s="22">
        <f t="shared" si="0"/>
        <v>0</v>
      </c>
      <c r="H21" s="18"/>
      <c r="I21" s="18"/>
    </row>
    <row r="22" spans="1:9" ht="33" customHeight="1">
      <c r="A22" s="19" t="s">
        <v>45</v>
      </c>
      <c r="B22" s="29">
        <v>19</v>
      </c>
      <c r="C22" s="45" t="s">
        <v>59</v>
      </c>
      <c r="D22" s="34" t="s">
        <v>47</v>
      </c>
      <c r="E22" s="36">
        <v>4.5999999999999999E-2</v>
      </c>
      <c r="F22" s="17"/>
      <c r="G22" s="22">
        <f t="shared" si="0"/>
        <v>0</v>
      </c>
      <c r="H22" s="18"/>
      <c r="I22" s="18"/>
    </row>
    <row r="23" spans="1:9" ht="33" customHeight="1">
      <c r="A23" s="19" t="s">
        <v>45</v>
      </c>
      <c r="B23" s="29">
        <v>20</v>
      </c>
      <c r="C23" s="47" t="s">
        <v>60</v>
      </c>
      <c r="D23" s="34" t="s">
        <v>8</v>
      </c>
      <c r="E23" s="37">
        <v>2</v>
      </c>
      <c r="F23" s="17"/>
      <c r="G23" s="22">
        <f t="shared" si="0"/>
        <v>0</v>
      </c>
      <c r="H23" s="18"/>
      <c r="I23" s="18"/>
    </row>
    <row r="24" spans="1:9" ht="33" customHeight="1">
      <c r="A24" s="19" t="s">
        <v>45</v>
      </c>
      <c r="B24" s="29">
        <v>21</v>
      </c>
      <c r="C24" s="47" t="s">
        <v>61</v>
      </c>
      <c r="D24" s="34" t="s">
        <v>8</v>
      </c>
      <c r="E24" s="37">
        <v>1</v>
      </c>
      <c r="F24" s="17"/>
      <c r="G24" s="22">
        <f t="shared" si="0"/>
        <v>0</v>
      </c>
      <c r="H24" s="18"/>
      <c r="I24" s="18"/>
    </row>
    <row r="25" spans="1:9" ht="33" customHeight="1">
      <c r="A25" s="19" t="s">
        <v>45</v>
      </c>
      <c r="B25" s="29">
        <v>22</v>
      </c>
      <c r="C25" s="47" t="s">
        <v>62</v>
      </c>
      <c r="D25" s="34" t="s">
        <v>8</v>
      </c>
      <c r="E25" s="37">
        <v>2</v>
      </c>
      <c r="F25" s="17"/>
      <c r="G25" s="22">
        <f t="shared" si="0"/>
        <v>0</v>
      </c>
      <c r="H25" s="18"/>
      <c r="I25" s="18"/>
    </row>
    <row r="26" spans="1:9" ht="33" customHeight="1">
      <c r="A26" s="19" t="s">
        <v>45</v>
      </c>
      <c r="B26" s="29">
        <v>23</v>
      </c>
      <c r="C26" s="45" t="s">
        <v>63</v>
      </c>
      <c r="D26" s="34" t="s">
        <v>9</v>
      </c>
      <c r="E26" s="37">
        <v>3</v>
      </c>
      <c r="F26" s="17"/>
      <c r="G26" s="22">
        <f t="shared" si="0"/>
        <v>0</v>
      </c>
      <c r="H26" s="18"/>
      <c r="I26" s="18"/>
    </row>
    <row r="27" spans="1:9" ht="33" customHeight="1">
      <c r="A27" s="19" t="s">
        <v>45</v>
      </c>
      <c r="B27" s="29">
        <v>24</v>
      </c>
      <c r="C27" s="47" t="s">
        <v>64</v>
      </c>
      <c r="D27" s="34" t="s">
        <v>9</v>
      </c>
      <c r="E27" s="37">
        <v>1</v>
      </c>
      <c r="F27" s="17"/>
      <c r="G27" s="22">
        <f t="shared" si="0"/>
        <v>0</v>
      </c>
      <c r="H27" s="18"/>
      <c r="I27" s="18"/>
    </row>
    <row r="28" spans="1:9" ht="33" customHeight="1">
      <c r="A28" s="19" t="s">
        <v>45</v>
      </c>
      <c r="B28" s="29">
        <v>25</v>
      </c>
      <c r="C28" s="45" t="s">
        <v>65</v>
      </c>
      <c r="D28" s="34" t="s">
        <v>9</v>
      </c>
      <c r="E28" s="37">
        <v>2</v>
      </c>
      <c r="F28" s="17"/>
      <c r="G28" s="22">
        <f t="shared" si="0"/>
        <v>0</v>
      </c>
      <c r="H28" s="18"/>
      <c r="I28" s="18"/>
    </row>
    <row r="29" spans="1:9" ht="33" customHeight="1">
      <c r="A29" s="19" t="s">
        <v>45</v>
      </c>
      <c r="B29" s="29">
        <v>26</v>
      </c>
      <c r="C29" s="47" t="s">
        <v>66</v>
      </c>
      <c r="D29" s="34" t="s">
        <v>9</v>
      </c>
      <c r="E29" s="37">
        <v>3</v>
      </c>
      <c r="F29" s="17"/>
      <c r="G29" s="22">
        <f t="shared" si="0"/>
        <v>0</v>
      </c>
      <c r="H29" s="27"/>
      <c r="I29" s="28"/>
    </row>
    <row r="30" spans="1:9" ht="33.6" customHeight="1">
      <c r="A30" s="19" t="s">
        <v>45</v>
      </c>
      <c r="B30" s="29">
        <v>27</v>
      </c>
      <c r="C30" s="47" t="s">
        <v>67</v>
      </c>
      <c r="D30" s="34" t="s">
        <v>9</v>
      </c>
      <c r="E30" s="37">
        <v>3</v>
      </c>
      <c r="F30" s="17"/>
      <c r="G30" s="22">
        <f>ROUND((E30*F30),2)</f>
        <v>0</v>
      </c>
    </row>
    <row r="31" spans="1:9" ht="33" customHeight="1">
      <c r="A31" s="19" t="s">
        <v>45</v>
      </c>
      <c r="B31" s="29">
        <v>28</v>
      </c>
      <c r="C31" s="47" t="s">
        <v>68</v>
      </c>
      <c r="D31" s="34" t="s">
        <v>8</v>
      </c>
      <c r="E31" s="37">
        <v>1</v>
      </c>
      <c r="F31" s="33"/>
      <c r="G31" s="22">
        <f>ROUND((E31*F31),2)</f>
        <v>0</v>
      </c>
      <c r="H31" s="18"/>
      <c r="I31" s="18"/>
    </row>
    <row r="32" spans="1:9" ht="33" customHeight="1">
      <c r="A32" s="19" t="s">
        <v>45</v>
      </c>
      <c r="B32" s="29">
        <v>29</v>
      </c>
      <c r="C32" s="47" t="s">
        <v>69</v>
      </c>
      <c r="D32" s="34" t="s">
        <v>9</v>
      </c>
      <c r="E32" s="37">
        <v>2</v>
      </c>
      <c r="F32" s="33"/>
      <c r="G32" s="22">
        <f t="shared" ref="G32:G50" si="1">ROUND((E32*F32),2)</f>
        <v>0</v>
      </c>
      <c r="H32" s="18"/>
      <c r="I32" s="18"/>
    </row>
    <row r="33" spans="1:9" ht="33" customHeight="1">
      <c r="A33" s="19" t="s">
        <v>45</v>
      </c>
      <c r="B33" s="29">
        <v>30</v>
      </c>
      <c r="C33" s="47" t="s">
        <v>70</v>
      </c>
      <c r="D33" s="34" t="s">
        <v>8</v>
      </c>
      <c r="E33" s="37">
        <v>1</v>
      </c>
      <c r="F33" s="33"/>
      <c r="G33" s="22">
        <f t="shared" si="1"/>
        <v>0</v>
      </c>
      <c r="H33" s="24" t="s">
        <v>10</v>
      </c>
      <c r="I33" s="26">
        <f>ROUND(SUM(G4:G33),2)</f>
        <v>0</v>
      </c>
    </row>
    <row r="34" spans="1:9" ht="33" customHeight="1">
      <c r="A34" s="19" t="s">
        <v>71</v>
      </c>
      <c r="B34" s="29">
        <v>1</v>
      </c>
      <c r="C34" s="45" t="s">
        <v>81</v>
      </c>
      <c r="D34" s="34" t="s">
        <v>16</v>
      </c>
      <c r="E34" s="37">
        <v>80</v>
      </c>
      <c r="F34" s="33"/>
      <c r="G34" s="22">
        <f t="shared" si="1"/>
        <v>0</v>
      </c>
      <c r="H34" s="18"/>
      <c r="I34" s="18"/>
    </row>
    <row r="35" spans="1:9" ht="33" customHeight="1">
      <c r="A35" s="19" t="s">
        <v>71</v>
      </c>
      <c r="B35" s="29">
        <v>2</v>
      </c>
      <c r="C35" s="45" t="s">
        <v>82</v>
      </c>
      <c r="D35" s="34" t="s">
        <v>16</v>
      </c>
      <c r="E35" s="37">
        <v>12</v>
      </c>
      <c r="F35" s="33"/>
      <c r="G35" s="22">
        <f t="shared" si="1"/>
        <v>0</v>
      </c>
      <c r="H35" s="18"/>
      <c r="I35" s="18"/>
    </row>
    <row r="36" spans="1:9" ht="33" customHeight="1">
      <c r="A36" s="19" t="s">
        <v>71</v>
      </c>
      <c r="B36" s="29">
        <v>3</v>
      </c>
      <c r="C36" s="47" t="s">
        <v>161</v>
      </c>
      <c r="D36" s="34" t="s">
        <v>16</v>
      </c>
      <c r="E36" s="37">
        <v>40</v>
      </c>
      <c r="F36" s="33"/>
      <c r="G36" s="22">
        <f t="shared" si="1"/>
        <v>0</v>
      </c>
      <c r="H36" s="18"/>
      <c r="I36" s="18"/>
    </row>
    <row r="37" spans="1:9" ht="33" customHeight="1">
      <c r="A37" s="19" t="s">
        <v>71</v>
      </c>
      <c r="B37" s="29">
        <v>4</v>
      </c>
      <c r="C37" s="47" t="s">
        <v>162</v>
      </c>
      <c r="D37" s="34" t="s">
        <v>16</v>
      </c>
      <c r="E37" s="37">
        <v>8</v>
      </c>
      <c r="F37" s="33"/>
      <c r="G37" s="22">
        <f t="shared" si="1"/>
        <v>0</v>
      </c>
      <c r="H37" s="18"/>
      <c r="I37" s="18"/>
    </row>
    <row r="38" spans="1:9" ht="37.5" customHeight="1">
      <c r="A38" s="19" t="s">
        <v>71</v>
      </c>
      <c r="B38" s="29">
        <v>5</v>
      </c>
      <c r="C38" s="47" t="s">
        <v>163</v>
      </c>
      <c r="D38" s="34" t="s">
        <v>16</v>
      </c>
      <c r="E38" s="37">
        <v>14</v>
      </c>
      <c r="F38" s="33"/>
      <c r="G38" s="22">
        <f t="shared" si="1"/>
        <v>0</v>
      </c>
      <c r="H38" s="18"/>
      <c r="I38" s="18"/>
    </row>
    <row r="39" spans="1:9" ht="36" customHeight="1">
      <c r="A39" s="19" t="s">
        <v>71</v>
      </c>
      <c r="B39" s="29">
        <v>6</v>
      </c>
      <c r="C39" s="47" t="s">
        <v>72</v>
      </c>
      <c r="D39" s="34" t="s">
        <v>16</v>
      </c>
      <c r="E39" s="37">
        <v>40</v>
      </c>
      <c r="F39" s="33"/>
      <c r="G39" s="22">
        <f t="shared" si="1"/>
        <v>0</v>
      </c>
      <c r="H39" s="18"/>
      <c r="I39" s="18"/>
    </row>
    <row r="40" spans="1:9" ht="33" customHeight="1">
      <c r="A40" s="19" t="s">
        <v>71</v>
      </c>
      <c r="B40" s="29">
        <v>7</v>
      </c>
      <c r="C40" s="45" t="s">
        <v>73</v>
      </c>
      <c r="D40" s="34" t="s">
        <v>16</v>
      </c>
      <c r="E40" s="37">
        <v>24</v>
      </c>
      <c r="F40" s="33"/>
      <c r="G40" s="22">
        <f t="shared" si="1"/>
        <v>0</v>
      </c>
      <c r="H40" s="18"/>
      <c r="I40" s="18"/>
    </row>
    <row r="41" spans="1:9" ht="33" customHeight="1">
      <c r="A41" s="19" t="s">
        <v>71</v>
      </c>
      <c r="B41" s="29">
        <v>8</v>
      </c>
      <c r="C41" s="47" t="s">
        <v>74</v>
      </c>
      <c r="D41" s="34" t="s">
        <v>9</v>
      </c>
      <c r="E41" s="37">
        <v>2</v>
      </c>
      <c r="F41" s="33"/>
      <c r="G41" s="22">
        <f t="shared" si="1"/>
        <v>0</v>
      </c>
      <c r="H41" s="18"/>
      <c r="I41" s="18"/>
    </row>
    <row r="42" spans="1:9" ht="33" customHeight="1">
      <c r="A42" s="19" t="s">
        <v>71</v>
      </c>
      <c r="B42" s="29">
        <v>9</v>
      </c>
      <c r="C42" s="45" t="s">
        <v>164</v>
      </c>
      <c r="D42" s="34" t="s">
        <v>166</v>
      </c>
      <c r="E42" s="37">
        <v>2</v>
      </c>
      <c r="F42" s="33"/>
      <c r="G42" s="22">
        <f t="shared" si="1"/>
        <v>0</v>
      </c>
      <c r="H42" s="27"/>
      <c r="I42" s="28"/>
    </row>
    <row r="43" spans="1:9" ht="33" customHeight="1">
      <c r="A43" s="19" t="s">
        <v>71</v>
      </c>
      <c r="B43" s="29">
        <v>10</v>
      </c>
      <c r="C43" s="47" t="s">
        <v>165</v>
      </c>
      <c r="D43" s="34" t="s">
        <v>9</v>
      </c>
      <c r="E43" s="37">
        <v>2</v>
      </c>
      <c r="F43" s="33"/>
      <c r="G43" s="22">
        <f t="shared" si="1"/>
        <v>0</v>
      </c>
      <c r="H43" s="1"/>
    </row>
    <row r="44" spans="1:9" ht="33" customHeight="1">
      <c r="A44" s="19" t="s">
        <v>71</v>
      </c>
      <c r="B44" s="29">
        <v>11</v>
      </c>
      <c r="C44" s="47" t="s">
        <v>75</v>
      </c>
      <c r="D44" s="34" t="s">
        <v>9</v>
      </c>
      <c r="E44" s="37">
        <v>2</v>
      </c>
      <c r="F44" s="33"/>
      <c r="G44" s="22">
        <f t="shared" si="1"/>
        <v>0</v>
      </c>
      <c r="H44" s="27"/>
      <c r="I44" s="28"/>
    </row>
    <row r="45" spans="1:9" ht="64.5" customHeight="1">
      <c r="A45" s="19" t="s">
        <v>71</v>
      </c>
      <c r="B45" s="29">
        <v>12</v>
      </c>
      <c r="C45" s="45" t="s">
        <v>102</v>
      </c>
      <c r="D45" s="34" t="s">
        <v>8</v>
      </c>
      <c r="E45" s="37">
        <v>2</v>
      </c>
      <c r="F45" s="33"/>
      <c r="G45" s="22">
        <f t="shared" si="1"/>
        <v>0</v>
      </c>
      <c r="H45" s="27"/>
      <c r="I45" s="28"/>
    </row>
    <row r="46" spans="1:9" ht="51.6" customHeight="1">
      <c r="A46" s="19" t="s">
        <v>71</v>
      </c>
      <c r="B46" s="29">
        <v>13</v>
      </c>
      <c r="C46" s="45" t="s">
        <v>103</v>
      </c>
      <c r="D46" s="34" t="s">
        <v>8</v>
      </c>
      <c r="E46" s="37">
        <v>1</v>
      </c>
      <c r="F46" s="33"/>
      <c r="G46" s="22">
        <f t="shared" si="1"/>
        <v>0</v>
      </c>
      <c r="H46" s="27"/>
      <c r="I46" s="28"/>
    </row>
    <row r="47" spans="1:9" ht="33" customHeight="1">
      <c r="A47" s="19" t="s">
        <v>71</v>
      </c>
      <c r="B47" s="29">
        <v>14</v>
      </c>
      <c r="C47" s="47" t="s">
        <v>76</v>
      </c>
      <c r="D47" s="34" t="s">
        <v>8</v>
      </c>
      <c r="E47" s="37">
        <v>1</v>
      </c>
      <c r="F47" s="33"/>
      <c r="G47" s="22">
        <f t="shared" si="1"/>
        <v>0</v>
      </c>
      <c r="H47" s="27"/>
      <c r="I47" s="28"/>
    </row>
    <row r="48" spans="1:9" ht="33" customHeight="1">
      <c r="A48" s="19" t="s">
        <v>71</v>
      </c>
      <c r="B48" s="29">
        <v>15</v>
      </c>
      <c r="C48" s="47" t="s">
        <v>77</v>
      </c>
      <c r="D48" s="34" t="s">
        <v>16</v>
      </c>
      <c r="E48" s="37">
        <v>46</v>
      </c>
      <c r="F48" s="33"/>
      <c r="G48" s="22">
        <f t="shared" si="1"/>
        <v>0</v>
      </c>
      <c r="H48" s="27"/>
      <c r="I48" s="28"/>
    </row>
    <row r="49" spans="1:9" ht="33" customHeight="1">
      <c r="A49" s="19" t="s">
        <v>71</v>
      </c>
      <c r="B49" s="29">
        <v>16</v>
      </c>
      <c r="C49" s="47" t="s">
        <v>78</v>
      </c>
      <c r="D49" s="34" t="s">
        <v>79</v>
      </c>
      <c r="E49" s="37">
        <v>2</v>
      </c>
      <c r="F49" s="33"/>
      <c r="G49" s="22">
        <f t="shared" si="1"/>
        <v>0</v>
      </c>
      <c r="H49" s="27"/>
      <c r="I49" s="28"/>
    </row>
    <row r="50" spans="1:9" ht="33" customHeight="1">
      <c r="A50" s="19" t="s">
        <v>71</v>
      </c>
      <c r="B50" s="29">
        <v>17</v>
      </c>
      <c r="C50" s="45" t="s">
        <v>80</v>
      </c>
      <c r="D50" s="34" t="s">
        <v>9</v>
      </c>
      <c r="E50" s="37">
        <v>2</v>
      </c>
      <c r="F50" s="33"/>
      <c r="G50" s="22">
        <f t="shared" si="1"/>
        <v>0</v>
      </c>
      <c r="H50" s="24" t="s">
        <v>13</v>
      </c>
      <c r="I50" s="26">
        <f>ROUND(SUM(G34:G50),2)</f>
        <v>0</v>
      </c>
    </row>
    <row r="51" spans="1:9" ht="71.25" customHeight="1">
      <c r="A51" s="30"/>
      <c r="B51" s="31"/>
      <c r="C51" s="30"/>
      <c r="D51" s="32"/>
      <c r="E51" s="32"/>
      <c r="F51" s="65" t="s">
        <v>93</v>
      </c>
      <c r="G51" s="66">
        <f>SUM(G4:G50)</f>
        <v>0</v>
      </c>
    </row>
  </sheetData>
  <mergeCells count="2">
    <mergeCell ref="A1:G1"/>
    <mergeCell ref="A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4:C15"/>
  <sheetViews>
    <sheetView zoomScale="70" zoomScaleNormal="70" workbookViewId="0">
      <selection activeCell="C6" sqref="C6"/>
    </sheetView>
  </sheetViews>
  <sheetFormatPr defaultRowHeight="14.4"/>
  <cols>
    <col min="1" max="1" width="14.5546875" customWidth="1"/>
    <col min="2" max="2" width="101.109375" customWidth="1"/>
    <col min="3" max="3" width="11.109375" customWidth="1"/>
  </cols>
  <sheetData>
    <row r="4" spans="1:3">
      <c r="A4" s="72" t="s">
        <v>32</v>
      </c>
      <c r="B4" s="72"/>
      <c r="C4" s="72"/>
    </row>
    <row r="5" spans="1:3" ht="26.4">
      <c r="A5" s="8" t="s">
        <v>33</v>
      </c>
      <c r="B5" s="8" t="s">
        <v>34</v>
      </c>
      <c r="C5" s="8" t="s">
        <v>35</v>
      </c>
    </row>
    <row r="6" spans="1:3">
      <c r="A6" s="8">
        <v>1</v>
      </c>
      <c r="B6" s="10" t="s">
        <v>167</v>
      </c>
      <c r="C6" s="11">
        <f>DKŽ_1!G89</f>
        <v>0</v>
      </c>
    </row>
    <row r="7" spans="1:3">
      <c r="A7" s="9">
        <v>2</v>
      </c>
      <c r="B7" s="10" t="s">
        <v>88</v>
      </c>
      <c r="C7" s="11">
        <f>DKŽ_2!G51</f>
        <v>0</v>
      </c>
    </row>
    <row r="8" spans="1:3" ht="51" customHeight="1">
      <c r="A8" s="8" t="s">
        <v>36</v>
      </c>
      <c r="B8" s="12" t="s">
        <v>37</v>
      </c>
      <c r="C8" s="13">
        <f>SUM(C6:C7)</f>
        <v>0</v>
      </c>
    </row>
    <row r="11" spans="1:3">
      <c r="A11" s="73" t="s">
        <v>38</v>
      </c>
      <c r="B11" s="73"/>
      <c r="C11" s="73"/>
    </row>
    <row r="12" spans="1:3">
      <c r="A12" s="73"/>
      <c r="B12" s="73"/>
      <c r="C12" s="73"/>
    </row>
    <row r="13" spans="1:3">
      <c r="A13" s="73"/>
      <c r="B13" s="73"/>
      <c r="C13" s="73"/>
    </row>
    <row r="14" spans="1:3">
      <c r="A14" s="73"/>
      <c r="B14" s="73"/>
      <c r="C14" s="73"/>
    </row>
    <row r="15" spans="1:3">
      <c r="A15" s="73"/>
      <c r="B15" s="73"/>
      <c r="C15" s="73"/>
    </row>
  </sheetData>
  <mergeCells count="2">
    <mergeCell ref="A4:C4"/>
    <mergeCell ref="A11:C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612CD1DD78C240B18A4589678E1057" ma:contentTypeVersion="0" ma:contentTypeDescription="Create a new document." ma:contentTypeScope="" ma:versionID="2f12c3ea4996587f6697baedb5ac8435">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342C0D-19EE-4607-B816-13BC142AF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457EBB0-7431-40F4-9EE9-1C485778122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407BC9D-5500-40BB-9DDE-11712A915A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Savivaldybe</cp:lastModifiedBy>
  <cp:revision/>
  <dcterms:created xsi:type="dcterms:W3CDTF">2020-10-05T14:48:34Z</dcterms:created>
  <dcterms:modified xsi:type="dcterms:W3CDTF">2025-02-05T06:52:31Z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0x010100004D996343D0A34A8202EC2EF9B4EB3E</vt:lpwstr>
  </property>
</Properties>
</file>