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C:\Users\IKudzinskiene\Desktop\2025\5914-1 k.2253 kap remontas su dv takais\klausimai\atsakymai 4\"/>
    </mc:Choice>
  </mc:AlternateContent>
  <xr:revisionPtr revIDLastSave="0" documentId="13_ncr:1_{7E41B72B-CDD1-4BA4-8299-A5F6D4177E2E}" xr6:coauthVersionLast="47" xr6:coauthVersionMax="47" xr10:uidLastSave="{00000000-0000-0000-0000-000000000000}"/>
  <bookViews>
    <workbookView xWindow="-26400" yWindow="1935" windowWidth="22470" windowHeight="11070" activeTab="6" xr2:uid="{00000000-000D-0000-FFFF-FFFF00000000}"/>
  </bookViews>
  <sheets>
    <sheet name="DKŽ_S" sheetId="1" r:id="rId1"/>
    <sheet name="DKŽ_SK(1)" sheetId="5" r:id="rId2"/>
    <sheet name="DKŽ_SK(2)" sheetId="7" r:id="rId3"/>
    <sheet name="DKŽ_E2" sheetId="3" r:id="rId4"/>
    <sheet name="DKŽ_ER" sheetId="8" r:id="rId5"/>
    <sheet name="DKŽ_NS" sheetId="9" r:id="rId6"/>
    <sheet name="santrauka"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9" l="1"/>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17" i="8"/>
  <c r="G18" i="8"/>
  <c r="G19" i="8"/>
  <c r="G20" i="8"/>
  <c r="G21" i="8"/>
  <c r="G22" i="8"/>
  <c r="G23" i="8"/>
  <c r="G24" i="8"/>
  <c r="G7" i="3"/>
  <c r="G8" i="3"/>
  <c r="G9" i="3"/>
  <c r="G10" i="3"/>
  <c r="G11" i="3"/>
  <c r="G12" i="3"/>
  <c r="G13" i="3"/>
  <c r="G14" i="3"/>
  <c r="G15" i="3"/>
  <c r="G16" i="3"/>
  <c r="G17" i="3"/>
  <c r="G18" i="3"/>
  <c r="G19" i="3"/>
  <c r="G20" i="3"/>
  <c r="G21" i="3"/>
  <c r="G22" i="3"/>
  <c r="G23" i="3"/>
  <c r="G24" i="3"/>
  <c r="G25" i="3"/>
  <c r="G26" i="3"/>
  <c r="G27" i="3"/>
  <c r="G28" i="3"/>
  <c r="G29" i="3"/>
  <c r="G30" i="3"/>
  <c r="G31" i="3"/>
  <c r="G32" i="3"/>
  <c r="G40" i="7"/>
  <c r="G41" i="7"/>
  <c r="G15" i="7"/>
  <c r="G16" i="7"/>
  <c r="G17" i="7"/>
  <c r="G18" i="7"/>
  <c r="G19" i="7"/>
  <c r="G20" i="7"/>
  <c r="G21" i="7"/>
  <c r="G22" i="7"/>
  <c r="G23" i="7"/>
  <c r="G24" i="7"/>
  <c r="G25" i="7"/>
  <c r="G26" i="7"/>
  <c r="G27" i="7"/>
  <c r="G28" i="7"/>
  <c r="G29" i="7"/>
  <c r="G30" i="7"/>
  <c r="G31" i="7"/>
  <c r="G32" i="7"/>
  <c r="G33" i="7"/>
  <c r="G34" i="7"/>
  <c r="G35" i="7"/>
  <c r="G36" i="7"/>
  <c r="G15" i="5"/>
  <c r="G16" i="5"/>
  <c r="G17" i="5"/>
  <c r="G18" i="5"/>
  <c r="G19" i="5"/>
  <c r="G20" i="5"/>
  <c r="G21" i="5"/>
  <c r="G22" i="5"/>
  <c r="G23" i="5"/>
  <c r="G24" i="5"/>
  <c r="G25" i="5"/>
  <c r="G26" i="5"/>
  <c r="G27" i="5"/>
  <c r="G28" i="5"/>
  <c r="G29" i="5"/>
  <c r="G30" i="5"/>
  <c r="G31" i="5"/>
  <c r="G32" i="5"/>
  <c r="G33" i="5"/>
  <c r="G141" i="1"/>
  <c r="G142" i="1"/>
  <c r="G143" i="1"/>
  <c r="G107" i="1"/>
  <c r="G108" i="1"/>
  <c r="G96" i="1"/>
  <c r="G97" i="1"/>
  <c r="G98" i="1"/>
  <c r="G99" i="1"/>
  <c r="G100" i="1"/>
  <c r="G101" i="1"/>
  <c r="G102" i="1"/>
  <c r="G103" i="1"/>
  <c r="G85" i="1"/>
  <c r="G86" i="1"/>
  <c r="G87" i="1"/>
  <c r="G88" i="1"/>
  <c r="G89" i="1"/>
  <c r="G90" i="1"/>
  <c r="G91" i="1"/>
  <c r="G92" i="1"/>
  <c r="G76" i="1"/>
  <c r="G77" i="1"/>
  <c r="G78" i="1"/>
  <c r="G79" i="1"/>
  <c r="G80" i="1"/>
  <c r="G81" i="1"/>
  <c r="G67" i="1"/>
  <c r="G68" i="1"/>
  <c r="G69" i="1"/>
  <c r="G70" i="1"/>
  <c r="G71" i="1"/>
  <c r="G72" i="1"/>
  <c r="G59" i="1"/>
  <c r="G60" i="1"/>
  <c r="G61" i="1"/>
  <c r="G62" i="1"/>
  <c r="G63" i="1"/>
  <c r="G54" i="1"/>
  <c r="G55" i="1"/>
  <c r="G47" i="1"/>
  <c r="G48" i="1"/>
  <c r="G49" i="1"/>
  <c r="G50" i="1"/>
  <c r="I44"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39" i="7"/>
  <c r="G42" i="7"/>
  <c r="G43" i="7"/>
  <c r="G37" i="7"/>
  <c r="G10" i="7"/>
  <c r="G11" i="7"/>
  <c r="G6" i="7"/>
  <c r="G159" i="1" l="1"/>
  <c r="G58" i="1"/>
  <c r="G6" i="5" l="1"/>
  <c r="G11" i="5"/>
  <c r="E127" i="1"/>
  <c r="E126" i="1"/>
  <c r="G126" i="1" s="1"/>
  <c r="E131" i="1"/>
  <c r="G131" i="1" s="1"/>
  <c r="E132" i="1"/>
  <c r="G25" i="8" l="1"/>
  <c r="G16" i="8"/>
  <c r="G15" i="8"/>
  <c r="G14" i="8"/>
  <c r="G13" i="8"/>
  <c r="G12" i="8"/>
  <c r="I14" i="8" s="1"/>
  <c r="G11" i="8"/>
  <c r="G10" i="8"/>
  <c r="G9" i="8"/>
  <c r="G8" i="8"/>
  <c r="G7" i="8"/>
  <c r="G6" i="8"/>
  <c r="G5" i="8"/>
  <c r="I25" i="8" l="1"/>
  <c r="G26" i="8"/>
  <c r="C9" i="2" s="1"/>
  <c r="G41" i="9"/>
  <c r="G6" i="9"/>
  <c r="G5" i="9"/>
  <c r="I41" i="9" l="1"/>
  <c r="G42" i="9"/>
  <c r="C10" i="2" s="1"/>
  <c r="G33" i="3"/>
  <c r="I33" i="3"/>
  <c r="G6" i="3"/>
  <c r="G5" i="3"/>
  <c r="G34" i="3" l="1"/>
  <c r="C8" i="2" s="1"/>
  <c r="G38" i="7"/>
  <c r="G14" i="7"/>
  <c r="G13" i="7"/>
  <c r="G12" i="7"/>
  <c r="G9" i="7"/>
  <c r="G8" i="7"/>
  <c r="G7" i="7"/>
  <c r="G5" i="7"/>
  <c r="G39" i="5"/>
  <c r="G38" i="5"/>
  <c r="G37" i="5"/>
  <c r="I43" i="7" l="1"/>
  <c r="I37" i="7"/>
  <c r="G44" i="7"/>
  <c r="C6" i="2" s="1"/>
  <c r="I12" i="7"/>
  <c r="I8" i="7"/>
  <c r="G158" i="1"/>
  <c r="G157" i="1"/>
  <c r="G156" i="1"/>
  <c r="G155" i="1"/>
  <c r="G154" i="1"/>
  <c r="G153" i="1"/>
  <c r="G152" i="1"/>
  <c r="G151" i="1"/>
  <c r="G150" i="1"/>
  <c r="G149" i="1"/>
  <c r="G148" i="1"/>
  <c r="G147" i="1"/>
  <c r="G146" i="1"/>
  <c r="G145" i="1"/>
  <c r="G144" i="1"/>
  <c r="G140" i="1"/>
  <c r="G139" i="1"/>
  <c r="G138" i="1"/>
  <c r="G137" i="1"/>
  <c r="G136" i="1"/>
  <c r="G135" i="1"/>
  <c r="G134" i="1"/>
  <c r="G133" i="1"/>
  <c r="G132" i="1"/>
  <c r="G130" i="1"/>
  <c r="G129" i="1"/>
  <c r="G128" i="1"/>
  <c r="G127" i="1"/>
  <c r="G125" i="1"/>
  <c r="G124" i="1"/>
  <c r="G123" i="1"/>
  <c r="G122" i="1"/>
  <c r="G121" i="1"/>
  <c r="G120" i="1"/>
  <c r="G119" i="1"/>
  <c r="G118" i="1"/>
  <c r="G117" i="1"/>
  <c r="G116" i="1"/>
  <c r="G115" i="1"/>
  <c r="G114" i="1"/>
  <c r="G113" i="1"/>
  <c r="G112" i="1"/>
  <c r="G111" i="1"/>
  <c r="G110" i="1"/>
  <c r="G109" i="1"/>
  <c r="G106" i="1"/>
  <c r="G105" i="1"/>
  <c r="G104" i="1"/>
  <c r="G95" i="1"/>
  <c r="G94" i="1"/>
  <c r="G93" i="1"/>
  <c r="G84" i="1"/>
  <c r="G83" i="1"/>
  <c r="G82" i="1"/>
  <c r="G75" i="1"/>
  <c r="G74" i="1"/>
  <c r="G73" i="1"/>
  <c r="G66" i="1"/>
  <c r="G65" i="1"/>
  <c r="G64" i="1"/>
  <c r="G57" i="1"/>
  <c r="G56" i="1"/>
  <c r="G53" i="1"/>
  <c r="G52" i="1"/>
  <c r="G51" i="1"/>
  <c r="G46" i="1"/>
  <c r="G45" i="1"/>
  <c r="G44" i="1"/>
  <c r="G6" i="1"/>
  <c r="G5" i="1"/>
  <c r="I136" i="1" l="1"/>
  <c r="I56" i="1"/>
  <c r="I146" i="1"/>
  <c r="I158" i="1"/>
  <c r="I51" i="1"/>
  <c r="I114" i="1"/>
  <c r="I64" i="1"/>
  <c r="I149" i="1"/>
  <c r="I138" i="1"/>
  <c r="I104" i="1"/>
  <c r="I134" i="1"/>
  <c r="I144" i="1"/>
  <c r="I153" i="1"/>
  <c r="I124" i="1"/>
  <c r="I82" i="1"/>
  <c r="C4" i="2"/>
  <c r="G34" i="5" l="1"/>
  <c r="G7" i="5"/>
  <c r="G9" i="5" l="1"/>
  <c r="G10" i="5"/>
  <c r="G12" i="5"/>
  <c r="G40" i="5"/>
  <c r="G36" i="5"/>
  <c r="G35" i="5"/>
  <c r="G14" i="5"/>
  <c r="G13" i="5"/>
  <c r="G8" i="5"/>
  <c r="G5" i="5"/>
  <c r="I35" i="5" l="1"/>
  <c r="G41" i="5"/>
  <c r="C5" i="2" s="1"/>
  <c r="I8" i="5"/>
  <c r="I12" i="5"/>
  <c r="I40" i="5"/>
  <c r="C11" i="2" l="1"/>
</calcChain>
</file>

<file path=xl/sharedStrings.xml><?xml version="1.0" encoding="utf-8"?>
<sst xmlns="http://schemas.openxmlformats.org/spreadsheetml/2006/main" count="1366" uniqueCount="549">
  <si>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</si>
  <si>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</si>
  <si>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</si>
  <si>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</si>
  <si>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</si>
  <si>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</si>
  <si>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</si>
  <si>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</si>
  <si>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</si>
  <si>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</si>
  <si>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</si>
  <si>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6.1</t>
  </si>
  <si>
    <t>1.1</t>
  </si>
  <si>
    <t>1.2</t>
  </si>
  <si>
    <t>1.4</t>
  </si>
  <si>
    <t>1.5</t>
  </si>
  <si>
    <t>1.6</t>
  </si>
  <si>
    <t>1.8</t>
  </si>
  <si>
    <t>vnt.</t>
  </si>
  <si>
    <t>2.1</t>
  </si>
  <si>
    <t>2.2</t>
  </si>
  <si>
    <t>2.3</t>
  </si>
  <si>
    <t>2.4</t>
  </si>
  <si>
    <t>2.5</t>
  </si>
  <si>
    <t>2.6</t>
  </si>
  <si>
    <t>2.7</t>
  </si>
  <si>
    <t>2.8</t>
  </si>
  <si>
    <t>2.9</t>
  </si>
  <si>
    <t>4.1</t>
  </si>
  <si>
    <t>4.2</t>
  </si>
  <si>
    <t>4.3</t>
  </si>
  <si>
    <t>4.4</t>
  </si>
  <si>
    <t>6.2</t>
  </si>
  <si>
    <t>6.3</t>
  </si>
  <si>
    <t>3.1</t>
  </si>
  <si>
    <t>3.2</t>
  </si>
  <si>
    <t>3.3</t>
  </si>
  <si>
    <t>3.4</t>
  </si>
  <si>
    <t>4.5</t>
  </si>
  <si>
    <t>Skyrius</t>
  </si>
  <si>
    <t>Iš viso skyriuje 1, Eur be PVM</t>
  </si>
  <si>
    <t>Iš viso skyriuje 2, Eur be PVM</t>
  </si>
  <si>
    <t>Iš viso skyriuje 3, Eur be PVM</t>
  </si>
  <si>
    <t>IŠ VISO ŽINIARAŠTYJE 1, EUR BE PVM</t>
  </si>
  <si>
    <t>km</t>
  </si>
  <si>
    <t>1.11</t>
  </si>
  <si>
    <t>1.13</t>
  </si>
  <si>
    <t>1.14</t>
  </si>
  <si>
    <t>1.16</t>
  </si>
  <si>
    <t>1.17</t>
  </si>
  <si>
    <t>DARBŲ KIEKIŲ ŽINIARAŠTIS NR. 1 – SUSISIEKIMO DALIS</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</si>
  <si>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</si>
  <si>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</si>
  <si>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</si>
  <si>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</si>
  <si>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</si>
  <si>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</si>
  <si>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</si>
  <si>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</si>
  <si>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</si>
  <si>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</si>
  <si>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</si>
  <si>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1.9</t>
  </si>
  <si>
    <t>1.10</t>
  </si>
  <si>
    <t>1.12</t>
  </si>
  <si>
    <t>1.15</t>
  </si>
  <si>
    <t>7.1</t>
  </si>
  <si>
    <t>t</t>
  </si>
  <si>
    <t>3.5</t>
  </si>
  <si>
    <t>7.2</t>
  </si>
  <si>
    <t>8.1</t>
  </si>
  <si>
    <t>3.6</t>
  </si>
  <si>
    <t>7.3</t>
  </si>
  <si>
    <t>7.4</t>
  </si>
  <si>
    <t>7.5</t>
  </si>
  <si>
    <t>7.6</t>
  </si>
  <si>
    <t>7.7</t>
  </si>
  <si>
    <t>IŠ VISO ŽINIARAŠTYJE 2, EUR BE PVM</t>
  </si>
  <si>
    <t>Susisiekimo dalis</t>
  </si>
  <si>
    <t>1.18</t>
  </si>
  <si>
    <t>1.19</t>
  </si>
  <si>
    <t>1.20</t>
  </si>
  <si>
    <t>4.6</t>
  </si>
  <si>
    <t>4.7</t>
  </si>
  <si>
    <t>Iš viso skyriuje 4, Eur be PVM</t>
  </si>
  <si>
    <t>5.1</t>
  </si>
  <si>
    <t>5.2</t>
  </si>
  <si>
    <t>5.3</t>
  </si>
  <si>
    <t>6.4</t>
  </si>
  <si>
    <t>6.5</t>
  </si>
  <si>
    <t>6.6</t>
  </si>
  <si>
    <t>6.7</t>
  </si>
  <si>
    <t>6.8</t>
  </si>
  <si>
    <t>6.9</t>
  </si>
  <si>
    <t>Suolų pastatymas</t>
  </si>
  <si>
    <t>Šiukšlių dėžių pastatymas</t>
  </si>
  <si>
    <t>1.21</t>
  </si>
  <si>
    <t>5.4</t>
  </si>
  <si>
    <t>5.5</t>
  </si>
  <si>
    <t>5.6</t>
  </si>
  <si>
    <t>5.7</t>
  </si>
  <si>
    <t>5.8</t>
  </si>
  <si>
    <t>5.9</t>
  </si>
  <si>
    <t>kg</t>
  </si>
  <si>
    <t>3.7</t>
  </si>
  <si>
    <t>3.8</t>
  </si>
  <si>
    <t>3.9</t>
  </si>
  <si>
    <t>3.10</t>
  </si>
  <si>
    <t>3.11</t>
  </si>
  <si>
    <t>3.12</t>
  </si>
  <si>
    <t>3.13</t>
  </si>
  <si>
    <t>3.14</t>
  </si>
  <si>
    <t>Žemės plotų planiravimas</t>
  </si>
  <si>
    <t>Valstybinės reikšmės rajoninio kelio Nr. 2253 Palanga–Graudūšiai ruožo nuo 1,091 iki 4,544 km kapitalinio remonto, įrengiant pėsčiųjų ir dviračių taką, techninis darbo projektas</t>
  </si>
  <si>
    <r>
      <t xml:space="preserve">Vieneto kaina, Eur be PVM  </t>
    </r>
    <r>
      <rPr>
        <b/>
        <sz val="11"/>
        <color rgb="FFFF0000"/>
        <rFont val="Times New Roman"/>
        <family val="1"/>
      </rPr>
      <t>(pildo Teikėjas)</t>
    </r>
  </si>
  <si>
    <t>1. Paruošiamieji ir ardymo darbai</t>
  </si>
  <si>
    <t>Kelio ašinės linijos ir kelio juostos nužymėjimas trasoje</t>
  </si>
  <si>
    <t>Kietų veislių medžių iki Ø16 cm kirtimas, šakų genėjimas ir kelmų pašalinimas</t>
  </si>
  <si>
    <t>Medienos paruošimas iš nukirstų  kietų  veislių medžių iki Ø16 cm</t>
  </si>
  <si>
    <r>
      <t>m</t>
    </r>
    <r>
      <rPr>
        <vertAlign val="superscript"/>
        <sz val="11"/>
        <color theme="1"/>
        <rFont val="Times New Roman"/>
        <family val="1"/>
      </rPr>
      <t>3</t>
    </r>
  </si>
  <si>
    <t>Minkštų veislių medžių iki Ø16 cm kirtimas, šakų genėjimas ir kelmų pašalinimas</t>
  </si>
  <si>
    <t>Medienos paruošimas iš nukirstų  minkštų veislių medžių iki Ø16 cm</t>
  </si>
  <si>
    <t>Kietų veislių medžių iki Ø24 cm kirtimas, šakų genėjimas ir kelmų pašalinimas</t>
  </si>
  <si>
    <t>Medienos paruošimas iš nukirstų  kietų veislių medžių iki Ø24 cm</t>
  </si>
  <si>
    <t>Minkštų veislių medžių iki Ø24 cm kirtimas, šakų genėjimas ir kelmų pašalinimas</t>
  </si>
  <si>
    <t>Medienos paruošimas iš nukirstų  minkštų veislių medžių iki Ø24 cm</t>
  </si>
  <si>
    <t>Minkštų veislių medžių iki Ø32 cm kirtimas, šakų genėjimas ir kelmų pašalinimas</t>
  </si>
  <si>
    <t>Medienos paruošimas iš nukirstų  minkštų veislių medžių iki Ø32 cm</t>
  </si>
  <si>
    <t>Minkštų veislių medžių virš Ø32 cm kirtimas, šakų genėjimas ir kelmų pašalinimas</t>
  </si>
  <si>
    <t>Medienos paruošimas iš nukirstų  minkštų veislių medžių virš Ø32 cm</t>
  </si>
  <si>
    <t xml:space="preserve">Tankių krūmų pašalinimas mechanizuotu būdu, atliekų smulkinimas, pakrovimas ir išvežimas rangovo pasirinktu atstumu </t>
  </si>
  <si>
    <t>ha</t>
  </si>
  <si>
    <r>
      <t>Medžių atliekų smulkinimas, pakrovimas ir išvežimas Rangovo pasirinktu atstumu (m</t>
    </r>
    <r>
      <rPr>
        <vertAlign val="superscript"/>
        <sz val="11"/>
        <color theme="1"/>
        <rFont val="Times New Roman"/>
        <family val="1"/>
      </rPr>
      <t xml:space="preserve">3 </t>
    </r>
    <r>
      <rPr>
        <sz val="11"/>
        <color theme="1"/>
        <rFont val="Times New Roman"/>
        <family val="1"/>
      </rPr>
      <t>susmulkintos masės)</t>
    </r>
  </si>
  <si>
    <t>Medžių kamienų pakrovimas ir išvežimas Rangovo pasirinktu atstumu</t>
  </si>
  <si>
    <t>Iki 30 cm skersmens kelmų pakrovimas ir išvežimas Rangovo pasirinktu atstumu</t>
  </si>
  <si>
    <t>Daugiau 30 cm skersmens kelmų pakrovimas ir išvežimas Rangovo pasirinktu atstumu</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</si>
  <si>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309 vnt.</t>
  </si>
  <si>
    <t>Kelio ženklų skydų demontavimas nuo vienastiebių atramų</t>
  </si>
  <si>
    <t>Kelio ženklų vienastiebių atramų demontavimas</t>
  </si>
  <si>
    <t>1.22</t>
  </si>
  <si>
    <t>Kelio ženklų dvistiebių atramų demontavimas</t>
  </si>
  <si>
    <t>1.23</t>
  </si>
  <si>
    <t>Kelio ženklų skydų ir atramų (be pamatų), atitvarų pakrovimas ir išvežimas iki 115 km atstumu</t>
  </si>
  <si>
    <t>1.24</t>
  </si>
  <si>
    <t>Asfalto dangos frezavimas su pakrovimu</t>
  </si>
  <si>
    <r>
      <t>m</t>
    </r>
    <r>
      <rPr>
        <vertAlign val="superscript"/>
        <sz val="11"/>
        <color theme="1"/>
        <rFont val="Times New Roman"/>
        <family val="1"/>
      </rPr>
      <t>2</t>
    </r>
  </si>
  <si>
    <t>1.25</t>
  </si>
  <si>
    <t>Naudoto asfalto granulių pakrovimas ir išvežimas į sandėliavimo aikštelę antriniam panaudojimui Rangovo pasirinktu atstumu</t>
  </si>
  <si>
    <t>1.26</t>
  </si>
  <si>
    <t>Asfalto dangos granulių atsivežimas antriniam jų panaudojimui (I konstrukcijos variantas)</t>
  </si>
  <si>
    <t>1.27</t>
  </si>
  <si>
    <t>Asfalto dangos granulių atsivežimas antriniam jų panaudojimui (II konstrukcijos variantas)</t>
  </si>
  <si>
    <t>1.28</t>
  </si>
  <si>
    <t>1.29</t>
  </si>
  <si>
    <t>1.30</t>
  </si>
  <si>
    <t>Suoliukų išardymas</t>
  </si>
  <si>
    <t>1.31</t>
  </si>
  <si>
    <t>Šiukšlių dėžių išardymas</t>
  </si>
  <si>
    <t>1.32</t>
  </si>
  <si>
    <t>Betoninių kelio bortų ant betoninio pagrindo išardymas</t>
  </si>
  <si>
    <t>1.33</t>
  </si>
  <si>
    <t>Betoninių vejos bortų ant betoninio pagrindo išardymas</t>
  </si>
  <si>
    <t>1.34</t>
  </si>
  <si>
    <t>Gelžbetoninių keleivių laukimo peronų plokščių išmontavimas</t>
  </si>
  <si>
    <t>1.35</t>
  </si>
  <si>
    <t>Betoninių trinkelių dangos išardymas</t>
  </si>
  <si>
    <t>1.36</t>
  </si>
  <si>
    <t>Statybinio laužo (kelio bortų, vejos bortų, trinkelių, keleivių laukimo peronų, betoninių kelio ženklų pamatų, suoliukų, šiukšlių dėžių) pakrovimas ir išvežimas Rangovo pasirinktu atstumu</t>
  </si>
  <si>
    <t>1.37</t>
  </si>
  <si>
    <t>1.38</t>
  </si>
  <si>
    <t>Dirvožemio vid. 30 cm pašalinimas, perstumiant buldozeriu iki 20 m, pakrovimas ir vežimas iki 4 km atstumu (sandėliavimui)</t>
  </si>
  <si>
    <t>1.39</t>
  </si>
  <si>
    <t>Dirvožemio vid. 30 cm pašalinimas, perstumiant buldozeriu iki 20 m, pakrovimas ir vežimas Rangovo pasirinktu atstumu (į išlykį)</t>
  </si>
  <si>
    <t>Iš viso skyriuje 1, 
Eur be PVM</t>
  </si>
  <si>
    <t>2. Žemės sankasos įrengimo darbai</t>
  </si>
  <si>
    <t>Grunto kasimas ekskavatoriais iškasose, pakrovimas į autosavivarčius ir pervežimas iki 4 km atstumu (sandėliavimui)</t>
  </si>
  <si>
    <r>
      <t>m</t>
    </r>
    <r>
      <rPr>
        <vertAlign val="superscript"/>
        <sz val="11"/>
        <color rgb="FF000000"/>
        <rFont val="Times New Roman"/>
        <family val="1"/>
      </rPr>
      <t>3</t>
    </r>
  </si>
  <si>
    <t>Gruntų pakeitimas geresnių savybių gruntu</t>
  </si>
  <si>
    <t>Žemės sankasos įrengimas iš esamo grunto</t>
  </si>
  <si>
    <t xml:space="preserve">Žemės sankasos įrengimas iš atvežtinio smėlingo grunto </t>
  </si>
  <si>
    <t>Žemės sankasos viršaus planiravimas mechanizuotu būdu</t>
  </si>
  <si>
    <r>
      <t>m</t>
    </r>
    <r>
      <rPr>
        <vertAlign val="superscript"/>
        <sz val="11"/>
        <color rgb="FF000000"/>
        <rFont val="Times New Roman"/>
        <family val="1"/>
      </rPr>
      <t>2</t>
    </r>
  </si>
  <si>
    <t>Žemės sankasos viršaus tankinimas mechanizuotu būdu</t>
  </si>
  <si>
    <t>Plotų ir šlaitų planiravimas</t>
  </si>
  <si>
    <t>Iš viso skyriuje 2, 
Eur be PVM</t>
  </si>
  <si>
    <t>3. Drenažo įrengimo darbai</t>
  </si>
  <si>
    <r>
      <t>Filtruojančios geosintetinės medžiagos paklojimas (svoris ≥ 150 g/m</t>
    </r>
    <r>
      <rPr>
        <vertAlign val="superscript"/>
        <sz val="11"/>
        <color theme="1"/>
        <rFont val="Times New Roman"/>
        <family val="1"/>
      </rPr>
      <t>2</t>
    </r>
    <r>
      <rPr>
        <sz val="11"/>
        <color theme="1"/>
        <rFont val="Times New Roman"/>
        <family val="1"/>
      </rPr>
      <t>)</t>
    </r>
  </si>
  <si>
    <t>Drenažo pajungimas į lietaus nuotekų šulinį</t>
  </si>
  <si>
    <t>Tranšėjos užpylimas apsauginiu šalčiui atspariu gruntu ir sutankinimas</t>
  </si>
  <si>
    <t>Iš viso skyriuje 3, 
Eur be PVM</t>
  </si>
  <si>
    <t>4. Bortų įrengimo darbai</t>
  </si>
  <si>
    <r>
      <t>Betoninių nužemintų kelio bortų 100.15.22 ant C20/25 betono pagrindo įrengimas (1m – 0,11 m</t>
    </r>
    <r>
      <rPr>
        <vertAlign val="superscript"/>
        <sz val="11"/>
        <color theme="1"/>
        <rFont val="Times New Roman"/>
        <family val="1"/>
      </rPr>
      <t xml:space="preserve">3 </t>
    </r>
    <r>
      <rPr>
        <sz val="11"/>
        <color theme="1"/>
        <rFont val="Times New Roman"/>
        <family val="1"/>
      </rPr>
      <t>betono)</t>
    </r>
  </si>
  <si>
    <t>Betoninių vejos bortų 100.8.20 ant C12/15 betono pagrindo įrengimas</t>
  </si>
  <si>
    <t>Skaldos pagrindo sluoksnio po bortais iš nesurištojo mineralinių medžiagų mišinio 0/45 įrengimas</t>
  </si>
  <si>
    <t>Sandarinimo juostos tarp asfalto dangos ir borto įrengimas</t>
  </si>
  <si>
    <t>Iš viso skyriuje 4, 
Eur be PVM</t>
  </si>
  <si>
    <t>5. Važiuojamosios dalies pagrindų ir dangos įrengimo darbai (DK 2 dangos konstrukcijos klasė) 
(I konstrukcijos variantas)</t>
  </si>
  <si>
    <t>Apsauginio šalčiui atsparaus sluoksnio įrengimas</t>
  </si>
  <si>
    <r>
      <rPr>
        <b/>
        <sz val="11"/>
        <color rgb="FFFF0000"/>
        <rFont val="Times New Roman"/>
        <family val="1"/>
      </rPr>
      <t xml:space="preserve">Pastaba: </t>
    </r>
    <r>
      <rPr>
        <sz val="11"/>
        <color rgb="FFFF0000"/>
        <rFont val="Times New Roman"/>
        <family val="1"/>
      </rPr>
      <t>Teikėjas pildo pasirinktinai I arba II dangos konstrukcijos variantą</t>
    </r>
  </si>
  <si>
    <t>5. Važiuojamosios dalies pagrindų ir dangos įrengimo darbai (DK 2 dangos konstrukcijos klasė)
 (I konstrukcijos variantas)</t>
  </si>
  <si>
    <t>10 cm storio pagrindo sluoksnis iš mišinio AC 22 PS (su 50/70 rišikliu) įrengimas</t>
  </si>
  <si>
    <t>Polimerais modifikuotos bituminės emulsijos C60BP4–S tolygaus sluoksnio paskleidimas</t>
  </si>
  <si>
    <r>
      <t>4 cm storio apatinio asfalto sluoksnio iš mišinio AC 16 AS (su SZ</t>
    </r>
    <r>
      <rPr>
        <vertAlign val="subscript"/>
        <sz val="11"/>
        <color theme="1"/>
        <rFont val="Times New Roman"/>
        <family val="1"/>
      </rPr>
      <t>22</t>
    </r>
    <r>
      <rPr>
        <sz val="11"/>
        <color theme="1"/>
        <rFont val="Times New Roman"/>
        <family val="1"/>
      </rPr>
      <t>/LA</t>
    </r>
    <r>
      <rPr>
        <vertAlign val="subscript"/>
        <sz val="11"/>
        <color theme="1"/>
        <rFont val="Times New Roman"/>
        <family val="1"/>
      </rPr>
      <t xml:space="preserve">25 </t>
    </r>
    <r>
      <rPr>
        <sz val="11"/>
        <color rgb="FF000000"/>
        <rFont val="Times New Roman"/>
        <family val="1"/>
      </rPr>
      <t>ir 50/70 rišikliu) įrengimas</t>
    </r>
  </si>
  <si>
    <t>Išilginių ir skersinių asfalto dangos siūlių apdorojimas bitumine mase, klojant asfaltą „karštas prie šalto“</t>
  </si>
  <si>
    <t>Tolimesnės kelio atkarpos pažvyravimas 10 cm storio sluoksniu žvyro mišiniu 0/32 (už nuovažos ribų)</t>
  </si>
  <si>
    <t>6. Važiuojamosios dalies pagrindų ir dangos įrengimo darbai (DK 2 dangos konstrukcijos klasė) 
(II konstrukcijos variantas)</t>
  </si>
  <si>
    <t>Šalčiui nejautrių medžiagų sluoksnio įrengimas</t>
  </si>
  <si>
    <r>
      <t>4 cm storio apatinio asfalto sluoksnio iš mišinio AC 16 AS (su SZ</t>
    </r>
    <r>
      <rPr>
        <vertAlign val="subscript"/>
        <sz val="11"/>
        <color theme="1"/>
        <rFont val="Times New Roman"/>
        <family val="1"/>
      </rPr>
      <t>22</t>
    </r>
    <r>
      <rPr>
        <sz val="11"/>
        <color theme="1"/>
        <rFont val="Times New Roman"/>
        <family val="1"/>
      </rPr>
      <t>/LA</t>
    </r>
    <r>
      <rPr>
        <vertAlign val="subscript"/>
        <sz val="11"/>
        <color theme="1"/>
        <rFont val="Times New Roman"/>
        <family val="1"/>
      </rPr>
      <t xml:space="preserve">25 </t>
    </r>
    <r>
      <rPr>
        <sz val="11"/>
        <color theme="1"/>
        <rFont val="Times New Roman"/>
        <family val="1"/>
      </rPr>
      <t>ir 50/70 rišikliu) įrengimas</t>
    </r>
  </si>
  <si>
    <t>Iš viso skyriuje 5,6 
Eur be PVM</t>
  </si>
  <si>
    <t>7. Važiuojamosios dalies pagrindų ir dangos įrengimo darbai (DK 0,3 dangos konstrukcijos klasė) 
(I konstrukcijos variantas)</t>
  </si>
  <si>
    <r>
      <rPr>
        <b/>
        <sz val="11"/>
        <color rgb="FFFF0000"/>
        <rFont val="Times New Roman"/>
        <family val="1"/>
      </rPr>
      <t>Pastaba:</t>
    </r>
    <r>
      <rPr>
        <sz val="11"/>
        <color rgb="FFFF0000"/>
        <rFont val="Times New Roman"/>
        <family val="1"/>
      </rPr>
      <t xml:space="preserve"> Teikėjas pildo pasirinktinai I arba II dangos konstrukcijos variantą</t>
    </r>
  </si>
  <si>
    <t>8 cm storio pagrindo sluoksnis iš mišinio AC 22 PN (su 70/100 rišikliu) įrengimas</t>
  </si>
  <si>
    <t>Bituminės emulsijos C40B5-S / C60B4-S tolygaus sluoksnio paskleidimas</t>
  </si>
  <si>
    <t>4 cm storio viršutinio asfalto sluoksnio iš mišinio AC 11 VN (70/100 rišikliu) (įskaitant paviršiaus šiurkštinimo priemones) įrengimas</t>
  </si>
  <si>
    <t>Skersinių asfalto dangos siūlių apdorojimas bitumine mase, klojant asfaltą „karštas prie šalto“</t>
  </si>
  <si>
    <t>7.8</t>
  </si>
  <si>
    <t>7.9</t>
  </si>
  <si>
    <t>3 cm storio pasluoksnio iš nesurištojo mineralinių medžiagų mišinio įrengimas</t>
  </si>
  <si>
    <t>7.10</t>
  </si>
  <si>
    <t>8 cm storio betoninių trinkelių dangos įrengimas, siūles užpildant granito smulkiosios mineralinės medžiagos mišiniu 0/5</t>
  </si>
  <si>
    <t>7.11</t>
  </si>
  <si>
    <t>8.	 Važiuojamosios dalies pagrindų ir dangos įrengimo darbai (DK 0,3 dangos konstrukcijos klasė) 
(II konstrukcijos variantas)</t>
  </si>
  <si>
    <t>8.2</t>
  </si>
  <si>
    <t>8.3</t>
  </si>
  <si>
    <t>8.4</t>
  </si>
  <si>
    <t>8.5</t>
  </si>
  <si>
    <t>8.6</t>
  </si>
  <si>
    <t>8.7</t>
  </si>
  <si>
    <t>8.8</t>
  </si>
  <si>
    <t>8.9</t>
  </si>
  <si>
    <t>8.10</t>
  </si>
  <si>
    <t>8.11</t>
  </si>
  <si>
    <t>Iš viso skyriuje 7,8 
Eur be PVM</t>
  </si>
  <si>
    <t>9.	 Šaligatvių ir pėsčiųjų tako dangos konstrukcijos įrengimo darbai (I dangos konstrukcijos variantas)</t>
  </si>
  <si>
    <t>9.1</t>
  </si>
  <si>
    <r>
      <t xml:space="preserve">Pastaba: </t>
    </r>
    <r>
      <rPr>
        <sz val="11"/>
        <color rgb="FFFF0000"/>
        <rFont val="Times New Roman"/>
        <family val="1"/>
      </rPr>
      <t>Teikėjas pildo pasirinktinai I arba II dangos konstrukcijos variantą</t>
    </r>
  </si>
  <si>
    <t>9.2</t>
  </si>
  <si>
    <t>9.3</t>
  </si>
  <si>
    <t>9.4</t>
  </si>
  <si>
    <t>8 cm storio betoninių trinkelių dangos įrengimas, siūles užpildant granito smulkiosios mineralinės medžiagos mišiniu 0/5</t>
  </si>
  <si>
    <t>9. Šaligatvių ir salelių dangos konstrukcijos įrengimo darbai (I dangos konstrukcijos variantas)</t>
  </si>
  <si>
    <t>9.5</t>
  </si>
  <si>
    <t>8 cm storio reljefinių betoninių trinkelių dangos įrengimas, neregių vedimo sistemai, siūles užpildant granito smulkiosios mineralinės medžiagos mišiniu 0/5</t>
  </si>
  <si>
    <t xml:space="preserve">10. Šaligatvių ir pėsčiųjų tako dangos konstrukcijos įrengimo darbai (II dangos konstrukcijos variantas) </t>
  </si>
  <si>
    <t>10.1</t>
  </si>
  <si>
    <t>10.2</t>
  </si>
  <si>
    <t>20 cm žvyro pagrindo sluoksnio iš nesurištojo mineralinių medžiagų mišinio 0/45 įrengimas</t>
  </si>
  <si>
    <t>10.3</t>
  </si>
  <si>
    <t>10.4</t>
  </si>
  <si>
    <t>10.5</t>
  </si>
  <si>
    <t>Iš viso skyriuje 9,10 
Eur be PVM</t>
  </si>
  <si>
    <t xml:space="preserve">11.	 Dviračių tako dangos konstrukcijos įrengimo darbai 
(I dangos konstrukcijos variantas) </t>
  </si>
  <si>
    <t>11.1</t>
  </si>
  <si>
    <t>11.2</t>
  </si>
  <si>
    <t>11.3</t>
  </si>
  <si>
    <t>6 cm storio asfalto pagrindo–dangos sluoksnio iš mišinio AC 16 PD įrengimas</t>
  </si>
  <si>
    <t>11.4</t>
  </si>
  <si>
    <t>11.5</t>
  </si>
  <si>
    <t>3 cm storio asfalto viršutinio sluoksnio iš mišinio AC 8 VN įrengimas (raudonos spalvos)</t>
  </si>
  <si>
    <t xml:space="preserve">12.	 Dviračių tako dangos konstrukcijos įrengimo darbai 
(II dangos konstrukcijos variantas) </t>
  </si>
  <si>
    <t>12.1</t>
  </si>
  <si>
    <t>12.2</t>
  </si>
  <si>
    <t>12.3</t>
  </si>
  <si>
    <t>12.4</t>
  </si>
  <si>
    <t>12.5</t>
  </si>
  <si>
    <t>Iš viso skyriuje 11,12 
Eur be PVM</t>
  </si>
  <si>
    <t xml:space="preserve">13.	 Skiriamųjų salelių dangos konstrukcijos įrengimo darbai (I dangos konstrukcijos variantas) </t>
  </si>
  <si>
    <t>13.1</t>
  </si>
  <si>
    <t>13.2</t>
  </si>
  <si>
    <t>3 cm storio pasluoksnio iš granito smulkiosios mineralinės medžiagos mišinio 0/5 įrengimas</t>
  </si>
  <si>
    <t>13.3</t>
  </si>
  <si>
    <t>10 cm storio granitinių trinkelių dangos įrengimas, siūles užpildant granito smulkiosios mineralinės medžiagos mišiniu 0/5</t>
  </si>
  <si>
    <t>13.4</t>
  </si>
  <si>
    <t xml:space="preserve">14.	 Skiriamųjų salelių dangos konstrukcijos įrengimo darbai (II dangos konstrukcijos variantas) </t>
  </si>
  <si>
    <t>14.1</t>
  </si>
  <si>
    <t>14.2</t>
  </si>
  <si>
    <t>14.3</t>
  </si>
  <si>
    <t>14.4</t>
  </si>
  <si>
    <t>Iš viso skyriuje 13,14 
Eur be PVM</t>
  </si>
  <si>
    <t>15.  Kelkraščių įrengimo darbai</t>
  </si>
  <si>
    <t>15.1</t>
  </si>
  <si>
    <t>10 cm storio kelkraščių tvirtinimas skaldos nesurištuoju mineralinių medžiagų mišiniu 16/32, pridedant 15% dirvožemio ir užsėjant daugiamečių žolių mišiniu</t>
  </si>
  <si>
    <r>
      <t xml:space="preserve">–  </t>
    </r>
    <r>
      <rPr>
        <sz val="11"/>
        <color theme="1"/>
        <rFont val="Times New Roman"/>
        <family val="1"/>
      </rPr>
      <t>dirvožemis, atvežant iš sandėliavimo vietos iki 4 km</t>
    </r>
  </si>
  <si>
    <t>Iš viso skyriuje 15, 
Eur be PVM</t>
  </si>
  <si>
    <t xml:space="preserve">16.  Tvirtinimo darbai </t>
  </si>
  <si>
    <t>16.1</t>
  </si>
  <si>
    <t>Dirvožemio atvežimas iš sandėliavimo vietos iki 4 km atstumu</t>
  </si>
  <si>
    <t>16.2</t>
  </si>
  <si>
    <t>Šlaitų ir plotų sutvirtinimas užpilant 10 cm storio (esamo) dirvožemio sluoksniu, užsėjant daugiamečių žolių mišiniu</t>
  </si>
  <si>
    <t>Iš viso skyriuje 16, 
Eur be PVM</t>
  </si>
  <si>
    <t>17.	 Grunto stabilizuojančios sistemos įrengimo darbai</t>
  </si>
  <si>
    <t>17.1</t>
  </si>
  <si>
    <t>Sistema iš dvigubo pynimo vielos tinklo segmentų</t>
  </si>
  <si>
    <r>
      <t>–</t>
    </r>
    <r>
      <rPr>
        <sz val="7"/>
        <color theme="1"/>
        <rFont val="Times New Roman"/>
        <family val="1"/>
      </rPr>
      <t xml:space="preserve">  </t>
    </r>
    <r>
      <rPr>
        <sz val="10"/>
        <color rgb="FF000000"/>
        <rFont val="Arial"/>
        <family val="2"/>
      </rPr>
      <t>geotekstilės (svoris ≥ 225 g/m</t>
    </r>
    <r>
      <rPr>
        <vertAlign val="superscript"/>
        <sz val="10"/>
        <color rgb="FF000000"/>
        <rFont val="Arial"/>
        <family val="2"/>
      </rPr>
      <t>2</t>
    </r>
    <r>
      <rPr>
        <sz val="10"/>
        <color rgb="FF000000"/>
        <rFont val="Arial"/>
        <family val="2"/>
      </rPr>
      <t>) paklojimas</t>
    </r>
  </si>
  <si>
    <r>
      <t>m</t>
    </r>
    <r>
      <rPr>
        <vertAlign val="superscript"/>
        <sz val="10"/>
        <color rgb="FF000000"/>
        <rFont val="Arial"/>
        <family val="2"/>
      </rPr>
      <t>2</t>
    </r>
  </si>
  <si>
    <r>
      <t>–</t>
    </r>
    <r>
      <rPr>
        <sz val="7"/>
        <color theme="1"/>
        <rFont val="Times New Roman"/>
        <family val="1"/>
      </rPr>
      <t xml:space="preserve">  </t>
    </r>
    <r>
      <rPr>
        <sz val="10"/>
        <color rgb="FF000000"/>
        <rFont val="Arial"/>
        <family val="2"/>
      </rPr>
      <t xml:space="preserve">akmenų užpildas fr. 90/180 </t>
    </r>
  </si>
  <si>
    <r>
      <t>m</t>
    </r>
    <r>
      <rPr>
        <vertAlign val="superscript"/>
        <sz val="10"/>
        <color rgb="FF000000"/>
        <rFont val="Arial"/>
        <family val="2"/>
      </rPr>
      <t>3</t>
    </r>
  </si>
  <si>
    <t>17.	Grunto stabilizuojančios sistemos įrengimo darbai</t>
  </si>
  <si>
    <t>17.2</t>
  </si>
  <si>
    <r>
      <t>Geotekstilės (svoris ≥ 150 g/m</t>
    </r>
    <r>
      <rPr>
        <vertAlign val="superscript"/>
        <sz val="10"/>
        <color rgb="FF000000"/>
        <rFont val="Arial"/>
        <family val="2"/>
      </rPr>
      <t>2</t>
    </r>
    <r>
      <rPr>
        <sz val="10"/>
        <color rgb="FF000000"/>
        <rFont val="Arial"/>
        <family val="2"/>
      </rPr>
      <t>) paklojimas ant sankasos viršaus</t>
    </r>
  </si>
  <si>
    <t>17.3</t>
  </si>
  <si>
    <t>Armuojančių geotinklų (išilgai ≥ 40 kN/m, skersai ≥ 40 kN/m) paklojimas ant sankasos viršaus</t>
  </si>
  <si>
    <t>17.4</t>
  </si>
  <si>
    <t>Žemės sankasos įrengimas iš atvežtinio drenuojančio grunto (smėlio)</t>
  </si>
  <si>
    <t>Iš viso skyriuje 17, 
Eur be PVM</t>
  </si>
  <si>
    <t xml:space="preserve">18.  Saugaus eismo priemonių įrengimo darbai </t>
  </si>
  <si>
    <t>18.1</t>
  </si>
  <si>
    <t xml:space="preserve">Sferinių stiklinių atšvaitų įrengimas kelio bortuose </t>
  </si>
  <si>
    <t>18.2</t>
  </si>
  <si>
    <t>Apsauginės tvorelės pėstiesiems (metalinės) įrengimas</t>
  </si>
  <si>
    <t>Iš viso skyriuje 18, 
Eur be PVM</t>
  </si>
  <si>
    <t xml:space="preserve">19.  Horizontalaus kelio ženklinimo įrengimo darbai </t>
  </si>
  <si>
    <t>19.1</t>
  </si>
  <si>
    <t>Dangos ženklinimas polimerinėmis medžiagomis arba šviesą atspindinčiais dažais</t>
  </si>
  <si>
    <t>19.2</t>
  </si>
  <si>
    <t>Greičio mažinimo (struktūrinio ženklinimo triukšmo) juostos</t>
  </si>
  <si>
    <t>19.3</t>
  </si>
  <si>
    <t>Ženklinimo 1.35 su įspėjamojo kelio ženklo Nr. 127 „Pėsčiųjų perėja“ atvaizdu įrengimas</t>
  </si>
  <si>
    <t>Iš viso skyriuje 19, 
Eur be PVM</t>
  </si>
  <si>
    <t xml:space="preserve">20.  Vertikalaus kelio ženklinimo įrengimo darbai </t>
  </si>
  <si>
    <t>20.1</t>
  </si>
  <si>
    <t>20.2</t>
  </si>
  <si>
    <t>20.3</t>
  </si>
  <si>
    <t>Kelio ženklų skydų montavimas ant apšvietimo atramų</t>
  </si>
  <si>
    <t>20.4</t>
  </si>
  <si>
    <t>Papildomų kelio ženklų skydų montavimas prie esamų vienastiebių atramų</t>
  </si>
  <si>
    <t>Iš viso skyriuje 20, 
Eur be PVM</t>
  </si>
  <si>
    <t>21.  Kiti darbai</t>
  </si>
  <si>
    <t>21.1</t>
  </si>
  <si>
    <t>21.2</t>
  </si>
  <si>
    <t>21.3</t>
  </si>
  <si>
    <t>Keleivių laukimo paviljonų įrengimas</t>
  </si>
  <si>
    <t>21.4</t>
  </si>
  <si>
    <t>Inžinerinių tinklų šulinių liukų sureguliavimas iki projektinio lygio</t>
  </si>
  <si>
    <t>21.5</t>
  </si>
  <si>
    <t>Iš viso skyriuje 21, 
Eur be PVM</t>
  </si>
  <si>
    <t>Statybvietės įrengimas ir išardymas (įtraukiama į
statybvietės paruošimo darbus)</t>
  </si>
  <si>
    <t>Dirvožemio hvid=10 cm pašalinimas, perstumiant
buldozeriu iki 20 m, sandėliuojant vietoje</t>
  </si>
  <si>
    <t>Kanalo vagos užtvenkimas molingu gruntu</t>
  </si>
  <si>
    <t>Vandens pumpavimas iš atitvertos kanalo vagos</t>
  </si>
  <si>
    <t>h</t>
  </si>
  <si>
    <t>2. Esamų konstrukcijų ardymo darbai</t>
  </si>
  <si>
    <t>Grunto kasimas, sandėliuojant vietoje</t>
  </si>
  <si>
    <t>Pralaidos konstrukcijų ardymas</t>
  </si>
  <si>
    <t>Kanalo vagos valymas</t>
  </si>
  <si>
    <t>Statybinio laužo pakrovimas ir išvežimas į Rangovo nurodytą sandėliavimo vietą</t>
  </si>
  <si>
    <t>3. Pralaidos įrengimo darbai</t>
  </si>
  <si>
    <t>3.15</t>
  </si>
  <si>
    <t>3.16</t>
  </si>
  <si>
    <t>3.17</t>
  </si>
  <si>
    <t>3.18</t>
  </si>
  <si>
    <t>3.19</t>
  </si>
  <si>
    <t>3.20</t>
  </si>
  <si>
    <t>3.21</t>
  </si>
  <si>
    <t>3.22</t>
  </si>
  <si>
    <t>Plotų planiravimas</t>
  </si>
  <si>
    <t>Skaldos 0/45 pagrindo sl. h=20 cm įrengimas po atraminėmis sienomis</t>
  </si>
  <si>
    <t>Neaustinės geotekstilės atraminėse prizmėse įrengimas</t>
  </si>
  <si>
    <t>Geomembranos atraminėse prizmėse įrengimas</t>
  </si>
  <si>
    <t>Pado PA-2.6 montavimas</t>
  </si>
  <si>
    <t>Pado PA-2.0 montavimas</t>
  </si>
  <si>
    <t>Pado PA-1.0 montavimas</t>
  </si>
  <si>
    <t>Atraminių prizmių įrengimas iš šalčiui atsparių medžiagų mišinio sutankinant</t>
  </si>
  <si>
    <t>Pralaidos pagrindo įrengimas iš smėlio – žvyro mišinio h=30 cm sutankinant</t>
  </si>
  <si>
    <t>Metalinės gofruotos konstrukcijos apgaubimas geotekstile</t>
  </si>
  <si>
    <t>Metalinės gofruotos konstrukcijos montavimas sujungiant</t>
  </si>
  <si>
    <t>- armatūros gaminiai</t>
  </si>
  <si>
    <t>Atraminių sienų plovimas aukšto slėgio vandens srove prieš įrengiant hidroizoliaciją</t>
  </si>
  <si>
    <t xml:space="preserve">Atraminių sienų paviršių besiliečiančių su gruntu nutepimas hidroizoliacija </t>
  </si>
  <si>
    <t>Atraminių sienų fasadinių paviršių padengimas skaidria hidrofobizuojančia danga</t>
  </si>
  <si>
    <t>Skaldos 0/45 pagrindo sl. h = 15 cm įrengimas dugno tvirtinimui</t>
  </si>
  <si>
    <t>Dugno tvirtinimo plokštės įrengimas</t>
  </si>
  <si>
    <t>- betonas C30/37 (su priedais)</t>
  </si>
  <si>
    <t>4. Baigiamieji darbai</t>
  </si>
  <si>
    <t>Kanalo vagos užtvenkimo molingu gruntu iškasimas, pakrovimas ir išvežimas 10 km atstumu</t>
  </si>
  <si>
    <t>Augalinio sluoksnio atstatymas ir šlaitų sutvirtinimas, užpilant h= 10 cm esamu dirvožemio sluoksniu ir apsėjant žole</t>
  </si>
  <si>
    <t>Likusio dirvožemio pakrovimas ir išvežimas 10 km atstumu</t>
  </si>
  <si>
    <t>DARBŲ KIEKIŲ ŽINIARAŠTIS NR. 3 – KONSTRUKCINĖ (SK) DALIS (PRALAIDA PK 25+80 KM)</t>
  </si>
  <si>
    <t>Pado PA-2.5 montavimas</t>
  </si>
  <si>
    <t>Atraminio bloko montavimas</t>
  </si>
  <si>
    <t>Metalinės gofruotos konstrukcijos montavimas</t>
  </si>
  <si>
    <t>Atraminių sienų paviršių besiliečiančių su gruntu nutepimas hidroizoliacija</t>
  </si>
  <si>
    <t>Fasadinių paviršių padengimas skaidria hidrofobizuojančia danga</t>
  </si>
  <si>
    <t>Skaldos 0/45 pagrindo sl. h = 15 cm įrengimas už betoninio dugno tvirtinimo</t>
  </si>
  <si>
    <t>Skaldos sl. 0/45 h = 15 cm įrengimas po šlaitų tvirtinimo plytelėmis</t>
  </si>
  <si>
    <t>Konstrukcijų (SK) dalis (Pralaida PK 18+47 km)</t>
  </si>
  <si>
    <t>Konstrukcijų (SK) dalis (Pralaida PK 25+80 km)</t>
  </si>
  <si>
    <t>Elektrotechnikos dalis. AB ESO tinklai</t>
  </si>
  <si>
    <t>Elektrotechnikos dalis. Apšvietimo tinklai</t>
  </si>
  <si>
    <t>Elektroninių ryšių (telekomunikacijų) dalis</t>
  </si>
  <si>
    <t>DARBŲ KIEKIŲ ŽINIARAŠTIS NR. 2 – KONSTRUKCINĖ (SK) DALIS (PRALAIDA PK 18+47 KM)</t>
  </si>
  <si>
    <r>
      <t xml:space="preserve">Vieneto kaina, Eur be PVM  </t>
    </r>
    <r>
      <rPr>
        <b/>
        <sz val="11"/>
        <color rgb="FFFF0000"/>
        <rFont val="Times New Roman"/>
        <family val="1"/>
        <charset val="186"/>
      </rPr>
      <t>(pildo Teikėjas)</t>
    </r>
  </si>
  <si>
    <t>1. Apšvietimo įrengimas</t>
  </si>
  <si>
    <t>Duobių kasimas ir užkasimas spintos pamatų įrengimui</t>
  </si>
  <si>
    <t>Apšvietimo valdymo skydo (AVS) su pamatu montavimas</t>
  </si>
  <si>
    <t>Valdymo įrangos montavimas AVS</t>
  </si>
  <si>
    <t>Trasos nužymėjimas</t>
  </si>
  <si>
    <t>Tranšėjos kasimas ir užkasimas mechanizuotu būdu iki 1,2m gylio tranšėjoje. Kabelio tiesimui ir kabelio klojimas įvertinant žemės darbus.</t>
  </si>
  <si>
    <t>Tranšėjos kasimas ir užkasimas rankiniu būdu iki 1,2m gylio tranšėjoje. Kabelio tiesimui ir kabelio klojimas įvertinant žemės darbus.</t>
  </si>
  <si>
    <t>Polietileninių iki 110mm skersmens vamzdžių paklojimas tranšėjoje</t>
  </si>
  <si>
    <t>Signalinės juostos paklojimas virš pakloto kabelio</t>
  </si>
  <si>
    <t>Darbo duobių kasimas ir užkasimas uždaro perėjimo įrengimui</t>
  </si>
  <si>
    <t>Grunto tankinimas vibroplokštėmis</t>
  </si>
  <si>
    <t xml:space="preserve">Žalios vejos atstatymas </t>
  </si>
  <si>
    <t>Kabelio tiesimas vamzdžiuose</t>
  </si>
  <si>
    <t>Kabelio montavimas atramoje, įrengtomis konstrukcijomis</t>
  </si>
  <si>
    <t>Kabelio galinė movos montavimas</t>
  </si>
  <si>
    <t>Apšvietimo atramų montavimas (duobių gręžimas pamatams, pamatų, gembių, šviestuvų montavimas)</t>
  </si>
  <si>
    <t>Gembių montavimas ant atramos</t>
  </si>
  <si>
    <t>Šviestuvų montavimas ant atramos</t>
  </si>
  <si>
    <t>Atramų žymėjimas</t>
  </si>
  <si>
    <t xml:space="preserve">Įžeminimo įrengimas </t>
  </si>
  <si>
    <t>kompl</t>
  </si>
  <si>
    <t>Atramos ir AVS pajungimas prie įžemintuvo</t>
  </si>
  <si>
    <t>Įžeminimo kontūro varžos matavimas</t>
  </si>
  <si>
    <t>Kabelio izoliacijos varžos matavimas</t>
  </si>
  <si>
    <t>Derinimo, programavimo darbai</t>
  </si>
  <si>
    <t>Apšvietos matavimas</t>
  </si>
  <si>
    <t>Geodezinė išpildomoji nuotrauka</t>
  </si>
  <si>
    <t>Izoliacijos, įžeminimo įrenginių kontaktinių jungčių, PEN, PE ir N laidų pereinamosios varžos, fazinio ir nulinio laidų grandinės varžos matavimai</t>
  </si>
  <si>
    <t>Lietaus nuotekų šalinimo tinklų, valstybinės reikšmės rajoninio kelio Nr. 2253 Palanga-Graudūšiai ruože nuo 1,091 iki 4,544 km, Palangoje, naujos statybos projektas</t>
  </si>
  <si>
    <t>Paviršinių nuotekų tinklai</t>
  </si>
  <si>
    <t>Paviršinių nuotekų Ø200 vamzdyno vidaus apžiūra, darant vaizdo įrašą</t>
  </si>
  <si>
    <t>Paviršinių nuotekų Ø315-500 vamzdyno vidaus apžiūra, darant vaizdo įrašą</t>
  </si>
  <si>
    <t>Gruntinio vandens lygio pažeminimas (adatiniai filtrai)</t>
  </si>
  <si>
    <t>Adatinių filtrų kolektorius</t>
  </si>
  <si>
    <t>Siurbliai adatiniams filtrams</t>
  </si>
  <si>
    <t xml:space="preserve">Adatinių filtrų siurblių darbas (moto val.) </t>
  </si>
  <si>
    <t>val.</t>
  </si>
  <si>
    <t>PVC/PE/PP vamzdžiai  Ø200 mm ir jų įrengimas su visomis reikalingomis jungtimis, žemės darbais, vamzdžių pagrindo įrengimu 0,10 m bei jų užpylimu, gerbūvio ir dangų atstatymu</t>
  </si>
  <si>
    <t>PE100 RC vamzdžiai  Ø315 mm ir jų įrengimas su visomis reikalingomis jungtimis, žemės darbais (technologinės duobės), vamzdžių pagrindo įrengimu 0,10 m bei jų užpylimu</t>
  </si>
  <si>
    <t>PE100 RC vamzdžiai  Ø400 mm ir jų įrengimas su visomis reikalingomis jungtimis, žemės darbais  (technologinės duobės), vamzdžių pagrindo įrengimu 0,10 m bei jų užpylimu</t>
  </si>
  <si>
    <t>PE100 RC vamzdžiai  Ø500 mm ir jų įrengimas su visomis reikalingomis jungtimis, žemės darbais  (technologinės duobės), vamzdžių pagrindo įrengimu 0,10 m bei jų užpylimu</t>
  </si>
  <si>
    <t>Surenkami gelžbetoniniai šuliniai Ø1500 mm, (pilna komplektacija, įskaitant žemės darbus ir pagrindą po šuliniu 0,10 m)</t>
  </si>
  <si>
    <t>Surenkami gelžbetoniniai šuliniai Ø1000 mm, (pilna komplektacija, įskaitant žemės darbus ir pagrindą po šuliniu 0,10 m)</t>
  </si>
  <si>
    <r>
      <t>Plastikinis kanalizacijos šulinys PVC Ø 425 mm (</t>
    </r>
    <r>
      <rPr>
        <b/>
        <sz val="12"/>
        <color rgb="FF000000"/>
        <rFont val="Times New Roman"/>
        <family val="1"/>
      </rPr>
      <t>bortinis</t>
    </r>
    <r>
      <rPr>
        <sz val="12"/>
        <color rgb="FF000000"/>
        <rFont val="Times New Roman"/>
        <family val="1"/>
      </rPr>
      <t xml:space="preserve"> trapas) Hvid.=2,0 m, (pilna komplektacija, įskaitant žemės darbus ir pagrindą po šuliniu 0,10 m)</t>
    </r>
  </si>
  <si>
    <r>
      <t>Plastikinis kanalizacijos šulinys PVC Ø 425 mm (</t>
    </r>
    <r>
      <rPr>
        <b/>
        <sz val="12"/>
        <color rgb="FF000000"/>
        <rFont val="Times New Roman"/>
        <family val="1"/>
      </rPr>
      <t>dangoje</t>
    </r>
    <r>
      <rPr>
        <sz val="12"/>
        <color rgb="FF000000"/>
        <rFont val="Times New Roman"/>
        <family val="1"/>
      </rPr>
      <t xml:space="preserve"> trapas) Hvid.=2,0 m, (pilna komplektacija, įskaitant žemės darbus ir pagrindą po šuliniu 0,10 m)</t>
    </r>
  </si>
  <si>
    <t>Plastikinis kanalizacijos šulinys PVC Ø 425 mm, (pilna komplektacija, įskaitant žemės darbus ir pagrindą po šuliniu 0,10 m)</t>
  </si>
  <si>
    <r>
      <t xml:space="preserve">Vamzdynų Ø200 bandymas, </t>
    </r>
    <r>
      <rPr>
        <sz val="12"/>
        <color theme="1"/>
        <rFont val="Times New Roman"/>
        <family val="1"/>
      </rPr>
      <t>praplovimas</t>
    </r>
  </si>
  <si>
    <r>
      <t xml:space="preserve">Vamzdynų Ø315 bandymas, </t>
    </r>
    <r>
      <rPr>
        <sz val="12"/>
        <color theme="1"/>
        <rFont val="Times New Roman"/>
        <family val="1"/>
      </rPr>
      <t>praplovimas</t>
    </r>
  </si>
  <si>
    <r>
      <t xml:space="preserve">Vamzdynų Ø400 bandymas, </t>
    </r>
    <r>
      <rPr>
        <sz val="12"/>
        <color theme="1"/>
        <rFont val="Times New Roman"/>
        <family val="1"/>
      </rPr>
      <t>praplovimas</t>
    </r>
  </si>
  <si>
    <r>
      <t xml:space="preserve">Vamzdynų Ø500 bandymas, </t>
    </r>
    <r>
      <rPr>
        <sz val="12"/>
        <color theme="1"/>
        <rFont val="Times New Roman"/>
        <family val="1"/>
      </rPr>
      <t>praplovimas</t>
    </r>
  </si>
  <si>
    <t>Protarpiai D200 mm vamzdžiui</t>
  </si>
  <si>
    <t>Protarpiai D315 mm vamzdžiui</t>
  </si>
  <si>
    <t>Protarpiai D400 mm vamzdžiui</t>
  </si>
  <si>
    <t>Protarpiai D500 mm vamzdžiui</t>
  </si>
  <si>
    <t>Komunikacijų žymėjimui cinkuoto metalo stovai su plastikinėmis lentelėmis</t>
  </si>
  <si>
    <t xml:space="preserve">Protarpiai In-situ </t>
  </si>
  <si>
    <t>Betonas latakų įrengimui</t>
  </si>
  <si>
    <r>
      <t>m</t>
    </r>
    <r>
      <rPr>
        <vertAlign val="superscript"/>
        <sz val="12"/>
        <color rgb="FF000000"/>
        <rFont val="Times New Roman"/>
        <family val="1"/>
      </rPr>
      <t>3</t>
    </r>
  </si>
  <si>
    <t>Esamų šulinių landų Ø700 mm sukelimas (Hvid.=0,3 m) iki projektinio lygio</t>
  </si>
  <si>
    <t>Išleistuvas G/B</t>
  </si>
  <si>
    <t>Akmenų metinys d=0,2 cm, h=0,5m</t>
  </si>
  <si>
    <t>Apsaugnis dėklas DN315, įskaitant montavimą, sandarinimą</t>
  </si>
  <si>
    <t>Apsaugnis dėklas DN500, įskaitant montavimą, sandarinimą</t>
  </si>
  <si>
    <t>Apsaugnis dėklas DN800, įskaitant montavimą, sandarinimą</t>
  </si>
  <si>
    <t>Išorinis kritimo DN200 stovas (įskaitant trišakį, alkūnę, sandarinimą, montavimą)</t>
  </si>
  <si>
    <t>Vidinis kritimo DN200 stovas (įskaitant trišakį, alkūnę, sandarinimą, apkabas, montavimą)</t>
  </si>
  <si>
    <t>Sieninis uždoris savitakiniams tinklams DN300 įskaitant montavimą</t>
  </si>
  <si>
    <t>Sieninis uždoris savitakiniams tinklams DN500 įskaitant montavimą</t>
  </si>
  <si>
    <t>Vandentiekio tinklai</t>
  </si>
  <si>
    <t>Esamų požeminių sklendžių ir šulinių liukų sukėlimas iki projektinio lygio</t>
  </si>
  <si>
    <t>DARBŲ KIEKIŲ ŽINIARAŠTIS NR. 1 – NUOTEKU ŠALINIMAS</t>
  </si>
  <si>
    <t>Lietaus nuotekos (atskiras projektas)</t>
  </si>
  <si>
    <t>1.Elektroninų ryšių įrengimas</t>
  </si>
  <si>
    <t>Leidimas kasimo darbams</t>
  </si>
  <si>
    <t>1. Elektroninų ryšių įrengimas</t>
  </si>
  <si>
    <t>2. Medžiagų poreikis</t>
  </si>
  <si>
    <t>Sudedamas kabelių apsaugos vamzdis
PVC110x100x3000mm.(450N)</t>
  </si>
  <si>
    <t>Liukas MTT-S1 su rakinamu podangčiu</t>
  </si>
  <si>
    <t>Signalinio laido tiesimas paruoštoje tranšėjoje</t>
  </si>
  <si>
    <t>Signalinio laido sujungimas</t>
  </si>
  <si>
    <t>Signalinio laido matavimas</t>
  </si>
  <si>
    <t>Įspėjamosios juostos tiesimas paruoštoje tranšėjoje</t>
  </si>
  <si>
    <t>Duobių iškasimas/užkasimas/išvežimas šuliniams</t>
  </si>
  <si>
    <t>RKŠ-1 šulinio įrengimas iš blokelių</t>
  </si>
  <si>
    <t>Paklotų kabelių apsauga surenkamais
gaubtais 110 mm skersmens, atkasant
kabelius</t>
  </si>
  <si>
    <t>Paklotų kabelių apsauga surenkamais
gaubtais 160 mm skersmens, atkasant
kabelius</t>
  </si>
  <si>
    <t>2.10</t>
  </si>
  <si>
    <t>2.11</t>
  </si>
  <si>
    <t>Sudedamas kabelių apsaugos vamzdis
PVC160x100x3000mm.(450N)</t>
  </si>
  <si>
    <t>Signalinis laidas SL-1,5</t>
  </si>
  <si>
    <t xml:space="preserve">Termofitas SNIM -25/8 </t>
  </si>
  <si>
    <t>Jungtis Picabond Mini</t>
  </si>
  <si>
    <t>Įspėjamoji juosta</t>
  </si>
  <si>
    <t>Perdanga RKŠP-2-60</t>
  </si>
  <si>
    <t>Blokeliai šuliniui  (tiesus 400x200x120)</t>
  </si>
  <si>
    <t xml:space="preserve">G/b-5 žiedas </t>
  </si>
  <si>
    <r>
      <t>m</t>
    </r>
    <r>
      <rPr>
        <vertAlign val="superscript"/>
        <sz val="12"/>
        <color rgb="FF000000"/>
        <rFont val="Arial Narrow"/>
        <family val="2"/>
      </rPr>
      <t>3</t>
    </r>
  </si>
  <si>
    <t>IŠ VISO ŽINIARAŠTYJE 6, EUR BE PVM</t>
  </si>
  <si>
    <t>DARBŲ KIEKIŲ ŽINIARAŠTIS NR. 6 – ELEKTRONINIŲ RYŠIŲ (TELEKOMUNIKACIJŲ) DALIS</t>
  </si>
  <si>
    <t>IŠ VISO ŽINIARAŠTYJE 5, EUR BE PVM</t>
  </si>
  <si>
    <t>IŠ VISO ŽINIARAŠTYJE 3, EUR BE PVM</t>
  </si>
  <si>
    <t>Vykdant valstybinės reikšmės kelių rekonstravimo/remonto darbus susidarančios medžiagos, kurios nenaudojamos projekte ir kurios gali būti panaudotos pakartotinai, turi būti gabenamos į užsakovo – AB „Via Lietuva“ nurodytą sandėliavimo vietą – AB „Kelių priežiūra“ Kretingos kelių tarnybos Plungės meistriją, Stoties g. 11a, Plungė.
Medžiagos, kurios turi būti gabenamos į sandėliavimo vietas: metalo gaminiai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</si>
  <si>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</si>
  <si>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DARBŲ KIEKIŲ ŽINIARAŠTIS NR. 5 - ELEKTROTECHNIKOS DALIS. APŠVIETIMAS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</si>
  <si>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</si>
  <si>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r>
      <t>3 cm storio viršutinio asfalto sluoksnio iš mišinio SMA 8 S  (su SZ</t>
    </r>
    <r>
      <rPr>
        <vertAlign val="subscript"/>
        <sz val="11"/>
        <color rgb="FF000000"/>
        <rFont val="Times New Roman"/>
        <family val="1"/>
      </rPr>
      <t>18</t>
    </r>
    <r>
      <rPr>
        <sz val="11"/>
        <color rgb="FF000000"/>
        <rFont val="Times New Roman"/>
        <family val="1"/>
      </rPr>
      <t>/LA</t>
    </r>
    <r>
      <rPr>
        <vertAlign val="subscript"/>
        <sz val="11"/>
        <color rgb="FF000000"/>
        <rFont val="Times New Roman"/>
        <family val="1"/>
      </rPr>
      <t>20</t>
    </r>
    <r>
      <rPr>
        <sz val="11"/>
        <color rgb="FF000000"/>
        <rFont val="Times New Roman"/>
        <family val="1"/>
      </rPr>
      <t xml:space="preserve"> ir  PMB 45/80-65 rišikliu) (įskaitant paviršiaus šiurkštinimo priemones) įrengimas </t>
    </r>
  </si>
  <si>
    <r>
      <t>3 cm storio viršutinio asfalto sluoksnio iš mišinio SMA 8 S  (su SZ</t>
    </r>
    <r>
      <rPr>
        <vertAlign val="subscript"/>
        <sz val="11"/>
        <color theme="1"/>
        <rFont val="Times New Roman"/>
        <family val="1"/>
      </rPr>
      <t>18</t>
    </r>
    <r>
      <rPr>
        <sz val="11"/>
        <color theme="1"/>
        <rFont val="Times New Roman"/>
        <family val="1"/>
      </rPr>
      <t>/LA</t>
    </r>
    <r>
      <rPr>
        <vertAlign val="subscript"/>
        <sz val="11"/>
        <color theme="1"/>
        <rFont val="Times New Roman"/>
        <family val="1"/>
      </rPr>
      <t>20</t>
    </r>
    <r>
      <rPr>
        <sz val="11"/>
        <color theme="1"/>
        <rFont val="Times New Roman"/>
        <family val="1"/>
      </rPr>
      <t xml:space="preserve"> ir  PMB 45/80-65 rišikliu) (įskaitant paviršiaus šiurkštinimo priemones) įrengimas </t>
    </r>
  </si>
  <si>
    <t>Kelio ženklų vienastiebių metalinių atramų su skydais (Ø76,1 mm) ant monolitinių 
betoninių pamatų įrengimas</t>
  </si>
  <si>
    <r>
      <t xml:space="preserve">Kelio ženklų dvistiebių metalinių atramų </t>
    </r>
    <r>
      <rPr>
        <sz val="11"/>
        <color rgb="FFFF0000"/>
        <rFont val="Times New Roman"/>
        <family val="1"/>
      </rPr>
      <t>su skydais</t>
    </r>
    <r>
      <rPr>
        <sz val="11"/>
        <color theme="1"/>
        <rFont val="Times New Roman"/>
        <family val="1"/>
        <charset val="186"/>
      </rPr>
      <t xml:space="preserve"> (Ø76,1 mm) ant monolitinių betoninių pamatų įrengimas</t>
    </r>
  </si>
  <si>
    <t>5 cm storio pasluoksnio iš granito smulkiosios mineralinės medžiagos mišinio 0/5 įrengimas</t>
  </si>
  <si>
    <r>
      <t>m</t>
    </r>
    <r>
      <rPr>
        <vertAlign val="superscript"/>
        <sz val="11"/>
        <color rgb="FFFF0000"/>
        <rFont val="Times New Roman"/>
        <family val="1"/>
      </rPr>
      <t>2</t>
    </r>
  </si>
  <si>
    <t>13.5</t>
  </si>
  <si>
    <t>14.5</t>
  </si>
  <si>
    <t>Horizontalių lizdų Ø = 24, L = 240 mm gręžimas paduose PA-2.6 inkariniams strypams tvirtinti</t>
  </si>
  <si>
    <t>Metalinio gofruoto vamzdžio užpylimas gerai drenuojančiu gruntu sutankinant mechanizuotai</t>
  </si>
  <si>
    <t>Metalinio gofruoto vamzdžio užpylimas gerai drenuojančiu gruntu sutankinant rankiniu būdu</t>
  </si>
  <si>
    <t>3.23</t>
  </si>
  <si>
    <t xml:space="preserve">Grįžtamosios medžiagos (išardytas žvyras.), įkainis 6,0 Eur/m3 (sąmatoje įvertinamas su minuso ženklu) </t>
  </si>
  <si>
    <t>Žvyro dangos sluoksnio išardymas, nustumiant iki 20 m, pakrovimas ir išvežimas Rangovo pasirinktu atstumu</t>
  </si>
  <si>
    <t>1.40</t>
  </si>
  <si>
    <r>
      <t>m</t>
    </r>
    <r>
      <rPr>
        <vertAlign val="superscript"/>
        <sz val="11"/>
        <color rgb="FFFF0000"/>
        <rFont val="Times New Roman"/>
        <family val="1"/>
      </rPr>
      <t>3</t>
    </r>
  </si>
  <si>
    <t xml:space="preserve">Grįžtamosios medžiagos (nufrezuotas asfaltas – I konstr.), įkainis 11,2 Eur/m3 (sąmatoje įvertinamas su minuso ženklu) </t>
  </si>
  <si>
    <t xml:space="preserve">Grįžtamosios medžiagos (nufrezuotas asfaltas – II konstr.), įkainis 11,2 Eur/m3 (sąmatoje įvertinamas su minuso ženklu) </t>
  </si>
  <si>
    <t>Atraminių sienų įrengimas:
- betonas C35/45 (su priedais);
- armatūros gaminiai.</t>
  </si>
  <si>
    <t>Šlaitų tvirtinimo įrengimas:
- šlaitų tvirtinimo plokščių atrėmimo blokų AT-1 montavimas;
- šlaitų tvirtinimo pl. Rt-1 49x49x8 cm įrengimas</t>
  </si>
  <si>
    <t>Pralaidos antgalio dugno pabetonavimas:
- betonas C35/45 (su priedais);
armatūros gaminiai.</t>
  </si>
  <si>
    <t>Atraminės sienos įrengimas:
- betonas C35/45 (su priedais);
-armatūros gaminiai.</t>
  </si>
  <si>
    <t xml:space="preserve">Šlaitų tvirtinimo įrengimas:
- šlaitų tvirtinimo plokščių atrėmimo blokų AT-1 montavimas;
- šlaitų tvirtinimo pl. Rt-1 49x49x8 cm įrengimas
</t>
  </si>
  <si>
    <t>Inkarinių strypų įstatymas į išgręžtus lizdus ir tvirtinimas klijais epoksidinių dervų pagrindu (epoksidiniai klijai 1,7 kg)</t>
  </si>
  <si>
    <t>Inkarinių strypų įstatymas į išgręžtus lizdus ir tvirtinimas klijais epoksidinių dervų pagrindu (epoksidiniai klijai 0,9 kg)</t>
  </si>
  <si>
    <t xml:space="preserve">Naujos drenažinės linijos iš plastikinių (Øvidinis≥100 mm) drenažo vamzdžių su geotekstilės filtru klojimas, įrengiant drenažo prizmę iš skaldelės: 
    –  skaldelė 11/22 – 378 m3 </t>
  </si>
  <si>
    <r>
      <t>Betoninių kelio bortų 100.15.30 ant C20/25 betono pagrindo įrengimas (radiusiniai, 1m – 0,12 m</t>
    </r>
    <r>
      <rPr>
        <vertAlign val="superscript"/>
        <sz val="11"/>
        <color rgb="FFFF0000"/>
        <rFont val="Times New Roman"/>
        <family val="1"/>
      </rPr>
      <t>3</t>
    </r>
    <r>
      <rPr>
        <sz val="11"/>
        <color rgb="FFFF0000"/>
        <rFont val="Times New Roman"/>
        <family val="1"/>
      </rPr>
      <t xml:space="preserve"> betono)</t>
    </r>
  </si>
  <si>
    <r>
      <t>Granitinių kelio bortų 100.15.22 ant C20/25 betono pagrindo įrengimas (</t>
    </r>
    <r>
      <rPr>
        <sz val="11"/>
        <color rgb="FFFF0000"/>
        <rFont val="Times New Roman"/>
        <family val="1"/>
      </rPr>
      <t>tiesiniai,</t>
    </r>
    <r>
      <rPr>
        <sz val="11"/>
        <color theme="1"/>
        <rFont val="Times New Roman"/>
        <family val="1"/>
      </rPr>
      <t xml:space="preserve"> 1m – 0,11 m</t>
    </r>
    <r>
      <rPr>
        <vertAlign val="superscript"/>
        <sz val="11"/>
        <color theme="1"/>
        <rFont val="Times New Roman"/>
        <family val="1"/>
      </rPr>
      <t xml:space="preserve">3 </t>
    </r>
    <r>
      <rPr>
        <sz val="11"/>
        <color theme="1"/>
        <rFont val="Times New Roman"/>
        <family val="1"/>
      </rPr>
      <t>betono)</t>
    </r>
  </si>
  <si>
    <r>
      <t>Granitinių kelio bortų 100.15.22 ant C20/25 betono pagrindo įrengimas (radiusiniai, 1m – 0,11 m</t>
    </r>
    <r>
      <rPr>
        <vertAlign val="superscript"/>
        <sz val="11"/>
        <color rgb="FFFF0000"/>
        <rFont val="Times New Roman"/>
        <family val="1"/>
      </rPr>
      <t xml:space="preserve">3 </t>
    </r>
    <r>
      <rPr>
        <sz val="11"/>
        <color rgb="FFFF0000"/>
        <rFont val="Times New Roman"/>
        <family val="1"/>
      </rPr>
      <t>betono)</t>
    </r>
  </si>
  <si>
    <t>4.8</t>
  </si>
  <si>
    <r>
      <t>Betoninių kelio bortų 100.15.30 ant C20/25 betono pagrindo įrengimas (</t>
    </r>
    <r>
      <rPr>
        <sz val="11"/>
        <color rgb="FFFF0000"/>
        <rFont val="Times New Roman"/>
        <family val="1"/>
      </rPr>
      <t>tiesiniai,</t>
    </r>
    <r>
      <rPr>
        <sz val="11"/>
        <color theme="1"/>
        <rFont val="Times New Roman"/>
        <family val="1"/>
      </rPr>
      <t xml:space="preserve"> 1m – 0,12 m</t>
    </r>
    <r>
      <rPr>
        <vertAlign val="superscript"/>
        <sz val="11"/>
        <color theme="1"/>
        <rFont val="Times New Roman"/>
        <family val="1"/>
      </rPr>
      <t>3</t>
    </r>
    <r>
      <rPr>
        <sz val="11"/>
        <color theme="1"/>
        <rFont val="Times New Roman"/>
        <family val="1"/>
      </rPr>
      <t xml:space="preserve"> betono)</t>
    </r>
  </si>
  <si>
    <t>Pastaba: Teikėjas pildo pasirinktinai I arba II dangos konstrukcijos variantą. Pasirinkus vieną iš variantų, kitame nurodoma kaina lygi 0</t>
  </si>
  <si>
    <t>Kastinio grunto išvežimas utilizavimui Rangovo pasirinktu atstumu ir naujo grunto atsivežimas užpylimui,</t>
  </si>
  <si>
    <t>3.22.1</t>
  </si>
  <si>
    <t>3.22.2</t>
  </si>
  <si>
    <t>1.9.1</t>
  </si>
  <si>
    <r>
      <t xml:space="preserve">20 cm skaldos pagrindo sluoksnio iš nesurištojo mineralinių medžiagų mišinio 0/45 pridedant iki 20% NAG įrengimas
</t>
    </r>
    <r>
      <rPr>
        <sz val="11"/>
        <color rgb="FFFF0000"/>
        <rFont val="Times New Roman"/>
        <family val="1"/>
        <charset val="186"/>
      </rPr>
      <t>-   nufrezuoto asfalto granulės (NAG) 14 m3</t>
    </r>
  </si>
  <si>
    <r>
      <t xml:space="preserve">30 cm skaldos pagrindo sluoksnio iš nesurištojo mineralinių medžiagų mišinio 0/45 pridedant iki 20% NAG įrengimas
</t>
    </r>
    <r>
      <rPr>
        <sz val="11"/>
        <color rgb="FFFF0000"/>
        <rFont val="Times New Roman"/>
        <family val="1"/>
        <charset val="186"/>
      </rPr>
      <t>-   nufrezuoto asfalto granulės (NAG) 300 m3</t>
    </r>
  </si>
  <si>
    <r>
      <t xml:space="preserve">20 cm skaldos pagrindo sluoksnio iš nesurištojo mineralinių medžiagų mišinio 0/45 pridedant iki 20% NAG įrengimas
</t>
    </r>
    <r>
      <rPr>
        <sz val="11"/>
        <color rgb="FFFF0000"/>
        <rFont val="Times New Roman"/>
        <family val="1"/>
        <charset val="186"/>
      </rPr>
      <t>-   nufrezuoto asfalto granulės (NAG) 200 m3</t>
    </r>
  </si>
  <si>
    <r>
      <t xml:space="preserve">15 cm skaldos pagrindo sluoksnio iš nesurištojo mineralinių medžiagų mišinio 0/45 pridedant iki 20% NAG įrengimas
</t>
    </r>
    <r>
      <rPr>
        <sz val="11"/>
        <color rgb="FFFF0000"/>
        <rFont val="Times New Roman"/>
        <family val="1"/>
        <charset val="186"/>
      </rPr>
      <t>-  nufrezuoto asfalto granulės (NAG) 9 m3</t>
    </r>
  </si>
  <si>
    <r>
      <t xml:space="preserve">25 cm skaldos pagrindo sluoksnio iš nesurištojo mineralinių medžiagų mišinio 0/45 pridedant iki 20% NAG įrengimas
</t>
    </r>
    <r>
      <rPr>
        <sz val="11"/>
        <color rgb="FFFF0000"/>
        <rFont val="Times New Roman"/>
        <family val="1"/>
        <charset val="186"/>
      </rPr>
      <t>-  nufrezuoto asfalto granulės (NAG) 18 m3</t>
    </r>
  </si>
  <si>
    <r>
      <t xml:space="preserve">25 cm skaldos pagrindo sluoksnio iš nesurištojo mineralinių medžiagų mišinio 0/45 pridedant iki 20% NAG įrengimas
</t>
    </r>
    <r>
      <rPr>
        <sz val="11"/>
        <color rgb="FFFF0000"/>
        <rFont val="Times New Roman"/>
        <family val="1"/>
        <charset val="186"/>
      </rPr>
      <t>-  nufrezuoto asfalto granulės (NAG) 14 m3</t>
    </r>
  </si>
  <si>
    <t>4 cm storio viršutinio asfalto sluoksnio iš mišinio AC 11 VN (70/100 rišikliu)  įrengimas (raudonos spalvos)</t>
  </si>
  <si>
    <r>
      <t xml:space="preserve">15 cm skaldos pagrindo sluoksnio iš nesurištojo mineralinių medžiagų mišinio 0/45 pridedant iki 20% NAG įrengimas
</t>
    </r>
    <r>
      <rPr>
        <sz val="11"/>
        <color rgb="FFFF0000"/>
        <rFont val="Times New Roman"/>
        <family val="1"/>
        <charset val="186"/>
      </rPr>
      <t>-   nufrezuoto asfalto granulės (NAG)  169 m3</t>
    </r>
  </si>
  <si>
    <r>
      <t xml:space="preserve">15 cm skaldos pagrindo sluoksnio iš nesurištojo mineralinių medžiagų mišinio 0/45 pridedant iki 20% NAG įrengimas 
</t>
    </r>
    <r>
      <rPr>
        <sz val="11"/>
        <color rgb="FFFF0000"/>
        <rFont val="Times New Roman"/>
        <family val="1"/>
        <charset val="186"/>
      </rPr>
      <t>-   nufrezuoto asfalto granulės (NAG) 252 m3</t>
    </r>
  </si>
  <si>
    <r>
      <t xml:space="preserve">20 cm skaldos pagrindo sluoksnio iš nesurištojo mineralinių medžiagų mišinio 0/45 pridedant iki 20% NAG įrengimas
</t>
    </r>
    <r>
      <rPr>
        <sz val="11"/>
        <color rgb="FFFF0000"/>
        <rFont val="Times New Roman"/>
        <family val="1"/>
        <charset val="186"/>
      </rPr>
      <t>-   nufrezuoto asfalto granulės (NAG) 7 m3</t>
    </r>
  </si>
  <si>
    <r>
      <t xml:space="preserve">30 cm skaldos pagrindo sluoksnio iš nesurištojo mineralinių medžiagų mišinio 0/45 pridedant iki 20% NAG įrengimas
</t>
    </r>
    <r>
      <rPr>
        <sz val="11"/>
        <color rgb="FFFF0000"/>
        <rFont val="Times New Roman"/>
        <family val="1"/>
        <charset val="186"/>
      </rPr>
      <t>-   nufrezuoto asfalto granulės (NAG) 10 m3</t>
    </r>
  </si>
  <si>
    <r>
      <t>m</t>
    </r>
    <r>
      <rPr>
        <vertAlign val="superscript"/>
        <sz val="12"/>
        <color rgb="FFFF0000"/>
        <rFont val="Times New Roman"/>
        <family val="1"/>
        <charset val="186"/>
      </rPr>
      <t>3</t>
    </r>
  </si>
  <si>
    <r>
      <t>m</t>
    </r>
    <r>
      <rPr>
        <vertAlign val="superscript"/>
        <sz val="12"/>
        <color theme="1"/>
        <rFont val="Times New Roman"/>
        <family val="1"/>
        <charset val="186"/>
      </rPr>
      <t>3</t>
    </r>
  </si>
  <si>
    <r>
      <t>Uždaro perėjimo įrengimas kryptinio gręžimo būdu įtraukiant iki 75 mm</t>
    </r>
    <r>
      <rPr>
        <vertAlign val="superscript"/>
        <sz val="12"/>
        <color theme="1"/>
        <rFont val="Times New Roman"/>
        <family val="1"/>
        <charset val="186"/>
      </rPr>
      <t>2</t>
    </r>
    <r>
      <rPr>
        <sz val="12"/>
        <color theme="1"/>
        <rFont val="Times New Roman"/>
        <family val="1"/>
        <charset val="186"/>
      </rPr>
      <t xml:space="preserve"> skersmens vamzdį  </t>
    </r>
  </si>
  <si>
    <r>
      <t>m</t>
    </r>
    <r>
      <rPr>
        <vertAlign val="superscript"/>
        <sz val="12"/>
        <color theme="1"/>
        <rFont val="Times New Roman"/>
        <family val="1"/>
        <charset val="186"/>
      </rPr>
      <t>2</t>
    </r>
  </si>
  <si>
    <r>
      <t>Kabelio galų paruošimas Cu 3x1,5 mm</t>
    </r>
    <r>
      <rPr>
        <vertAlign val="superscript"/>
        <sz val="12"/>
        <color theme="1"/>
        <rFont val="Times New Roman"/>
        <family val="1"/>
        <charset val="186"/>
      </rPr>
      <t>2</t>
    </r>
    <r>
      <rPr>
        <sz val="12"/>
        <color theme="1"/>
        <rFont val="Times New Roman"/>
        <family val="1"/>
        <charset val="186"/>
      </rPr>
      <t xml:space="preserve"> kabeliams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</si>
</sst>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5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b/>
      <sz val="11"/>
      <color theme="1"/>
      <name val="Times New Roman"/>
      <family val="1"/>
    </font>
    <font>
      <b/>
      <sz val="11"/>
      <color rgb="FFFF0000"/>
      <name val="Times New Roman"/>
      <family val="1"/>
    </font>
    <font>
      <sz val="11"/>
      <color theme="1"/>
      <name val="Times New Roman"/>
      <family val="1"/>
    </font>
    <font>
      <i/>
      <sz val="11"/>
      <color theme="1"/>
      <name val="Times New Roman"/>
      <family val="1"/>
    </font>
    <font>
      <vertAlign val="superscript"/>
      <sz val="11"/>
      <color theme="1"/>
      <name val="Times New Roman"/>
      <family val="1"/>
    </font>
    <font>
      <sz val="11"/>
      <color rgb="FF000000"/>
      <name val="Times New Roman"/>
      <family val="1"/>
    </font>
    <font>
      <vertAlign val="superscript"/>
      <sz val="11"/>
      <color rgb="FF000000"/>
      <name val="Times New Roman"/>
      <family val="1"/>
    </font>
    <font>
      <sz val="11"/>
      <color rgb="FFFF0000"/>
      <name val="Times New Roman"/>
      <family val="1"/>
    </font>
    <font>
      <vertAlign val="subscript"/>
      <sz val="11"/>
      <color theme="1"/>
      <name val="Times New Roman"/>
      <family val="1"/>
    </font>
    <font>
      <vertAlign val="subscript"/>
      <sz val="11"/>
      <color rgb="FF000000"/>
      <name val="Times New Roman"/>
      <family val="1"/>
    </font>
    <font>
      <i/>
      <sz val="11"/>
      <color theme="1"/>
      <name val="Times New Roman"/>
      <family val="1"/>
      <charset val="186"/>
    </font>
    <font>
      <sz val="10"/>
      <color theme="1"/>
      <name val="Arial"/>
      <family val="2"/>
      <charset val="186"/>
    </font>
    <font>
      <sz val="10"/>
      <color rgb="FF000000"/>
      <name val="Arial"/>
      <family val="2"/>
    </font>
    <font>
      <sz val="10"/>
      <color theme="1"/>
      <name val="Arial"/>
      <family val="2"/>
    </font>
    <font>
      <sz val="7"/>
      <color theme="1"/>
      <name val="Times New Roman"/>
      <family val="1"/>
    </font>
    <font>
      <vertAlign val="superscript"/>
      <sz val="10"/>
      <color rgb="FF000000"/>
      <name val="Arial"/>
      <family val="2"/>
    </font>
    <font>
      <sz val="12"/>
      <color rgb="FF000000"/>
      <name val="Times New Roman"/>
      <family val="1"/>
    </font>
    <font>
      <sz val="12"/>
      <color theme="1"/>
      <name val="Times New Roman"/>
      <family val="1"/>
    </font>
    <font>
      <b/>
      <sz val="12"/>
      <color rgb="FF000000"/>
      <name val="Times New Roman"/>
      <family val="1"/>
    </font>
    <font>
      <vertAlign val="superscript"/>
      <sz val="12"/>
      <color rgb="FF000000"/>
      <name val="Times New Roman"/>
      <family val="1"/>
    </font>
    <font>
      <sz val="12"/>
      <color theme="1"/>
      <name val="Arial Narrow"/>
      <family val="2"/>
      <charset val="1"/>
    </font>
    <font>
      <sz val="11"/>
      <color theme="1"/>
      <name val="Arial Narrow"/>
      <family val="2"/>
      <charset val="1"/>
    </font>
    <font>
      <sz val="12"/>
      <color rgb="FF000000"/>
      <name val="Arial Narrow"/>
      <family val="2"/>
    </font>
    <font>
      <vertAlign val="superscript"/>
      <sz val="12"/>
      <color rgb="FF000000"/>
      <name val="Arial Narrow"/>
      <family val="2"/>
    </font>
    <font>
      <sz val="10"/>
      <color rgb="FFFF0000"/>
      <name val="Times New Roman"/>
      <family val="1"/>
      <charset val="186"/>
    </font>
    <font>
      <i/>
      <sz val="11"/>
      <color rgb="FFFF0000"/>
      <name val="Times New Roman"/>
      <family val="1"/>
    </font>
    <font>
      <vertAlign val="superscript"/>
      <sz val="11"/>
      <color rgb="FFFF0000"/>
      <name val="Times New Roman"/>
      <family val="1"/>
    </font>
    <font>
      <sz val="10"/>
      <color rgb="FFFF0000"/>
      <name val="Arial"/>
      <family val="2"/>
      <charset val="186"/>
    </font>
    <font>
      <i/>
      <sz val="11"/>
      <color rgb="FFFF0000"/>
      <name val="Times New Roman"/>
      <family val="1"/>
      <charset val="186"/>
    </font>
    <font>
      <sz val="12"/>
      <color rgb="FFFF0000"/>
      <name val="Arial Narrow"/>
      <family val="2"/>
      <charset val="1"/>
    </font>
    <font>
      <sz val="12"/>
      <color rgb="FFFF0000"/>
      <name val="Times New Roman"/>
      <family val="1"/>
    </font>
    <font>
      <sz val="12"/>
      <color rgb="FF000000"/>
      <name val="Times New Roman"/>
      <family val="1"/>
      <charset val="186"/>
    </font>
    <font>
      <sz val="12"/>
      <color rgb="FFFF0000"/>
      <name val="Times New Roman"/>
      <family val="1"/>
      <charset val="186"/>
    </font>
    <font>
      <sz val="11"/>
      <name val="Times New Roman"/>
      <family val="1"/>
    </font>
    <font>
      <sz val="12"/>
      <color theme="1"/>
      <name val="Times New Roman"/>
      <family val="1"/>
      <charset val="186"/>
    </font>
    <font>
      <vertAlign val="superscript"/>
      <sz val="12"/>
      <color theme="1"/>
      <name val="Times New Roman"/>
      <family val="1"/>
      <charset val="186"/>
    </font>
    <font>
      <vertAlign val="superscript"/>
      <sz val="12"/>
      <color rgb="FFFF0000"/>
      <name val="Times New Roman"/>
      <family val="1"/>
      <charset val="186"/>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370">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3" borderId="1" xfId="3"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3"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4"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49" fontId="5" fillId="0" borderId="16"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2" fillId="0" borderId="17"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2" fillId="0" borderId="0" xfId="0" applyFont="1" applyAlignment="1">
      <alignment horizontal="left" vertical="center"/>
    </xf>
    <xf numFmtId="0" fontId="15" fillId="0" borderId="0" xfId="0" applyFont="1" applyAlignment="1">
      <alignment horizontal="left" vertical="center" wrapText="1"/>
    </xf>
    <xf numFmtId="0" fontId="15" fillId="0" borderId="0" xfId="0" applyFont="1"/>
    <xf numFmtId="49" fontId="5" fillId="0" borderId="21" xfId="0" applyNumberFormat="1" applyFont="1" applyBorder="1" applyAlignment="1">
      <alignment horizontal="center" vertical="center" wrapText="1"/>
    </xf>
    <xf numFmtId="0" fontId="5" fillId="0" borderId="21" xfId="0" applyFont="1" applyBorder="1" applyAlignment="1">
      <alignment horizontal="center" vertical="center"/>
    </xf>
    <xf numFmtId="0" fontId="7" fillId="4" borderId="0" xfId="0" applyFont="1" applyFill="1" applyAlignment="1" applyProtection="1">
      <alignment wrapText="1"/>
      <protection locked="0"/>
    </xf>
    <xf numFmtId="49" fontId="10" fillId="0" borderId="22" xfId="0" applyNumberFormat="1" applyFont="1" applyBorder="1" applyAlignment="1">
      <alignment horizontal="center" vertical="center" wrapText="1"/>
    </xf>
    <xf numFmtId="49" fontId="5" fillId="0" borderId="23" xfId="0" applyNumberFormat="1" applyFont="1" applyBorder="1" applyAlignment="1">
      <alignment horizontal="center" vertical="center"/>
    </xf>
    <xf numFmtId="4" fontId="5" fillId="0" borderId="24"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0" fontId="5" fillId="0" borderId="8" xfId="0" applyFont="1" applyBorder="1" applyAlignment="1">
      <alignment horizontal="left" vertical="center" wrapText="1"/>
    </xf>
    <xf numFmtId="4" fontId="4" fillId="0" borderId="18" xfId="0" applyNumberFormat="1" applyFont="1" applyBorder="1" applyAlignment="1" applyProtection="1">
      <alignment horizontal="center" vertical="center" wrapText="1"/>
      <protection locked="0"/>
    </xf>
    <xf numFmtId="0" fontId="4" fillId="0" borderId="28" xfId="3" applyFont="1" applyBorder="1" applyAlignment="1">
      <alignment horizontal="center" vertical="center" wrapText="1"/>
    </xf>
    <xf numFmtId="4" fontId="4" fillId="0" borderId="29"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5" fillId="0" borderId="8" xfId="0" applyNumberFormat="1" applyFont="1" applyBorder="1" applyAlignment="1">
      <alignment horizontal="center" vertical="center"/>
    </xf>
    <xf numFmtId="49" fontId="5" fillId="0" borderId="21" xfId="0" applyNumberFormat="1" applyFont="1" applyBorder="1" applyAlignment="1">
      <alignment horizontal="left" vertical="center" wrapText="1"/>
    </xf>
    <xf numFmtId="49" fontId="5" fillId="0" borderId="30" xfId="0" applyNumberFormat="1" applyFont="1" applyBorder="1" applyAlignment="1">
      <alignment horizontal="center" vertical="center" wrapText="1"/>
    </xf>
    <xf numFmtId="4" fontId="4" fillId="3" borderId="8" xfId="4" applyNumberFormat="1" applyFont="1" applyFill="1" applyBorder="1" applyAlignment="1" applyProtection="1">
      <alignment horizontal="center" vertical="center" wrapText="1"/>
      <protection locked="0"/>
    </xf>
    <xf numFmtId="4" fontId="4" fillId="3" borderId="31"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4" fontId="4" fillId="3" borderId="36" xfId="3" applyNumberFormat="1" applyFont="1" applyFill="1" applyBorder="1" applyAlignment="1" applyProtection="1">
      <alignment horizontal="center" vertical="center" wrapText="1"/>
      <protection locked="0"/>
    </xf>
    <xf numFmtId="4" fontId="11" fillId="0" borderId="27" xfId="0" applyNumberFormat="1" applyFont="1" applyBorder="1" applyAlignment="1" applyProtection="1">
      <alignment horizontal="center" vertical="center"/>
      <protection locked="0"/>
    </xf>
    <xf numFmtId="4" fontId="4" fillId="0" borderId="27" xfId="0" applyNumberFormat="1" applyFont="1" applyBorder="1" applyAlignment="1" applyProtection="1">
      <alignment horizontal="center" vertical="center" wrapText="1"/>
      <protection locked="0"/>
    </xf>
    <xf numFmtId="164" fontId="5" fillId="3" borderId="25" xfId="0" applyNumberFormat="1" applyFont="1" applyFill="1" applyBorder="1" applyAlignment="1" applyProtection="1">
      <alignment horizontal="center" vertical="center"/>
      <protection locked="0"/>
    </xf>
    <xf numFmtId="164" fontId="5" fillId="3" borderId="30" xfId="0" applyNumberFormat="1" applyFont="1" applyFill="1" applyBorder="1" applyAlignment="1" applyProtection="1">
      <alignment horizontal="center" vertical="center"/>
      <protection locked="0"/>
    </xf>
    <xf numFmtId="4" fontId="5" fillId="0" borderId="29" xfId="0" applyNumberFormat="1" applyFont="1" applyBorder="1" applyAlignment="1">
      <alignment horizontal="center" vertical="center" wrapText="1"/>
    </xf>
    <xf numFmtId="49" fontId="5" fillId="0" borderId="3" xfId="0" applyNumberFormat="1" applyFont="1" applyBorder="1" applyAlignment="1">
      <alignment horizontal="left" vertical="top" wrapText="1"/>
    </xf>
    <xf numFmtId="0" fontId="5" fillId="0" borderId="3" xfId="0" applyFont="1" applyBorder="1" applyAlignment="1">
      <alignment horizontal="center" vertical="center" wrapText="1"/>
    </xf>
    <xf numFmtId="0" fontId="7" fillId="0" borderId="0" xfId="0" applyFont="1" applyAlignment="1" applyProtection="1">
      <alignment horizontal="center" wrapText="1"/>
      <protection locked="0"/>
    </xf>
    <xf numFmtId="0" fontId="18" fillId="0" borderId="2" xfId="2" applyFont="1" applyBorder="1" applyAlignment="1" applyProtection="1">
      <alignment horizontal="center" vertical="center" wrapText="1"/>
    </xf>
    <xf numFmtId="0" fontId="18" fillId="0" borderId="3" xfId="2" applyFont="1" applyBorder="1" applyAlignment="1" applyProtection="1">
      <alignment horizontal="center" vertical="center" wrapText="1"/>
    </xf>
    <xf numFmtId="2" fontId="18" fillId="0" borderId="3" xfId="2" applyNumberFormat="1" applyFont="1" applyBorder="1" applyAlignment="1" applyProtection="1">
      <alignment horizontal="center" vertical="center" wrapText="1"/>
    </xf>
    <xf numFmtId="0" fontId="18" fillId="0" borderId="3" xfId="1" applyFont="1" applyBorder="1" applyAlignment="1" applyProtection="1">
      <alignment horizontal="center" vertical="center" wrapText="1"/>
    </xf>
    <xf numFmtId="0" fontId="18" fillId="0" borderId="4" xfId="1" applyFont="1" applyBorder="1" applyAlignment="1" applyProtection="1">
      <alignment horizontal="center" vertical="center" wrapText="1"/>
    </xf>
    <xf numFmtId="0" fontId="20" fillId="0" borderId="0" xfId="0" applyFont="1" applyProtection="1">
      <protection locked="0"/>
    </xf>
    <xf numFmtId="49" fontId="21" fillId="0" borderId="5"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4" fontId="18" fillId="3" borderId="1" xfId="3" applyNumberFormat="1" applyFont="1" applyFill="1" applyBorder="1" applyAlignment="1" applyProtection="1">
      <alignment horizontal="center" vertical="center" wrapText="1"/>
      <protection locked="0"/>
    </xf>
    <xf numFmtId="4" fontId="20" fillId="0" borderId="6" xfId="0" applyNumberFormat="1" applyFont="1" applyBorder="1" applyAlignment="1">
      <alignment horizontal="center" vertical="center" wrapText="1"/>
    </xf>
    <xf numFmtId="0" fontId="18" fillId="0" borderId="0" xfId="0" applyFont="1" applyAlignment="1" applyProtection="1">
      <alignment horizontal="center" vertical="center" wrapText="1"/>
      <protection locked="0"/>
    </xf>
    <xf numFmtId="49" fontId="21" fillId="0" borderId="34" xfId="0" applyNumberFormat="1" applyFont="1" applyBorder="1" applyAlignment="1">
      <alignment horizontal="left" vertical="center" wrapText="1"/>
    </xf>
    <xf numFmtId="49" fontId="21" fillId="0" borderId="31" xfId="0" applyNumberFormat="1" applyFont="1" applyBorder="1" applyAlignment="1">
      <alignment horizontal="center" vertical="center" wrapText="1"/>
    </xf>
    <xf numFmtId="0" fontId="20" fillId="0" borderId="31" xfId="0" applyFont="1" applyBorder="1" applyAlignment="1">
      <alignment horizontal="left" vertical="center" wrapText="1"/>
    </xf>
    <xf numFmtId="0" fontId="20" fillId="0" borderId="31" xfId="0" applyFont="1" applyBorder="1" applyAlignment="1">
      <alignment horizontal="center" vertical="center" wrapText="1"/>
    </xf>
    <xf numFmtId="4" fontId="18" fillId="3" borderId="31" xfId="3" applyNumberFormat="1" applyFont="1" applyFill="1" applyBorder="1" applyAlignment="1" applyProtection="1">
      <alignment horizontal="center" vertical="center" wrapText="1"/>
      <protection locked="0"/>
    </xf>
    <xf numFmtId="4" fontId="20" fillId="0" borderId="35" xfId="0" applyNumberFormat="1" applyFont="1" applyBorder="1" applyAlignment="1">
      <alignment horizontal="center" vertical="center" wrapText="1"/>
    </xf>
    <xf numFmtId="4" fontId="18" fillId="0" borderId="18" xfId="0" applyNumberFormat="1" applyFont="1" applyBorder="1" applyAlignment="1" applyProtection="1">
      <alignment horizontal="center" vertical="center" wrapText="1"/>
      <protection locked="0"/>
    </xf>
    <xf numFmtId="4" fontId="18" fillId="0" borderId="14" xfId="0" applyNumberFormat="1" applyFont="1" applyBorder="1" applyAlignment="1" applyProtection="1">
      <alignment horizontal="center" vertical="center"/>
      <protection locked="0"/>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center" vertical="center" wrapText="1"/>
    </xf>
    <xf numFmtId="0" fontId="23" fillId="0" borderId="3" xfId="0" applyFont="1" applyBorder="1" applyAlignment="1">
      <alignment horizontal="justify" vertical="center" wrapText="1"/>
    </xf>
    <xf numFmtId="0" fontId="23" fillId="0" borderId="3" xfId="0" applyFont="1" applyBorder="1" applyAlignment="1">
      <alignment horizontal="center" vertical="center" wrapText="1"/>
    </xf>
    <xf numFmtId="164" fontId="25" fillId="3" borderId="3" xfId="0" applyNumberFormat="1" applyFont="1" applyFill="1" applyBorder="1" applyAlignment="1" applyProtection="1">
      <alignment horizontal="center" vertical="center"/>
      <protection locked="0"/>
    </xf>
    <xf numFmtId="4" fontId="20" fillId="0" borderId="4" xfId="0" applyNumberFormat="1" applyFont="1" applyBorder="1" applyAlignment="1">
      <alignment horizontal="center" vertical="center" wrapText="1"/>
    </xf>
    <xf numFmtId="0" fontId="20" fillId="0" borderId="0" xfId="0" applyFont="1" applyAlignment="1" applyProtection="1">
      <alignment wrapText="1"/>
      <protection locked="0"/>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164" fontId="25" fillId="3" borderId="1" xfId="0" applyNumberFormat="1" applyFont="1" applyFill="1" applyBorder="1" applyAlignment="1" applyProtection="1">
      <alignment horizontal="center" vertical="center"/>
      <protection locked="0"/>
    </xf>
    <xf numFmtId="0" fontId="23" fillId="0" borderId="31" xfId="0" applyFont="1" applyBorder="1" applyAlignment="1">
      <alignment horizontal="justify" vertical="center" wrapText="1"/>
    </xf>
    <xf numFmtId="0" fontId="23" fillId="0" borderId="31" xfId="0" applyFont="1" applyBorder="1" applyAlignment="1">
      <alignment horizontal="center" vertical="center" wrapText="1"/>
    </xf>
    <xf numFmtId="164" fontId="25" fillId="3" borderId="31" xfId="0" applyNumberFormat="1" applyFont="1" applyFill="1" applyBorder="1" applyAlignment="1" applyProtection="1">
      <alignment horizontal="center" vertical="center"/>
      <protection locked="0"/>
    </xf>
    <xf numFmtId="0" fontId="20" fillId="0" borderId="3" xfId="0" applyFont="1" applyBorder="1" applyAlignment="1">
      <alignment horizontal="left" vertical="center" wrapText="1"/>
    </xf>
    <xf numFmtId="0" fontId="20" fillId="0" borderId="3" xfId="0" applyFont="1" applyBorder="1" applyAlignment="1">
      <alignment horizontal="center" vertical="center" wrapText="1"/>
    </xf>
    <xf numFmtId="4" fontId="19" fillId="3" borderId="3" xfId="4" applyNumberFormat="1" applyFont="1" applyFill="1" applyBorder="1" applyAlignment="1" applyProtection="1">
      <alignment horizontal="center" vertical="center" wrapText="1"/>
      <protection locked="0"/>
    </xf>
    <xf numFmtId="0" fontId="25" fillId="0" borderId="0" xfId="0" applyFont="1" applyAlignment="1" applyProtection="1">
      <alignment wrapText="1"/>
      <protection locked="0"/>
    </xf>
    <xf numFmtId="4" fontId="19" fillId="3" borderId="1" xfId="4" applyNumberFormat="1" applyFont="1" applyFill="1" applyBorder="1" applyAlignment="1" applyProtection="1">
      <alignment horizontal="center" vertical="center" wrapText="1"/>
      <protection locked="0"/>
    </xf>
    <xf numFmtId="4" fontId="19" fillId="3" borderId="31" xfId="4" applyNumberFormat="1" applyFont="1" applyFill="1" applyBorder="1" applyAlignment="1" applyProtection="1">
      <alignment horizontal="center" vertical="center" wrapText="1"/>
      <protection locked="0"/>
    </xf>
    <xf numFmtId="4" fontId="18" fillId="0" borderId="37" xfId="0" applyNumberFormat="1" applyFont="1" applyBorder="1" applyAlignment="1" applyProtection="1">
      <alignment horizontal="center" vertical="center" wrapText="1"/>
      <protection locked="0"/>
    </xf>
    <xf numFmtId="4" fontId="18" fillId="0" borderId="37" xfId="0" applyNumberFormat="1" applyFont="1" applyBorder="1" applyAlignment="1" applyProtection="1">
      <alignment horizontal="center" vertical="center"/>
      <protection locked="0"/>
    </xf>
    <xf numFmtId="4" fontId="18" fillId="0" borderId="0" xfId="0" applyNumberFormat="1" applyFont="1" applyAlignment="1" applyProtection="1">
      <alignment horizontal="center" vertical="center" wrapText="1"/>
      <protection locked="0"/>
    </xf>
    <xf numFmtId="4" fontId="18" fillId="0" borderId="0" xfId="0" applyNumberFormat="1" applyFont="1" applyAlignment="1" applyProtection="1">
      <alignment horizontal="center" vertical="center"/>
      <protection locked="0"/>
    </xf>
    <xf numFmtId="4" fontId="18" fillId="0" borderId="38" xfId="0" applyNumberFormat="1" applyFont="1" applyBorder="1" applyAlignment="1" applyProtection="1">
      <alignment horizontal="center" vertical="center" wrapText="1"/>
      <protection locked="0"/>
    </xf>
    <xf numFmtId="4" fontId="18" fillId="0" borderId="38" xfId="0" applyNumberFormat="1" applyFont="1" applyBorder="1" applyAlignment="1" applyProtection="1">
      <alignment horizontal="center" vertical="center"/>
      <protection locked="0"/>
    </xf>
    <xf numFmtId="4" fontId="19" fillId="0" borderId="0" xfId="0" applyNumberFormat="1" applyFont="1" applyAlignment="1" applyProtection="1">
      <alignment horizontal="center" vertical="center"/>
      <protection locked="0"/>
    </xf>
    <xf numFmtId="0" fontId="20" fillId="0" borderId="3" xfId="0" applyFont="1" applyBorder="1" applyAlignment="1">
      <alignment horizontal="justify" vertical="center" wrapText="1"/>
    </xf>
    <xf numFmtId="4" fontId="18" fillId="3" borderId="3" xfId="4" applyNumberFormat="1" applyFont="1" applyFill="1" applyBorder="1" applyAlignment="1" applyProtection="1">
      <alignment horizontal="center" vertical="center" wrapText="1"/>
      <protection locked="0"/>
    </xf>
    <xf numFmtId="0" fontId="20" fillId="0" borderId="1" xfId="0" applyFont="1" applyBorder="1" applyAlignment="1">
      <alignment horizontal="justify" vertical="center" wrapText="1"/>
    </xf>
    <xf numFmtId="4" fontId="18" fillId="3" borderId="1" xfId="4" applyNumberFormat="1" applyFont="1" applyFill="1" applyBorder="1" applyAlignment="1" applyProtection="1">
      <alignment horizontal="center" vertical="center" wrapText="1"/>
      <protection locked="0"/>
    </xf>
    <xf numFmtId="0" fontId="20" fillId="0" borderId="31" xfId="0" applyFont="1" applyBorder="1" applyAlignment="1">
      <alignment horizontal="justify" vertical="center" wrapText="1"/>
    </xf>
    <xf numFmtId="4" fontId="18" fillId="3" borderId="31" xfId="4" applyNumberFormat="1" applyFont="1" applyFill="1" applyBorder="1" applyAlignment="1" applyProtection="1">
      <alignment horizontal="center" vertical="center" wrapText="1"/>
      <protection locked="0"/>
    </xf>
    <xf numFmtId="49" fontId="28" fillId="0" borderId="2"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29" fillId="0" borderId="3" xfId="0" applyFont="1" applyBorder="1" applyAlignment="1">
      <alignment horizontal="center" vertical="center" wrapText="1"/>
    </xf>
    <xf numFmtId="4" fontId="11" fillId="3" borderId="3" xfId="4" applyNumberFormat="1" applyFont="1" applyFill="1" applyBorder="1" applyAlignment="1" applyProtection="1">
      <alignment horizontal="center" vertical="center" wrapText="1"/>
      <protection locked="0"/>
    </xf>
    <xf numFmtId="4" fontId="7" fillId="0" borderId="4" xfId="0" applyNumberFormat="1" applyFont="1" applyBorder="1" applyAlignment="1">
      <alignment horizontal="center" vertical="center" wrapText="1"/>
    </xf>
    <xf numFmtId="49" fontId="28" fillId="0" borderId="5" xfId="0" applyNumberFormat="1" applyFont="1" applyBorder="1" applyAlignment="1">
      <alignment horizontal="left" vertical="center" wrapText="1"/>
    </xf>
    <xf numFmtId="49" fontId="28"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29" fillId="0" borderId="1" xfId="0" applyFont="1" applyBorder="1" applyAlignment="1">
      <alignment horizontal="center" vertical="center" wrapText="1"/>
    </xf>
    <xf numFmtId="4" fontId="11" fillId="3" borderId="1" xfId="4" applyNumberFormat="1" applyFont="1" applyFill="1" applyBorder="1" applyAlignment="1" applyProtection="1">
      <alignment horizontal="center" vertical="center" wrapText="1"/>
      <protection locked="0"/>
    </xf>
    <xf numFmtId="4" fontId="7" fillId="0" borderId="6" xfId="0" applyNumberFormat="1" applyFont="1" applyBorder="1" applyAlignment="1">
      <alignment horizontal="center" vertical="center" wrapText="1"/>
    </xf>
    <xf numFmtId="49" fontId="28" fillId="0" borderId="34" xfId="0" applyNumberFormat="1" applyFont="1" applyBorder="1" applyAlignment="1">
      <alignment horizontal="left" vertical="center" wrapText="1"/>
    </xf>
    <xf numFmtId="49" fontId="28" fillId="0" borderId="31" xfId="0" applyNumberFormat="1" applyFont="1" applyBorder="1" applyAlignment="1">
      <alignment horizontal="center" vertical="center" wrapText="1"/>
    </xf>
    <xf numFmtId="0" fontId="7" fillId="0" borderId="31" xfId="0" applyFont="1" applyBorder="1" applyAlignment="1">
      <alignment horizontal="left" vertical="center" wrapText="1"/>
    </xf>
    <xf numFmtId="0" fontId="7" fillId="0" borderId="31" xfId="0" applyFont="1" applyBorder="1" applyAlignment="1">
      <alignment horizontal="center" vertical="center" wrapText="1"/>
    </xf>
    <xf numFmtId="0" fontId="29" fillId="0" borderId="31" xfId="0" applyFont="1" applyBorder="1" applyAlignment="1">
      <alignment horizontal="center" vertical="center" wrapText="1"/>
    </xf>
    <xf numFmtId="4" fontId="11" fillId="3" borderId="31" xfId="4" applyNumberFormat="1" applyFont="1" applyFill="1" applyBorder="1" applyAlignment="1" applyProtection="1">
      <alignment horizontal="center" vertical="center" wrapText="1"/>
      <protection locked="0"/>
    </xf>
    <xf numFmtId="4" fontId="7" fillId="0" borderId="35" xfId="0" applyNumberFormat="1" applyFont="1" applyBorder="1" applyAlignment="1">
      <alignment horizontal="center" vertical="center" wrapText="1"/>
    </xf>
    <xf numFmtId="4" fontId="11" fillId="0" borderId="18" xfId="0" applyNumberFormat="1" applyFont="1" applyBorder="1" applyAlignment="1" applyProtection="1">
      <alignment horizontal="center" vertical="center" wrapText="1"/>
      <protection locked="0"/>
    </xf>
    <xf numFmtId="0" fontId="30" fillId="0" borderId="3" xfId="0" applyFont="1" applyBorder="1" applyAlignment="1">
      <alignment horizontal="center" vertical="center" wrapText="1"/>
    </xf>
    <xf numFmtId="4" fontId="3" fillId="3" borderId="3" xfId="4" applyNumberFormat="1" applyFont="1" applyFill="1" applyBorder="1" applyAlignment="1" applyProtection="1">
      <alignment horizontal="center" vertical="center" wrapText="1"/>
      <protection locked="0"/>
    </xf>
    <xf numFmtId="4" fontId="3" fillId="0" borderId="3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protection locked="0"/>
    </xf>
    <xf numFmtId="0" fontId="30" fillId="0" borderId="31" xfId="0" applyFont="1" applyBorder="1" applyAlignment="1">
      <alignment horizontal="center" vertical="center" wrapText="1"/>
    </xf>
    <xf numFmtId="4" fontId="3" fillId="3" borderId="31" xfId="4" applyNumberFormat="1" applyFont="1" applyFill="1" applyBorder="1" applyAlignment="1" applyProtection="1">
      <alignment horizontal="center" vertical="center" wrapText="1"/>
      <protection locked="0"/>
    </xf>
    <xf numFmtId="0" fontId="7" fillId="0" borderId="1" xfId="0" applyFont="1" applyBorder="1" applyAlignment="1">
      <alignment horizontal="justify" vertical="center" wrapText="1"/>
    </xf>
    <xf numFmtId="0" fontId="7" fillId="0" borderId="31" xfId="0" applyFont="1" applyBorder="1" applyAlignment="1">
      <alignment horizontal="justify" vertical="center" wrapText="1"/>
    </xf>
    <xf numFmtId="4" fontId="11" fillId="0" borderId="13" xfId="0" applyNumberFormat="1" applyFont="1" applyBorder="1" applyAlignment="1" applyProtection="1">
      <alignment horizontal="center" vertical="center" wrapText="1"/>
      <protection locked="0"/>
    </xf>
    <xf numFmtId="4" fontId="11" fillId="0" borderId="41" xfId="0" applyNumberFormat="1" applyFont="1" applyBorder="1" applyAlignment="1" applyProtection="1">
      <alignment horizontal="center" vertical="center"/>
      <protection locked="0"/>
    </xf>
    <xf numFmtId="49" fontId="21" fillId="0" borderId="7" xfId="0" applyNumberFormat="1" applyFont="1" applyBorder="1" applyAlignment="1">
      <alignment horizontal="left" vertical="center" wrapText="1"/>
    </xf>
    <xf numFmtId="0" fontId="20" fillId="0" borderId="8" xfId="0" applyFont="1" applyBorder="1" applyAlignment="1">
      <alignment horizontal="left" vertical="center" wrapText="1"/>
    </xf>
    <xf numFmtId="0" fontId="20" fillId="0" borderId="8" xfId="0" applyFont="1" applyBorder="1" applyAlignment="1">
      <alignment horizontal="center" vertical="center" wrapText="1"/>
    </xf>
    <xf numFmtId="0" fontId="30" fillId="0" borderId="8" xfId="0" applyFont="1" applyBorder="1" applyAlignment="1">
      <alignment horizontal="center" vertical="center" wrapText="1"/>
    </xf>
    <xf numFmtId="4" fontId="3" fillId="3" borderId="8" xfId="4" applyNumberFormat="1" applyFont="1" applyFill="1" applyBorder="1" applyAlignment="1" applyProtection="1">
      <alignment horizontal="center" vertical="center" wrapText="1"/>
      <protection locked="0"/>
    </xf>
    <xf numFmtId="4" fontId="7" fillId="0" borderId="9" xfId="0" applyNumberFormat="1" applyFont="1" applyBorder="1" applyAlignment="1">
      <alignment horizontal="center" vertical="center" wrapText="1"/>
    </xf>
    <xf numFmtId="0" fontId="7" fillId="0" borderId="21" xfId="0" applyFont="1" applyBorder="1" applyAlignment="1">
      <alignment horizontal="left" vertical="center" wrapText="1"/>
    </xf>
    <xf numFmtId="0" fontId="7" fillId="0" borderId="21" xfId="0" applyFont="1" applyBorder="1" applyAlignment="1">
      <alignment horizontal="center" vertical="center" wrapText="1"/>
    </xf>
    <xf numFmtId="0" fontId="29" fillId="0" borderId="21" xfId="0" applyFont="1" applyBorder="1" applyAlignment="1">
      <alignment horizontal="center" vertical="center" wrapText="1"/>
    </xf>
    <xf numFmtId="4" fontId="11" fillId="3" borderId="21" xfId="4" applyNumberFormat="1" applyFont="1" applyFill="1" applyBorder="1" applyAlignment="1" applyProtection="1">
      <alignment horizontal="center" vertical="center" wrapText="1"/>
      <protection locked="0"/>
    </xf>
    <xf numFmtId="4" fontId="7" fillId="0" borderId="24" xfId="0" applyNumberFormat="1" applyFont="1" applyBorder="1" applyAlignment="1">
      <alignment horizontal="center" vertical="center" wrapText="1"/>
    </xf>
    <xf numFmtId="4" fontId="11" fillId="0" borderId="0" xfId="0" applyNumberFormat="1" applyFont="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26" xfId="0" applyFont="1" applyBorder="1" applyAlignment="1" applyProtection="1">
      <alignment wrapText="1"/>
      <protection locked="0"/>
    </xf>
    <xf numFmtId="0" fontId="30" fillId="0" borderId="3" xfId="0" applyFont="1" applyBorder="1" applyAlignment="1">
      <alignment horizontal="justify" vertical="center" wrapText="1"/>
    </xf>
    <xf numFmtId="4" fontId="11" fillId="0" borderId="37" xfId="0" applyNumberFormat="1" applyFont="1" applyBorder="1" applyAlignment="1" applyProtection="1">
      <alignment horizontal="center" vertical="center" wrapText="1"/>
      <protection locked="0"/>
    </xf>
    <xf numFmtId="0" fontId="31"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30" fillId="0" borderId="31" xfId="0" applyFont="1" applyBorder="1" applyAlignment="1">
      <alignment horizontal="justify" vertical="center" wrapText="1"/>
    </xf>
    <xf numFmtId="0" fontId="7" fillId="0" borderId="38"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7" fillId="0" borderId="3" xfId="0" applyFont="1" applyBorder="1" applyAlignment="1">
      <alignment horizontal="center" vertical="center"/>
    </xf>
    <xf numFmtId="0" fontId="29" fillId="0" borderId="3" xfId="0" applyFont="1" applyBorder="1" applyAlignment="1">
      <alignment horizontal="center" vertical="center"/>
    </xf>
    <xf numFmtId="0" fontId="7" fillId="0" borderId="1" xfId="0" applyFont="1" applyBorder="1" applyAlignment="1">
      <alignment horizontal="center" vertical="center"/>
    </xf>
    <xf numFmtId="0" fontId="29" fillId="0" borderId="1" xfId="0" applyFont="1" applyBorder="1" applyAlignment="1">
      <alignment horizontal="center" vertical="center"/>
    </xf>
    <xf numFmtId="0" fontId="6" fillId="0" borderId="0" xfId="0" applyFont="1" applyAlignment="1" applyProtection="1">
      <alignment horizontal="center" vertical="center" wrapText="1"/>
      <protection locked="0"/>
    </xf>
    <xf numFmtId="0" fontId="7" fillId="0" borderId="31" xfId="0" applyFont="1" applyBorder="1" applyAlignment="1">
      <alignment horizontal="left" vertical="center"/>
    </xf>
    <xf numFmtId="0" fontId="7" fillId="0" borderId="31" xfId="0" applyFont="1" applyBorder="1" applyAlignment="1">
      <alignment horizontal="center" vertical="center"/>
    </xf>
    <xf numFmtId="0" fontId="7" fillId="0" borderId="0" xfId="0" applyFont="1" applyAlignment="1" applyProtection="1">
      <alignment horizontal="center" vertical="center" wrapText="1"/>
      <protection locked="0"/>
    </xf>
    <xf numFmtId="49" fontId="28" fillId="0" borderId="7" xfId="0" applyNumberFormat="1" applyFont="1" applyBorder="1" applyAlignment="1">
      <alignment horizontal="left" vertical="center" wrapText="1"/>
    </xf>
    <xf numFmtId="49" fontId="28" fillId="0" borderId="8" xfId="0" applyNumberFormat="1" applyFont="1" applyBorder="1" applyAlignment="1">
      <alignment horizontal="center" vertical="center" wrapText="1"/>
    </xf>
    <xf numFmtId="4" fontId="11" fillId="3" borderId="8" xfId="4" applyNumberFormat="1" applyFont="1" applyFill="1" applyBorder="1" applyAlignment="1" applyProtection="1">
      <alignment horizontal="center" vertical="center" wrapText="1"/>
      <protection locked="0"/>
    </xf>
    <xf numFmtId="0" fontId="11" fillId="0" borderId="0" xfId="4" applyFont="1" applyAlignment="1">
      <alignment vertical="center" wrapText="1"/>
    </xf>
    <xf numFmtId="0" fontId="11" fillId="0" borderId="0" xfId="4" applyFont="1" applyAlignment="1">
      <alignment vertical="center"/>
    </xf>
    <xf numFmtId="2" fontId="11" fillId="0" borderId="0" xfId="4" applyNumberFormat="1" applyFont="1" applyAlignment="1">
      <alignment vertical="center"/>
    </xf>
    <xf numFmtId="0" fontId="11" fillId="0" borderId="28" xfId="3" applyFont="1" applyBorder="1" applyAlignment="1">
      <alignment horizontal="center" vertical="center" wrapText="1"/>
    </xf>
    <xf numFmtId="4" fontId="11" fillId="0" borderId="29" xfId="3" applyNumberFormat="1" applyFont="1" applyBorder="1" applyAlignment="1">
      <alignment horizontal="center" vertical="center" wrapText="1"/>
    </xf>
    <xf numFmtId="49" fontId="5" fillId="0" borderId="21" xfId="0" applyNumberFormat="1" applyFont="1" applyBorder="1" applyAlignment="1">
      <alignment horizontal="left" vertical="top" wrapText="1"/>
    </xf>
    <xf numFmtId="0" fontId="5" fillId="0" borderId="21" xfId="0" applyFont="1" applyBorder="1" applyAlignment="1">
      <alignment horizontal="center" vertical="center" wrapText="1"/>
    </xf>
    <xf numFmtId="4" fontId="4" fillId="3" borderId="42" xfId="3"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49" fontId="5" fillId="0" borderId="31" xfId="0" applyNumberFormat="1" applyFont="1" applyBorder="1" applyAlignment="1">
      <alignment horizontal="center" vertical="center" wrapText="1"/>
    </xf>
    <xf numFmtId="0" fontId="5" fillId="0" borderId="31" xfId="0" applyFont="1" applyBorder="1" applyAlignment="1">
      <alignment horizontal="center" vertical="center"/>
    </xf>
    <xf numFmtId="49" fontId="5" fillId="0" borderId="31" xfId="0" applyNumberFormat="1" applyFont="1" applyBorder="1" applyAlignment="1">
      <alignment horizontal="left" vertical="center" wrapText="1"/>
    </xf>
    <xf numFmtId="164" fontId="5" fillId="3" borderId="31" xfId="0" applyNumberFormat="1" applyFont="1" applyFill="1" applyBorder="1" applyAlignment="1" applyProtection="1">
      <alignment horizontal="center" vertical="center"/>
      <protection locked="0"/>
    </xf>
    <xf numFmtId="0" fontId="2" fillId="0" borderId="31" xfId="2" applyFont="1" applyBorder="1" applyAlignment="1" applyProtection="1">
      <alignment horizontal="center" vertical="center" wrapText="1"/>
    </xf>
    <xf numFmtId="2" fontId="2" fillId="0" borderId="31" xfId="2" applyNumberFormat="1" applyFont="1" applyBorder="1" applyAlignment="1" applyProtection="1">
      <alignment horizontal="center" vertical="center" wrapText="1"/>
    </xf>
    <xf numFmtId="0" fontId="2" fillId="0" borderId="31" xfId="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49" fontId="10" fillId="0" borderId="36" xfId="0" applyNumberFormat="1" applyFont="1" applyBorder="1" applyAlignment="1">
      <alignment horizontal="center" vertical="center" wrapText="1"/>
    </xf>
    <xf numFmtId="4" fontId="4" fillId="3" borderId="44" xfId="3" applyNumberFormat="1" applyFont="1" applyFill="1" applyBorder="1" applyAlignment="1" applyProtection="1">
      <alignment horizontal="center" vertical="center" wrapText="1"/>
      <protection locked="0"/>
    </xf>
    <xf numFmtId="49" fontId="10" fillId="0" borderId="42" xfId="0" applyNumberFormat="1" applyFont="1" applyBorder="1" applyAlignment="1">
      <alignment horizontal="center" vertical="center" wrapText="1"/>
    </xf>
    <xf numFmtId="4" fontId="4" fillId="3" borderId="23" xfId="3" applyNumberFormat="1" applyFont="1" applyFill="1" applyBorder="1" applyAlignment="1" applyProtection="1">
      <alignment horizontal="center" vertical="center" wrapText="1"/>
      <protection locked="0"/>
    </xf>
    <xf numFmtId="4" fontId="4" fillId="3" borderId="16" xfId="3" applyNumberFormat="1" applyFont="1" applyFill="1" applyBorder="1" applyAlignment="1" applyProtection="1">
      <alignment horizontal="center" vertical="center" wrapText="1"/>
      <protection locked="0"/>
    </xf>
    <xf numFmtId="49" fontId="10" fillId="0" borderId="45" xfId="0" applyNumberFormat="1" applyFont="1" applyBorder="1" applyAlignment="1">
      <alignment horizontal="center" vertical="center" wrapText="1"/>
    </xf>
    <xf numFmtId="4" fontId="4" fillId="3" borderId="17" xfId="3" applyNumberFormat="1" applyFont="1" applyFill="1" applyBorder="1" applyAlignment="1" applyProtection="1">
      <alignment horizontal="center" vertical="center" wrapText="1"/>
      <protection locked="0"/>
    </xf>
    <xf numFmtId="2" fontId="7" fillId="0" borderId="0" xfId="0" applyNumberFormat="1" applyFont="1"/>
    <xf numFmtId="49" fontId="10" fillId="0" borderId="19" xfId="0" applyNumberFormat="1" applyFont="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49" fontId="10" fillId="0" borderId="31" xfId="0" applyNumberFormat="1" applyFont="1" applyBorder="1" applyAlignment="1">
      <alignment horizontal="center" vertical="center" wrapText="1"/>
    </xf>
    <xf numFmtId="0" fontId="34" fillId="0" borderId="1" xfId="0" applyFont="1" applyBorder="1"/>
    <xf numFmtId="4" fontId="4" fillId="3" borderId="43" xfId="3" applyNumberFormat="1" applyFont="1" applyFill="1" applyBorder="1" applyAlignment="1" applyProtection="1">
      <alignment horizontal="center" vertical="center" wrapText="1"/>
      <protection locked="0"/>
    </xf>
    <xf numFmtId="0" fontId="4" fillId="0" borderId="15" xfId="3" applyFont="1" applyBorder="1" applyAlignment="1">
      <alignment horizontal="center" vertical="center" wrapText="1"/>
    </xf>
    <xf numFmtId="4" fontId="4" fillId="0" borderId="14" xfId="3"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38" fillId="0" borderId="46" xfId="0" applyFont="1" applyBorder="1" applyAlignment="1">
      <alignment horizontal="center" vertical="center"/>
    </xf>
    <xf numFmtId="0" fontId="39" fillId="0" borderId="46" xfId="0" applyFont="1" applyBorder="1" applyAlignment="1">
      <alignment horizontal="center" vertical="center"/>
    </xf>
    <xf numFmtId="0" fontId="38" fillId="0" borderId="47" xfId="0" applyFont="1" applyBorder="1" applyAlignment="1">
      <alignment wrapText="1"/>
    </xf>
    <xf numFmtId="0" fontId="38" fillId="0" borderId="47" xfId="0" applyFont="1" applyBorder="1" applyAlignment="1">
      <alignment horizontal="center" vertical="center"/>
    </xf>
    <xf numFmtId="0" fontId="39" fillId="0" borderId="47" xfId="0" applyFont="1" applyBorder="1" applyAlignment="1">
      <alignment horizontal="center" vertical="center"/>
    </xf>
    <xf numFmtId="0" fontId="38" fillId="0" borderId="48" xfId="0" applyFont="1" applyBorder="1" applyAlignment="1">
      <alignment wrapText="1"/>
    </xf>
    <xf numFmtId="0" fontId="38" fillId="0" borderId="48" xfId="0" applyFont="1" applyBorder="1" applyAlignment="1">
      <alignment horizontal="center" vertical="center"/>
    </xf>
    <xf numFmtId="0" fontId="39" fillId="0" borderId="48" xfId="0" applyFont="1" applyBorder="1" applyAlignment="1">
      <alignment horizontal="center" vertical="center"/>
    </xf>
    <xf numFmtId="49" fontId="10" fillId="0" borderId="48" xfId="0" applyNumberFormat="1" applyFont="1" applyBorder="1" applyAlignment="1">
      <alignment horizontal="center" vertical="center" wrapText="1"/>
    </xf>
    <xf numFmtId="4" fontId="4" fillId="3" borderId="48" xfId="3" applyNumberFormat="1" applyFont="1" applyFill="1" applyBorder="1" applyAlignment="1" applyProtection="1">
      <alignment horizontal="center" vertical="center" wrapText="1"/>
      <protection locked="0"/>
    </xf>
    <xf numFmtId="4" fontId="5" fillId="0" borderId="49" xfId="0" applyNumberFormat="1" applyFont="1" applyBorder="1" applyAlignment="1">
      <alignment horizontal="center" vertical="center" wrapText="1"/>
    </xf>
    <xf numFmtId="0" fontId="40" fillId="0" borderId="48" xfId="0" applyFont="1" applyBorder="1" applyAlignment="1">
      <alignment horizontal="center" vertical="center"/>
    </xf>
    <xf numFmtId="4" fontId="5" fillId="0" borderId="50"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9" fontId="10" fillId="0" borderId="51" xfId="0" applyNumberFormat="1" applyFont="1" applyBorder="1" applyAlignment="1">
      <alignment horizontal="center" vertical="center" wrapText="1"/>
    </xf>
    <xf numFmtId="4" fontId="4" fillId="3" borderId="32" xfId="4" applyNumberFormat="1" applyFont="1" applyFill="1" applyBorder="1" applyAlignment="1" applyProtection="1">
      <alignment horizontal="center" vertical="center" wrapText="1"/>
      <protection locked="0"/>
    </xf>
    <xf numFmtId="0" fontId="38" fillId="0" borderId="3" xfId="0" applyFont="1" applyBorder="1" applyAlignment="1">
      <alignment wrapText="1"/>
    </xf>
    <xf numFmtId="0" fontId="38" fillId="0" borderId="3" xfId="0" applyFont="1" applyBorder="1" applyAlignment="1">
      <alignment horizontal="center" vertical="center"/>
    </xf>
    <xf numFmtId="0" fontId="39" fillId="0" borderId="3" xfId="0" applyFont="1" applyBorder="1" applyAlignment="1">
      <alignment horizontal="center" vertical="center"/>
    </xf>
    <xf numFmtId="164" fontId="5" fillId="3" borderId="3" xfId="0" applyNumberFormat="1" applyFont="1" applyFill="1" applyBorder="1" applyAlignment="1" applyProtection="1">
      <alignment horizontal="center" vertical="center"/>
      <protection locked="0"/>
    </xf>
    <xf numFmtId="0" fontId="38" fillId="0" borderId="1" xfId="0" applyFont="1" applyBorder="1" applyAlignment="1">
      <alignment wrapText="1"/>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38" fillId="0" borderId="8" xfId="0" applyFont="1" applyBorder="1" applyAlignment="1">
      <alignment horizontal="center" vertical="center"/>
    </xf>
    <xf numFmtId="0" fontId="39" fillId="0" borderId="8" xfId="0" applyFont="1" applyBorder="1" applyAlignment="1">
      <alignment horizontal="center" vertical="center"/>
    </xf>
    <xf numFmtId="2" fontId="4" fillId="0" borderId="0" xfId="4" applyNumberFormat="1" applyFont="1" applyAlignment="1">
      <alignment vertical="center"/>
    </xf>
    <xf numFmtId="0" fontId="38" fillId="0" borderId="8" xfId="0" applyFont="1" applyBorder="1" applyAlignment="1">
      <alignment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0" fontId="42" fillId="0" borderId="8" xfId="0" applyFont="1" applyBorder="1" applyAlignment="1">
      <alignment horizontal="center" vertical="center" wrapText="1"/>
    </xf>
    <xf numFmtId="0" fontId="25" fillId="0" borderId="1" xfId="0" applyFont="1" applyBorder="1" applyAlignment="1">
      <alignment horizontal="left" vertical="center" wrapText="1"/>
    </xf>
    <xf numFmtId="49" fontId="43" fillId="0" borderId="1" xfId="0" applyNumberFormat="1" applyFont="1" applyBorder="1" applyAlignment="1">
      <alignment horizontal="center" vertical="center" wrapText="1"/>
    </xf>
    <xf numFmtId="49" fontId="43" fillId="0" borderId="8"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45" fillId="0" borderId="1" xfId="0" applyFont="1" applyBorder="1" applyAlignment="1">
      <alignment horizontal="center" vertical="center" wrapText="1"/>
    </xf>
    <xf numFmtId="49" fontId="46" fillId="0" borderId="1" xfId="0" applyNumberFormat="1" applyFont="1" applyBorder="1" applyAlignment="1">
      <alignment horizontal="center" vertical="center" wrapText="1"/>
    </xf>
    <xf numFmtId="49" fontId="46" fillId="0" borderId="31" xfId="0" applyNumberFormat="1" applyFont="1" applyBorder="1" applyAlignment="1">
      <alignment horizontal="center" vertical="center" wrapText="1"/>
    </xf>
    <xf numFmtId="0" fontId="6" fillId="0" borderId="1" xfId="0" applyFont="1" applyBorder="1" applyAlignment="1">
      <alignment horizontal="center" vertical="center"/>
    </xf>
    <xf numFmtId="49" fontId="6" fillId="0" borderId="16" xfId="0" applyNumberFormat="1" applyFont="1" applyBorder="1" applyAlignment="1">
      <alignment horizontal="center" vertical="center"/>
    </xf>
    <xf numFmtId="49" fontId="46" fillId="0" borderId="22"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 fontId="19" fillId="3" borderId="1" xfId="3" applyNumberFormat="1" applyFont="1" applyFill="1" applyBorder="1" applyAlignment="1" applyProtection="1">
      <alignment horizontal="center" vertical="center" wrapText="1"/>
      <protection locked="0"/>
    </xf>
    <xf numFmtId="49" fontId="21" fillId="0" borderId="5" xfId="0" applyNumberFormat="1" applyFont="1" applyBorder="1" applyAlignment="1">
      <alignment horizontal="left" vertical="top" wrapText="1"/>
    </xf>
    <xf numFmtId="0" fontId="47" fillId="0" borderId="46" xfId="0" applyFont="1" applyBorder="1" applyAlignment="1">
      <alignment wrapText="1"/>
    </xf>
    <xf numFmtId="49" fontId="43" fillId="0" borderId="1" xfId="0" applyNumberFormat="1" applyFont="1" applyBorder="1" applyAlignment="1">
      <alignment horizontal="center" vertical="top" wrapText="1"/>
    </xf>
    <xf numFmtId="0" fontId="25" fillId="4" borderId="1" xfId="0" applyFont="1" applyFill="1" applyBorder="1" applyAlignment="1">
      <alignment horizontal="left" vertical="center" wrapText="1"/>
    </xf>
    <xf numFmtId="0" fontId="48" fillId="0" borderId="1" xfId="0" applyFont="1" applyBorder="1" applyAlignment="1">
      <alignment horizontal="center" vertical="center" wrapText="1"/>
    </xf>
    <xf numFmtId="49" fontId="43" fillId="0" borderId="3" xfId="0" applyNumberFormat="1" applyFont="1" applyBorder="1" applyAlignment="1">
      <alignment horizontal="center" vertical="center" wrapText="1"/>
    </xf>
    <xf numFmtId="0" fontId="25" fillId="0" borderId="3" xfId="0" applyFont="1" applyBorder="1" applyAlignment="1">
      <alignment horizontal="center" vertical="center" wrapText="1"/>
    </xf>
    <xf numFmtId="49" fontId="43" fillId="0" borderId="5" xfId="0" applyNumberFormat="1" applyFont="1" applyBorder="1" applyAlignment="1">
      <alignment horizontal="left" vertical="center" wrapText="1"/>
    </xf>
    <xf numFmtId="49" fontId="43" fillId="0" borderId="31" xfId="0" applyNumberFormat="1" applyFont="1" applyBorder="1" applyAlignment="1">
      <alignment horizontal="center" vertical="center" wrapText="1"/>
    </xf>
    <xf numFmtId="49" fontId="21"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4" fontId="19" fillId="3" borderId="8" xfId="4" applyNumberFormat="1" applyFont="1" applyFill="1" applyBorder="1" applyAlignment="1" applyProtection="1">
      <alignment horizontal="center" vertical="center" wrapText="1"/>
      <protection locked="0"/>
    </xf>
    <xf numFmtId="4" fontId="20" fillId="0" borderId="9" xfId="0" applyNumberFormat="1" applyFont="1" applyBorder="1" applyAlignment="1">
      <alignment horizontal="center" vertical="center" wrapText="1"/>
    </xf>
    <xf numFmtId="2" fontId="25" fillId="0" borderId="1" xfId="0" applyNumberFormat="1" applyFont="1" applyBorder="1" applyAlignment="1">
      <alignment horizontal="center" vertical="center"/>
    </xf>
    <xf numFmtId="49" fontId="46" fillId="0" borderId="42" xfId="0" applyNumberFormat="1" applyFont="1" applyBorder="1" applyAlignment="1">
      <alignment horizontal="center" vertical="center" wrapText="1"/>
    </xf>
    <xf numFmtId="0" fontId="2" fillId="0" borderId="13" xfId="2" applyFont="1" applyBorder="1" applyAlignment="1" applyProtection="1">
      <alignment horizontal="center" vertical="center" wrapText="1"/>
    </xf>
    <xf numFmtId="0" fontId="2" fillId="0" borderId="18" xfId="2" applyFont="1" applyBorder="1" applyAlignment="1" applyProtection="1">
      <alignment horizontal="center" vertical="center" wrapText="1"/>
    </xf>
    <xf numFmtId="0" fontId="2" fillId="0" borderId="54" xfId="2" applyFont="1" applyBorder="1" applyAlignment="1" applyProtection="1">
      <alignment horizontal="center" vertical="center" wrapText="1"/>
    </xf>
    <xf numFmtId="0" fontId="2" fillId="0" borderId="54" xfId="2" applyNumberFormat="1" applyFont="1" applyBorder="1" applyAlignment="1" applyProtection="1">
      <alignment horizontal="center" vertical="center" wrapText="1"/>
    </xf>
    <xf numFmtId="0" fontId="2" fillId="0" borderId="54" xfId="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49" fontId="5" fillId="0" borderId="1" xfId="0" applyNumberFormat="1" applyFont="1" applyBorder="1" applyAlignment="1">
      <alignment horizontal="left" vertical="top" wrapText="1"/>
    </xf>
    <xf numFmtId="49" fontId="10" fillId="0" borderId="55"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25" xfId="0" applyNumberFormat="1" applyFont="1" applyBorder="1" applyAlignment="1">
      <alignment horizontal="left" vertical="top" wrapText="1"/>
    </xf>
    <xf numFmtId="4" fontId="4" fillId="3" borderId="1" xfId="4" applyNumberFormat="1" applyFont="1" applyFill="1" applyBorder="1" applyAlignment="1" applyProtection="1">
      <alignment horizontal="center" vertical="center" wrapText="1"/>
      <protection locked="0"/>
    </xf>
    <xf numFmtId="49" fontId="10" fillId="0" borderId="34" xfId="0" applyNumberFormat="1" applyFont="1" applyBorder="1" applyAlignment="1">
      <alignment horizontal="center" vertical="center" wrapText="1"/>
    </xf>
    <xf numFmtId="49" fontId="6" fillId="0" borderId="31" xfId="0" applyNumberFormat="1" applyFont="1" applyBorder="1" applyAlignment="1">
      <alignment horizontal="center" vertical="center"/>
    </xf>
    <xf numFmtId="49" fontId="5" fillId="0" borderId="25" xfId="0" applyNumberFormat="1" applyFont="1" applyBorder="1" applyAlignment="1">
      <alignment horizontal="left" vertical="center" wrapText="1"/>
    </xf>
    <xf numFmtId="49" fontId="6" fillId="0" borderId="43" xfId="0" applyNumberFormat="1" applyFont="1" applyBorder="1" applyAlignment="1">
      <alignment horizontal="center" vertical="center"/>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vertical="center" wrapText="1"/>
    </xf>
    <xf numFmtId="0" fontId="38" fillId="0" borderId="47" xfId="0" applyFont="1" applyBorder="1" applyAlignment="1">
      <alignment vertical="center" wrapText="1"/>
    </xf>
    <xf numFmtId="4" fontId="51" fillId="0" borderId="6" xfId="0" applyNumberFormat="1" applyFont="1" applyBorder="1" applyAlignment="1">
      <alignment horizontal="center" vertical="center" wrapText="1"/>
    </xf>
    <xf numFmtId="4" fontId="5" fillId="0" borderId="56" xfId="0" applyNumberFormat="1" applyFont="1" applyBorder="1" applyAlignment="1">
      <alignment horizontal="center" vertical="center" wrapText="1"/>
    </xf>
    <xf numFmtId="49" fontId="10" fillId="0" borderId="57" xfId="0" applyNumberFormat="1" applyFont="1" applyBorder="1" applyAlignment="1">
      <alignment horizontal="center" vertical="center" wrapText="1"/>
    </xf>
    <xf numFmtId="49" fontId="5" fillId="0" borderId="31" xfId="0" applyNumberFormat="1" applyFont="1" applyBorder="1" applyAlignment="1">
      <alignment horizontal="center" vertical="center"/>
    </xf>
    <xf numFmtId="0" fontId="52" fillId="0" borderId="3" xfId="0" applyFont="1" applyBorder="1" applyAlignment="1">
      <alignment vertical="center" wrapText="1"/>
    </xf>
    <xf numFmtId="0" fontId="52" fillId="0" borderId="3" xfId="0" applyFont="1" applyBorder="1" applyAlignment="1">
      <alignment horizontal="center" vertical="center" wrapText="1"/>
    </xf>
    <xf numFmtId="0" fontId="52" fillId="0" borderId="1" xfId="0" applyFont="1" applyBorder="1" applyAlignment="1">
      <alignment vertical="center" wrapText="1"/>
    </xf>
    <xf numFmtId="0" fontId="52"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52" fillId="0" borderId="8" xfId="0" applyFont="1" applyBorder="1" applyAlignment="1">
      <alignment vertical="center" wrapText="1"/>
    </xf>
    <xf numFmtId="0" fontId="52" fillId="0" borderId="8" xfId="0" applyFont="1" applyBorder="1" applyAlignment="1">
      <alignment horizontal="center" vertical="center" wrapText="1"/>
    </xf>
    <xf numFmtId="0" fontId="7" fillId="0" borderId="8" xfId="0" applyFont="1" applyBorder="1" applyAlignment="1">
      <alignment horizontal="center" vertical="center" wrapText="1"/>
    </xf>
    <xf numFmtId="4" fontId="19" fillId="0" borderId="40" xfId="0" applyNumberFormat="1" applyFont="1" applyBorder="1" applyAlignment="1" applyProtection="1">
      <alignment horizontal="center" vertical="center" wrapText="1"/>
      <protection locked="0"/>
    </xf>
    <xf numFmtId="4" fontId="19" fillId="0" borderId="39" xfId="0" applyNumberFormat="1" applyFont="1" applyBorder="1" applyAlignment="1" applyProtection="1">
      <alignment horizontal="center" vertical="center" wrapText="1"/>
      <protection locked="0"/>
    </xf>
    <xf numFmtId="4" fontId="19" fillId="0" borderId="33" xfId="0" applyNumberFormat="1" applyFont="1" applyBorder="1" applyAlignment="1" applyProtection="1">
      <alignment horizontal="center" vertical="center" wrapText="1"/>
      <protection locked="0"/>
    </xf>
    <xf numFmtId="0" fontId="25" fillId="0" borderId="40" xfId="0" applyFont="1" applyBorder="1" applyAlignment="1" applyProtection="1">
      <alignment horizontal="center" vertical="center" wrapText="1"/>
      <protection locked="0"/>
    </xf>
    <xf numFmtId="0" fontId="25" fillId="0" borderId="39" xfId="0" applyFont="1" applyBorder="1" applyAlignment="1" applyProtection="1">
      <alignment horizontal="center" vertical="center" wrapText="1"/>
      <protection locked="0"/>
    </xf>
    <xf numFmtId="0" fontId="25" fillId="0" borderId="33" xfId="0" applyFont="1" applyBorder="1" applyAlignment="1" applyProtection="1">
      <alignment horizontal="center" vertical="center" wrapText="1"/>
      <protection locked="0"/>
    </xf>
    <xf numFmtId="0" fontId="8" fillId="5" borderId="15" xfId="1" applyFont="1" applyFill="1" applyBorder="1" applyAlignment="1" applyProtection="1">
      <alignment horizontal="center" vertical="center" wrapText="1"/>
    </xf>
    <xf numFmtId="0" fontId="8" fillId="5" borderId="26" xfId="1" applyFont="1" applyFill="1" applyBorder="1" applyAlignment="1" applyProtection="1">
      <alignment horizontal="center" vertical="center" wrapText="1"/>
    </xf>
    <xf numFmtId="0" fontId="8" fillId="5" borderId="27"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19" fillId="0" borderId="43"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49" fontId="28" fillId="0" borderId="22" xfId="0" applyNumberFormat="1" applyFont="1" applyBorder="1" applyAlignment="1">
      <alignment horizontal="left" vertical="center" wrapText="1"/>
    </xf>
    <xf numFmtId="49" fontId="28" fillId="0" borderId="34" xfId="0" applyNumberFormat="1" applyFont="1" applyBorder="1" applyAlignment="1">
      <alignment horizontal="left" vertical="center" wrapText="1"/>
    </xf>
    <xf numFmtId="49" fontId="28" fillId="0" borderId="21" xfId="0" applyNumberFormat="1" applyFont="1" applyBorder="1" applyAlignment="1">
      <alignment horizontal="center" vertical="center" wrapText="1"/>
    </xf>
    <xf numFmtId="49" fontId="28" fillId="0" borderId="31" xfId="0" applyNumberFormat="1" applyFont="1" applyBorder="1" applyAlignment="1">
      <alignment horizontal="center" vertical="center" wrapText="1"/>
    </xf>
    <xf numFmtId="49" fontId="28" fillId="0" borderId="2" xfId="0" applyNumberFormat="1" applyFont="1" applyBorder="1" applyAlignment="1">
      <alignment horizontal="left" vertical="center" wrapText="1"/>
    </xf>
    <xf numFmtId="49" fontId="28" fillId="0" borderId="5"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49" fontId="28" fillId="0" borderId="1" xfId="0" applyNumberFormat="1" applyFont="1" applyBorder="1" applyAlignment="1">
      <alignment horizontal="center" vertical="center" wrapText="1"/>
    </xf>
    <xf numFmtId="0" fontId="2" fillId="2" borderId="52" xfId="1" applyFont="1" applyFill="1" applyBorder="1" applyAlignment="1" applyProtection="1">
      <alignment horizontal="center" vertical="center"/>
    </xf>
    <xf numFmtId="0" fontId="2" fillId="2" borderId="37" xfId="1" applyFont="1" applyFill="1" applyBorder="1" applyAlignment="1" applyProtection="1">
      <alignment horizontal="center" vertical="center"/>
    </xf>
    <xf numFmtId="0" fontId="2" fillId="2" borderId="53" xfId="1" applyFont="1" applyFill="1" applyBorder="1" applyAlignment="1" applyProtection="1">
      <alignment horizontal="center" vertical="center"/>
    </xf>
    <xf numFmtId="0" fontId="16" fillId="0" borderId="0" xfId="0" applyFont="1" applyAlignment="1">
      <alignment vertical="center" wrapText="1"/>
    </xf>
    <xf numFmtId="0" fontId="17" fillId="0" borderId="0" xfId="0" applyFont="1" applyAlignment="1">
      <alignment vertical="center" wrapText="1"/>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6"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wrapText="1"/>
    </xf>
    <xf numFmtId="0" fontId="12" fillId="0" borderId="0" xfId="0" applyFont="1" applyAlignment="1">
      <alignment horizontal="left"/>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9"/>
  <sheetViews>
    <sheetView topLeftCell="A153" zoomScale="70" zoomScaleNormal="70" workbookViewId="0">
      <selection activeCell="A4" sqref="A4:E158"/>
    </sheetView>
  </sheetViews>
  <sheetFormatPr defaultColWidth="9.33203125" defaultRowHeight="13.8" x14ac:dyDescent="0.25"/>
  <cols>
    <col min="1" max="1" width="39.6640625" style="15" customWidth="1"/>
    <col min="2" max="2" width="10.5546875" style="8" customWidth="1"/>
    <col min="3" max="3" width="71.6640625" style="9" customWidth="1"/>
    <col min="4" max="4" width="9.33203125" style="8"/>
    <col min="5" max="5" width="16.33203125" style="8" customWidth="1"/>
    <col min="6" max="6" width="17.6640625" style="10" customWidth="1"/>
    <col min="7" max="7" width="14.6640625" style="8" customWidth="1"/>
    <col min="8" max="8" width="21.5546875" style="11" customWidth="1"/>
    <col min="9" max="9" width="16.33203125" style="5" customWidth="1"/>
    <col min="10" max="16384" width="9.33203125" style="5"/>
  </cols>
  <sheetData>
    <row r="1" spans="1:9" ht="40.200000000000003" customHeight="1" thickBot="1" x14ac:dyDescent="0.3">
      <c r="A1" s="337" t="s">
        <v>113</v>
      </c>
      <c r="B1" s="338"/>
      <c r="C1" s="338"/>
      <c r="D1" s="338"/>
      <c r="E1" s="338"/>
      <c r="F1" s="338"/>
      <c r="G1" s="339"/>
    </row>
    <row r="2" spans="1:9" ht="21.75" customHeight="1" thickBot="1" x14ac:dyDescent="0.3">
      <c r="A2" s="1"/>
      <c r="B2" s="1"/>
      <c r="C2" s="1"/>
      <c r="D2" s="1"/>
      <c r="E2" s="12"/>
      <c r="F2" s="1"/>
      <c r="G2" s="1"/>
    </row>
    <row r="3" spans="1:9" ht="21.75" customHeight="1" thickBot="1" x14ac:dyDescent="0.3">
      <c r="A3" s="340" t="s">
        <v>50</v>
      </c>
      <c r="B3" s="341"/>
      <c r="C3" s="341"/>
      <c r="D3" s="341"/>
      <c r="E3" s="341"/>
      <c r="F3" s="341"/>
      <c r="G3" s="342"/>
    </row>
    <row r="4" spans="1:9" ht="41.4" x14ac:dyDescent="0.25">
      <c r="A4" s="85" t="s">
        <v>39</v>
      </c>
      <c r="B4" s="86" t="s">
        <v>0</v>
      </c>
      <c r="C4" s="86" t="s">
        <v>1</v>
      </c>
      <c r="D4" s="86" t="s">
        <v>2</v>
      </c>
      <c r="E4" s="87" t="s">
        <v>3</v>
      </c>
      <c r="F4" s="88" t="s">
        <v>114</v>
      </c>
      <c r="G4" s="89" t="s">
        <v>5</v>
      </c>
      <c r="H4" s="90"/>
      <c r="I4" s="90"/>
    </row>
    <row r="5" spans="1:9" ht="30" customHeight="1" x14ac:dyDescent="0.25">
      <c r="A5" s="91" t="s">
        <v>115</v>
      </c>
      <c r="B5" s="92" t="s">
        <v>12</v>
      </c>
      <c r="C5" s="93" t="s">
        <v>116</v>
      </c>
      <c r="D5" s="94" t="s">
        <v>44</v>
      </c>
      <c r="E5" s="94">
        <v>3.5150000000000001</v>
      </c>
      <c r="F5" s="95"/>
      <c r="G5" s="96">
        <f t="shared" ref="G5:G134" si="0">ROUND((E5*F5),2)</f>
        <v>0</v>
      </c>
      <c r="H5" s="90"/>
      <c r="I5" s="90"/>
    </row>
    <row r="6" spans="1:9" ht="30" customHeight="1" x14ac:dyDescent="0.25">
      <c r="A6" s="91" t="s">
        <v>115</v>
      </c>
      <c r="B6" s="92" t="s">
        <v>13</v>
      </c>
      <c r="C6" s="93" t="s">
        <v>117</v>
      </c>
      <c r="D6" s="94" t="s">
        <v>18</v>
      </c>
      <c r="E6" s="94">
        <v>1</v>
      </c>
      <c r="F6" s="95"/>
      <c r="G6" s="96">
        <f t="shared" si="0"/>
        <v>0</v>
      </c>
      <c r="H6" s="90"/>
      <c r="I6" s="90"/>
    </row>
    <row r="7" spans="1:9" ht="30" customHeight="1" x14ac:dyDescent="0.25">
      <c r="A7" s="91" t="s">
        <v>115</v>
      </c>
      <c r="B7" s="92" t="s">
        <v>60</v>
      </c>
      <c r="C7" s="93" t="s">
        <v>118</v>
      </c>
      <c r="D7" s="94" t="s">
        <v>119</v>
      </c>
      <c r="E7" s="94">
        <v>0.2</v>
      </c>
      <c r="F7" s="95"/>
      <c r="G7" s="96">
        <f t="shared" si="0"/>
        <v>0</v>
      </c>
      <c r="H7" s="90"/>
      <c r="I7" s="90"/>
    </row>
    <row r="8" spans="1:9" ht="30" customHeight="1" x14ac:dyDescent="0.25">
      <c r="A8" s="91" t="s">
        <v>115</v>
      </c>
      <c r="B8" s="92" t="s">
        <v>14</v>
      </c>
      <c r="C8" s="93" t="s">
        <v>120</v>
      </c>
      <c r="D8" s="94" t="s">
        <v>18</v>
      </c>
      <c r="E8" s="94">
        <v>45</v>
      </c>
      <c r="F8" s="95"/>
      <c r="G8" s="96">
        <f t="shared" si="0"/>
        <v>0</v>
      </c>
      <c r="H8" s="90"/>
      <c r="I8" s="90"/>
    </row>
    <row r="9" spans="1:9" ht="30" customHeight="1" x14ac:dyDescent="0.25">
      <c r="A9" s="91" t="s">
        <v>115</v>
      </c>
      <c r="B9" s="92" t="s">
        <v>15</v>
      </c>
      <c r="C9" s="93" t="s">
        <v>121</v>
      </c>
      <c r="D9" s="94" t="s">
        <v>119</v>
      </c>
      <c r="E9" s="94">
        <v>4.7</v>
      </c>
      <c r="F9" s="95"/>
      <c r="G9" s="96">
        <f t="shared" si="0"/>
        <v>0</v>
      </c>
      <c r="H9" s="90"/>
      <c r="I9" s="90"/>
    </row>
    <row r="10" spans="1:9" ht="30" customHeight="1" x14ac:dyDescent="0.25">
      <c r="A10" s="91" t="s">
        <v>115</v>
      </c>
      <c r="B10" s="92" t="s">
        <v>16</v>
      </c>
      <c r="C10" s="93" t="s">
        <v>122</v>
      </c>
      <c r="D10" s="94" t="s">
        <v>18</v>
      </c>
      <c r="E10" s="94">
        <v>1</v>
      </c>
      <c r="F10" s="95"/>
      <c r="G10" s="96">
        <f t="shared" si="0"/>
        <v>0</v>
      </c>
      <c r="H10" s="90"/>
      <c r="I10" s="90"/>
    </row>
    <row r="11" spans="1:9" ht="30" customHeight="1" x14ac:dyDescent="0.25">
      <c r="A11" s="91" t="s">
        <v>115</v>
      </c>
      <c r="B11" s="92" t="s">
        <v>61</v>
      </c>
      <c r="C11" s="93" t="s">
        <v>123</v>
      </c>
      <c r="D11" s="94" t="s">
        <v>119</v>
      </c>
      <c r="E11" s="94">
        <v>0.3</v>
      </c>
      <c r="F11" s="95"/>
      <c r="G11" s="96">
        <f t="shared" si="0"/>
        <v>0</v>
      </c>
      <c r="H11" s="90"/>
      <c r="I11" s="90"/>
    </row>
    <row r="12" spans="1:9" ht="30" customHeight="1" x14ac:dyDescent="0.25">
      <c r="A12" s="91" t="s">
        <v>115</v>
      </c>
      <c r="B12" s="92" t="s">
        <v>17</v>
      </c>
      <c r="C12" s="93" t="s">
        <v>124</v>
      </c>
      <c r="D12" s="94" t="s">
        <v>18</v>
      </c>
      <c r="E12" s="94">
        <v>81</v>
      </c>
      <c r="F12" s="95"/>
      <c r="G12" s="96">
        <f t="shared" si="0"/>
        <v>0</v>
      </c>
      <c r="H12" s="90"/>
      <c r="I12" s="90"/>
    </row>
    <row r="13" spans="1:9" ht="30" customHeight="1" x14ac:dyDescent="0.25">
      <c r="A13" s="91" t="s">
        <v>115</v>
      </c>
      <c r="B13" s="92" t="s">
        <v>62</v>
      </c>
      <c r="C13" s="93" t="s">
        <v>125</v>
      </c>
      <c r="D13" s="94" t="s">
        <v>119</v>
      </c>
      <c r="E13" s="94">
        <v>26.6</v>
      </c>
      <c r="F13" s="95"/>
      <c r="G13" s="96">
        <f t="shared" si="0"/>
        <v>0</v>
      </c>
      <c r="H13" s="90"/>
      <c r="I13" s="90"/>
    </row>
    <row r="14" spans="1:9" ht="30" customHeight="1" x14ac:dyDescent="0.25">
      <c r="A14" s="91" t="s">
        <v>115</v>
      </c>
      <c r="B14" s="92" t="s">
        <v>63</v>
      </c>
      <c r="C14" s="93" t="s">
        <v>126</v>
      </c>
      <c r="D14" s="94" t="s">
        <v>18</v>
      </c>
      <c r="E14" s="94">
        <v>75</v>
      </c>
      <c r="F14" s="95"/>
      <c r="G14" s="96">
        <f t="shared" si="0"/>
        <v>0</v>
      </c>
      <c r="H14" s="90"/>
      <c r="I14" s="90"/>
    </row>
    <row r="15" spans="1:9" ht="30" customHeight="1" x14ac:dyDescent="0.25">
      <c r="A15" s="91" t="s">
        <v>115</v>
      </c>
      <c r="B15" s="92" t="s">
        <v>45</v>
      </c>
      <c r="C15" s="93" t="s">
        <v>127</v>
      </c>
      <c r="D15" s="94" t="s">
        <v>119</v>
      </c>
      <c r="E15" s="94">
        <v>50.5</v>
      </c>
      <c r="F15" s="95"/>
      <c r="G15" s="96">
        <f t="shared" si="0"/>
        <v>0</v>
      </c>
      <c r="H15" s="90"/>
      <c r="I15" s="90"/>
    </row>
    <row r="16" spans="1:9" ht="30" customHeight="1" x14ac:dyDescent="0.25">
      <c r="A16" s="91" t="s">
        <v>115</v>
      </c>
      <c r="B16" s="92" t="s">
        <v>64</v>
      </c>
      <c r="C16" s="93" t="s">
        <v>128</v>
      </c>
      <c r="D16" s="94" t="s">
        <v>18</v>
      </c>
      <c r="E16" s="94">
        <v>106</v>
      </c>
      <c r="F16" s="95"/>
      <c r="G16" s="96">
        <f t="shared" si="0"/>
        <v>0</v>
      </c>
      <c r="H16" s="90"/>
      <c r="I16" s="90"/>
    </row>
    <row r="17" spans="1:9" ht="30" customHeight="1" x14ac:dyDescent="0.25">
      <c r="A17" s="91" t="s">
        <v>115</v>
      </c>
      <c r="B17" s="92" t="s">
        <v>46</v>
      </c>
      <c r="C17" s="93" t="s">
        <v>129</v>
      </c>
      <c r="D17" s="94" t="s">
        <v>119</v>
      </c>
      <c r="E17" s="94">
        <v>203.1</v>
      </c>
      <c r="F17" s="95"/>
      <c r="G17" s="96">
        <f t="shared" si="0"/>
        <v>0</v>
      </c>
      <c r="H17" s="90"/>
      <c r="I17" s="90"/>
    </row>
    <row r="18" spans="1:9" ht="30" customHeight="1" x14ac:dyDescent="0.25">
      <c r="A18" s="91" t="s">
        <v>115</v>
      </c>
      <c r="B18" s="92" t="s">
        <v>47</v>
      </c>
      <c r="C18" s="93" t="s">
        <v>130</v>
      </c>
      <c r="D18" s="94" t="s">
        <v>131</v>
      </c>
      <c r="E18" s="94">
        <v>0.29299999999999998</v>
      </c>
      <c r="F18" s="95"/>
      <c r="G18" s="96">
        <f t="shared" si="0"/>
        <v>0</v>
      </c>
      <c r="H18" s="90"/>
      <c r="I18" s="90"/>
    </row>
    <row r="19" spans="1:9" ht="30" customHeight="1" x14ac:dyDescent="0.25">
      <c r="A19" s="91" t="s">
        <v>115</v>
      </c>
      <c r="B19" s="92" t="s">
        <v>65</v>
      </c>
      <c r="C19" s="93" t="s">
        <v>132</v>
      </c>
      <c r="D19" s="94" t="s">
        <v>119</v>
      </c>
      <c r="E19" s="94">
        <v>203.8</v>
      </c>
      <c r="F19" s="95"/>
      <c r="G19" s="96">
        <f t="shared" si="0"/>
        <v>0</v>
      </c>
      <c r="H19" s="90"/>
      <c r="I19" s="90"/>
    </row>
    <row r="20" spans="1:9" ht="30" customHeight="1" x14ac:dyDescent="0.25">
      <c r="A20" s="91" t="s">
        <v>115</v>
      </c>
      <c r="B20" s="92" t="s">
        <v>48</v>
      </c>
      <c r="C20" s="93" t="s">
        <v>133</v>
      </c>
      <c r="D20" s="94" t="s">
        <v>119</v>
      </c>
      <c r="E20" s="94">
        <v>285.39999999999998</v>
      </c>
      <c r="F20" s="95"/>
      <c r="G20" s="96">
        <f t="shared" si="0"/>
        <v>0</v>
      </c>
      <c r="H20" s="90"/>
      <c r="I20" s="90"/>
    </row>
    <row r="21" spans="1:9" ht="30" customHeight="1" x14ac:dyDescent="0.25">
      <c r="A21" s="91" t="s">
        <v>115</v>
      </c>
      <c r="B21" s="92" t="s">
        <v>49</v>
      </c>
      <c r="C21" s="93" t="s">
        <v>134</v>
      </c>
      <c r="D21" s="94" t="s">
        <v>18</v>
      </c>
      <c r="E21" s="94">
        <v>121</v>
      </c>
      <c r="F21" s="95"/>
      <c r="G21" s="96">
        <f t="shared" si="0"/>
        <v>0</v>
      </c>
      <c r="H21" s="90"/>
      <c r="I21" s="90"/>
    </row>
    <row r="22" spans="1:9" ht="30" customHeight="1" x14ac:dyDescent="0.25">
      <c r="A22" s="91" t="s">
        <v>115</v>
      </c>
      <c r="B22" s="92" t="s">
        <v>79</v>
      </c>
      <c r="C22" s="93" t="s">
        <v>135</v>
      </c>
      <c r="D22" s="94" t="s">
        <v>18</v>
      </c>
      <c r="E22" s="94">
        <v>175</v>
      </c>
      <c r="F22" s="95"/>
      <c r="G22" s="96">
        <f t="shared" si="0"/>
        <v>0</v>
      </c>
      <c r="H22" s="97"/>
      <c r="I22" s="90"/>
    </row>
    <row r="23" spans="1:9" ht="80.099999999999994" customHeight="1" x14ac:dyDescent="0.25">
      <c r="A23" s="91" t="s">
        <v>115</v>
      </c>
      <c r="B23" s="92" t="s">
        <v>80</v>
      </c>
      <c r="C23" s="93" t="s">
        <v>136</v>
      </c>
      <c r="D23" s="94" t="s">
        <v>7</v>
      </c>
      <c r="E23" s="94">
        <v>1</v>
      </c>
      <c r="F23" s="95"/>
      <c r="G23" s="96">
        <f t="shared" si="0"/>
        <v>0</v>
      </c>
      <c r="H23" s="97"/>
      <c r="I23" s="90"/>
    </row>
    <row r="24" spans="1:9" ht="30" customHeight="1" x14ac:dyDescent="0.25">
      <c r="A24" s="91" t="s">
        <v>115</v>
      </c>
      <c r="B24" s="92" t="s">
        <v>81</v>
      </c>
      <c r="C24" s="93" t="s">
        <v>137</v>
      </c>
      <c r="D24" s="94" t="s">
        <v>18</v>
      </c>
      <c r="E24" s="94">
        <v>50</v>
      </c>
      <c r="F24" s="95"/>
      <c r="G24" s="96">
        <f t="shared" si="0"/>
        <v>0</v>
      </c>
      <c r="H24" s="97"/>
      <c r="I24" s="90"/>
    </row>
    <row r="25" spans="1:9" ht="30" customHeight="1" x14ac:dyDescent="0.25">
      <c r="A25" s="91" t="s">
        <v>115</v>
      </c>
      <c r="B25" s="92" t="s">
        <v>96</v>
      </c>
      <c r="C25" s="93" t="s">
        <v>138</v>
      </c>
      <c r="D25" s="94" t="s">
        <v>18</v>
      </c>
      <c r="E25" s="94">
        <v>43</v>
      </c>
      <c r="F25" s="95"/>
      <c r="G25" s="96">
        <f t="shared" si="0"/>
        <v>0</v>
      </c>
      <c r="H25" s="97"/>
      <c r="I25" s="90"/>
    </row>
    <row r="26" spans="1:9" s="6" customFormat="1" ht="30" customHeight="1" x14ac:dyDescent="0.25">
      <c r="A26" s="91" t="s">
        <v>115</v>
      </c>
      <c r="B26" s="92" t="s">
        <v>139</v>
      </c>
      <c r="C26" s="93" t="s">
        <v>140</v>
      </c>
      <c r="D26" s="94" t="s">
        <v>18</v>
      </c>
      <c r="E26" s="94">
        <v>1</v>
      </c>
      <c r="F26" s="95"/>
      <c r="G26" s="96">
        <f t="shared" si="0"/>
        <v>0</v>
      </c>
      <c r="H26" s="97"/>
      <c r="I26" s="90"/>
    </row>
    <row r="27" spans="1:9" s="6" customFormat="1" ht="30" customHeight="1" x14ac:dyDescent="0.25">
      <c r="A27" s="91" t="s">
        <v>115</v>
      </c>
      <c r="B27" s="92" t="s">
        <v>141</v>
      </c>
      <c r="C27" s="93" t="s">
        <v>142</v>
      </c>
      <c r="D27" s="94" t="s">
        <v>67</v>
      </c>
      <c r="E27" s="94">
        <v>9.8000000000000007</v>
      </c>
      <c r="F27" s="95"/>
      <c r="G27" s="96">
        <f t="shared" si="0"/>
        <v>0</v>
      </c>
      <c r="H27" s="97"/>
      <c r="I27" s="90"/>
    </row>
    <row r="28" spans="1:9" s="6" customFormat="1" ht="30" customHeight="1" x14ac:dyDescent="0.25">
      <c r="A28" s="91" t="s">
        <v>115</v>
      </c>
      <c r="B28" s="92" t="s">
        <v>143</v>
      </c>
      <c r="C28" s="93" t="s">
        <v>144</v>
      </c>
      <c r="D28" s="94" t="s">
        <v>145</v>
      </c>
      <c r="E28" s="94">
        <v>7515</v>
      </c>
      <c r="F28" s="95"/>
      <c r="G28" s="96">
        <f t="shared" si="0"/>
        <v>0</v>
      </c>
      <c r="H28" s="97"/>
      <c r="I28" s="90"/>
    </row>
    <row r="29" spans="1:9" s="6" customFormat="1" ht="30" customHeight="1" x14ac:dyDescent="0.25">
      <c r="A29" s="91" t="s">
        <v>115</v>
      </c>
      <c r="B29" s="92" t="s">
        <v>146</v>
      </c>
      <c r="C29" s="93" t="s">
        <v>147</v>
      </c>
      <c r="D29" s="94" t="s">
        <v>119</v>
      </c>
      <c r="E29" s="94">
        <v>1278</v>
      </c>
      <c r="F29" s="95"/>
      <c r="G29" s="96">
        <f t="shared" si="0"/>
        <v>0</v>
      </c>
      <c r="H29" s="97"/>
      <c r="I29" s="90"/>
    </row>
    <row r="30" spans="1:9" s="6" customFormat="1" ht="30" customHeight="1" x14ac:dyDescent="0.25">
      <c r="A30" s="91" t="s">
        <v>115</v>
      </c>
      <c r="B30" s="92" t="s">
        <v>148</v>
      </c>
      <c r="C30" s="93" t="s">
        <v>149</v>
      </c>
      <c r="D30" s="94" t="s">
        <v>119</v>
      </c>
      <c r="E30" s="94">
        <v>651</v>
      </c>
      <c r="F30" s="95"/>
      <c r="G30" s="96">
        <f t="shared" si="0"/>
        <v>0</v>
      </c>
      <c r="H30" s="343" t="s">
        <v>528</v>
      </c>
      <c r="I30" s="90"/>
    </row>
    <row r="31" spans="1:9" s="6" customFormat="1" ht="30" customHeight="1" x14ac:dyDescent="0.25">
      <c r="A31" s="91" t="s">
        <v>115</v>
      </c>
      <c r="B31" s="92" t="s">
        <v>150</v>
      </c>
      <c r="C31" s="93" t="s">
        <v>151</v>
      </c>
      <c r="D31" s="94" t="s">
        <v>119</v>
      </c>
      <c r="E31" s="94">
        <v>342</v>
      </c>
      <c r="F31" s="95"/>
      <c r="G31" s="96">
        <f t="shared" si="0"/>
        <v>0</v>
      </c>
      <c r="H31" s="344"/>
      <c r="I31" s="90"/>
    </row>
    <row r="32" spans="1:9" s="6" customFormat="1" ht="30" customHeight="1" x14ac:dyDescent="0.25">
      <c r="A32" s="91" t="s">
        <v>115</v>
      </c>
      <c r="B32" s="92" t="s">
        <v>152</v>
      </c>
      <c r="C32" s="273" t="s">
        <v>513</v>
      </c>
      <c r="D32" s="283" t="s">
        <v>512</v>
      </c>
      <c r="E32" s="283">
        <v>627</v>
      </c>
      <c r="F32" s="284">
        <v>-11.2</v>
      </c>
      <c r="G32" s="96">
        <f t="shared" si="0"/>
        <v>-7022.4</v>
      </c>
      <c r="H32" s="344"/>
      <c r="I32" s="90"/>
    </row>
    <row r="33" spans="1:9" s="6" customFormat="1" ht="30" customHeight="1" x14ac:dyDescent="0.25">
      <c r="A33" s="91" t="s">
        <v>115</v>
      </c>
      <c r="B33" s="92" t="s">
        <v>153</v>
      </c>
      <c r="C33" s="273" t="s">
        <v>514</v>
      </c>
      <c r="D33" s="283" t="s">
        <v>512</v>
      </c>
      <c r="E33" s="283">
        <v>936</v>
      </c>
      <c r="F33" s="284">
        <v>-11.2</v>
      </c>
      <c r="G33" s="96">
        <f t="shared" si="0"/>
        <v>-10483.200000000001</v>
      </c>
      <c r="H33" s="345"/>
      <c r="I33" s="90"/>
    </row>
    <row r="34" spans="1:9" s="6" customFormat="1" ht="30" customHeight="1" x14ac:dyDescent="0.25">
      <c r="A34" s="91" t="s">
        <v>115</v>
      </c>
      <c r="B34" s="92" t="s">
        <v>154</v>
      </c>
      <c r="C34" s="93" t="s">
        <v>155</v>
      </c>
      <c r="D34" s="94" t="s">
        <v>18</v>
      </c>
      <c r="E34" s="94">
        <v>4</v>
      </c>
      <c r="F34" s="95"/>
      <c r="G34" s="96">
        <f t="shared" si="0"/>
        <v>0</v>
      </c>
      <c r="H34" s="97"/>
      <c r="I34" s="90"/>
    </row>
    <row r="35" spans="1:9" s="6" customFormat="1" ht="30" customHeight="1" x14ac:dyDescent="0.25">
      <c r="A35" s="91" t="s">
        <v>115</v>
      </c>
      <c r="B35" s="92" t="s">
        <v>156</v>
      </c>
      <c r="C35" s="93" t="s">
        <v>157</v>
      </c>
      <c r="D35" s="94" t="s">
        <v>18</v>
      </c>
      <c r="E35" s="94">
        <v>4</v>
      </c>
      <c r="F35" s="95"/>
      <c r="G35" s="96">
        <f t="shared" si="0"/>
        <v>0</v>
      </c>
      <c r="H35" s="97"/>
      <c r="I35" s="90"/>
    </row>
    <row r="36" spans="1:9" s="6" customFormat="1" ht="30" customHeight="1" x14ac:dyDescent="0.25">
      <c r="A36" s="91" t="s">
        <v>115</v>
      </c>
      <c r="B36" s="92" t="s">
        <v>158</v>
      </c>
      <c r="C36" s="93" t="s">
        <v>159</v>
      </c>
      <c r="D36" s="94" t="s">
        <v>10</v>
      </c>
      <c r="E36" s="94">
        <v>425</v>
      </c>
      <c r="F36" s="95"/>
      <c r="G36" s="96">
        <f t="shared" si="0"/>
        <v>0</v>
      </c>
      <c r="H36" s="97"/>
      <c r="I36" s="90"/>
    </row>
    <row r="37" spans="1:9" s="6" customFormat="1" ht="30" customHeight="1" x14ac:dyDescent="0.25">
      <c r="A37" s="91" t="s">
        <v>115</v>
      </c>
      <c r="B37" s="92" t="s">
        <v>160</v>
      </c>
      <c r="C37" s="93" t="s">
        <v>161</v>
      </c>
      <c r="D37" s="94" t="s">
        <v>10</v>
      </c>
      <c r="E37" s="94">
        <v>74</v>
      </c>
      <c r="F37" s="95"/>
      <c r="G37" s="96">
        <f t="shared" si="0"/>
        <v>0</v>
      </c>
      <c r="H37" s="97"/>
      <c r="I37" s="90"/>
    </row>
    <row r="38" spans="1:9" s="6" customFormat="1" ht="30" customHeight="1" x14ac:dyDescent="0.25">
      <c r="A38" s="91" t="s">
        <v>115</v>
      </c>
      <c r="B38" s="92" t="s">
        <v>162</v>
      </c>
      <c r="C38" s="93" t="s">
        <v>163</v>
      </c>
      <c r="D38" s="94" t="s">
        <v>145</v>
      </c>
      <c r="E38" s="94">
        <v>215</v>
      </c>
      <c r="F38" s="95"/>
      <c r="G38" s="96">
        <f t="shared" si="0"/>
        <v>0</v>
      </c>
      <c r="H38" s="97"/>
      <c r="I38" s="90"/>
    </row>
    <row r="39" spans="1:9" s="6" customFormat="1" ht="30" customHeight="1" x14ac:dyDescent="0.25">
      <c r="A39" s="91" t="s">
        <v>115</v>
      </c>
      <c r="B39" s="92" t="s">
        <v>164</v>
      </c>
      <c r="C39" s="93" t="s">
        <v>165</v>
      </c>
      <c r="D39" s="94" t="s">
        <v>145</v>
      </c>
      <c r="E39" s="94">
        <v>41</v>
      </c>
      <c r="F39" s="95"/>
      <c r="G39" s="96">
        <f t="shared" si="0"/>
        <v>0</v>
      </c>
      <c r="H39" s="97"/>
      <c r="I39" s="90"/>
    </row>
    <row r="40" spans="1:9" s="6" customFormat="1" ht="45" customHeight="1" x14ac:dyDescent="0.25">
      <c r="A40" s="91" t="s">
        <v>115</v>
      </c>
      <c r="B40" s="92" t="s">
        <v>166</v>
      </c>
      <c r="C40" s="93" t="s">
        <v>167</v>
      </c>
      <c r="D40" s="94" t="s">
        <v>67</v>
      </c>
      <c r="E40" s="94">
        <v>2613</v>
      </c>
      <c r="F40" s="95"/>
      <c r="G40" s="96">
        <f t="shared" si="0"/>
        <v>0</v>
      </c>
      <c r="H40" s="97"/>
      <c r="I40" s="90"/>
    </row>
    <row r="41" spans="1:9" s="6" customFormat="1" ht="40.200000000000003" customHeight="1" x14ac:dyDescent="0.25">
      <c r="A41" s="91" t="s">
        <v>115</v>
      </c>
      <c r="B41" s="92" t="s">
        <v>168</v>
      </c>
      <c r="C41" s="270" t="s">
        <v>510</v>
      </c>
      <c r="D41" s="94" t="s">
        <v>119</v>
      </c>
      <c r="E41" s="94">
        <v>100.5</v>
      </c>
      <c r="F41" s="95"/>
      <c r="G41" s="96">
        <f t="shared" si="0"/>
        <v>0</v>
      </c>
      <c r="H41" s="97"/>
      <c r="I41" s="90"/>
    </row>
    <row r="42" spans="1:9" s="6" customFormat="1" ht="40.200000000000003" customHeight="1" x14ac:dyDescent="0.25">
      <c r="A42" s="91" t="s">
        <v>115</v>
      </c>
      <c r="B42" s="92" t="s">
        <v>169</v>
      </c>
      <c r="C42" s="270" t="s">
        <v>509</v>
      </c>
      <c r="D42" s="283" t="s">
        <v>512</v>
      </c>
      <c r="E42" s="283">
        <v>100.5</v>
      </c>
      <c r="F42" s="284">
        <v>-6</v>
      </c>
      <c r="G42" s="96">
        <f t="shared" si="0"/>
        <v>-603</v>
      </c>
      <c r="H42" s="97"/>
      <c r="I42" s="90"/>
    </row>
    <row r="43" spans="1:9" s="6" customFormat="1" ht="40.200000000000003" customHeight="1" thickBot="1" x14ac:dyDescent="0.3">
      <c r="A43" s="91" t="s">
        <v>115</v>
      </c>
      <c r="B43" s="92" t="s">
        <v>171</v>
      </c>
      <c r="C43" s="93" t="s">
        <v>170</v>
      </c>
      <c r="D43" s="94" t="s">
        <v>119</v>
      </c>
      <c r="E43" s="94">
        <v>2111.6999999999998</v>
      </c>
      <c r="F43" s="95"/>
      <c r="G43" s="96">
        <f t="shared" si="0"/>
        <v>0</v>
      </c>
      <c r="H43" s="97"/>
      <c r="I43" s="90"/>
    </row>
    <row r="44" spans="1:9" s="6" customFormat="1" ht="40.200000000000003" customHeight="1" thickBot="1" x14ac:dyDescent="0.3">
      <c r="A44" s="98" t="s">
        <v>115</v>
      </c>
      <c r="B44" s="99" t="s">
        <v>511</v>
      </c>
      <c r="C44" s="100" t="s">
        <v>172</v>
      </c>
      <c r="D44" s="101" t="s">
        <v>119</v>
      </c>
      <c r="E44" s="101">
        <v>6843</v>
      </c>
      <c r="F44" s="102"/>
      <c r="G44" s="103">
        <f t="shared" si="0"/>
        <v>0</v>
      </c>
      <c r="H44" s="104" t="s">
        <v>173</v>
      </c>
      <c r="I44" s="105">
        <f>ROUND(SUM(G5:G44),2)</f>
        <v>-18108.599999999999</v>
      </c>
    </row>
    <row r="45" spans="1:9" s="6" customFormat="1" ht="30" customHeight="1" x14ac:dyDescent="0.25">
      <c r="A45" s="106" t="s">
        <v>174</v>
      </c>
      <c r="B45" s="107" t="s">
        <v>19</v>
      </c>
      <c r="C45" s="108" t="s">
        <v>175</v>
      </c>
      <c r="D45" s="109" t="s">
        <v>176</v>
      </c>
      <c r="E45" s="109">
        <v>6701</v>
      </c>
      <c r="F45" s="110"/>
      <c r="G45" s="111">
        <f t="shared" si="0"/>
        <v>0</v>
      </c>
      <c r="H45" s="112"/>
      <c r="I45" s="112"/>
    </row>
    <row r="46" spans="1:9" s="6" customFormat="1" ht="30" customHeight="1" x14ac:dyDescent="0.25">
      <c r="A46" s="91" t="s">
        <v>174</v>
      </c>
      <c r="B46" s="92" t="s">
        <v>21</v>
      </c>
      <c r="C46" s="113" t="s">
        <v>177</v>
      </c>
      <c r="D46" s="114" t="s">
        <v>176</v>
      </c>
      <c r="E46" s="114">
        <v>150</v>
      </c>
      <c r="F46" s="115"/>
      <c r="G46" s="96">
        <f t="shared" si="0"/>
        <v>0</v>
      </c>
      <c r="H46" s="112"/>
      <c r="I46" s="112"/>
    </row>
    <row r="47" spans="1:9" s="6" customFormat="1" ht="30" customHeight="1" x14ac:dyDescent="0.25">
      <c r="A47" s="91" t="s">
        <v>174</v>
      </c>
      <c r="B47" s="92" t="s">
        <v>23</v>
      </c>
      <c r="C47" s="113" t="s">
        <v>178</v>
      </c>
      <c r="D47" s="114" t="s">
        <v>176</v>
      </c>
      <c r="E47" s="114">
        <v>10005</v>
      </c>
      <c r="F47" s="115"/>
      <c r="G47" s="96">
        <f t="shared" si="0"/>
        <v>0</v>
      </c>
      <c r="H47" s="112"/>
      <c r="I47" s="112"/>
    </row>
    <row r="48" spans="1:9" s="6" customFormat="1" ht="30" customHeight="1" x14ac:dyDescent="0.25">
      <c r="A48" s="91" t="s">
        <v>174</v>
      </c>
      <c r="B48" s="92" t="s">
        <v>24</v>
      </c>
      <c r="C48" s="113" t="s">
        <v>179</v>
      </c>
      <c r="D48" s="114" t="s">
        <v>176</v>
      </c>
      <c r="E48" s="114">
        <v>12175</v>
      </c>
      <c r="F48" s="115"/>
      <c r="G48" s="96">
        <f t="shared" si="0"/>
        <v>0</v>
      </c>
      <c r="H48" s="112"/>
      <c r="I48" s="112"/>
    </row>
    <row r="49" spans="1:9" s="6" customFormat="1" ht="30" customHeight="1" x14ac:dyDescent="0.25">
      <c r="A49" s="91" t="s">
        <v>174</v>
      </c>
      <c r="B49" s="92" t="s">
        <v>25</v>
      </c>
      <c r="C49" s="113" t="s">
        <v>180</v>
      </c>
      <c r="D49" s="114" t="s">
        <v>181</v>
      </c>
      <c r="E49" s="114">
        <v>59105</v>
      </c>
      <c r="F49" s="115"/>
      <c r="G49" s="96">
        <f t="shared" si="0"/>
        <v>0</v>
      </c>
      <c r="H49" s="112"/>
      <c r="I49" s="112"/>
    </row>
    <row r="50" spans="1:9" s="6" customFormat="1" ht="30" customHeight="1" thickBot="1" x14ac:dyDescent="0.3">
      <c r="A50" s="91" t="s">
        <v>174</v>
      </c>
      <c r="B50" s="92" t="s">
        <v>26</v>
      </c>
      <c r="C50" s="113" t="s">
        <v>182</v>
      </c>
      <c r="D50" s="114" t="s">
        <v>176</v>
      </c>
      <c r="E50" s="114">
        <v>17731</v>
      </c>
      <c r="F50" s="115"/>
      <c r="G50" s="96">
        <f t="shared" si="0"/>
        <v>0</v>
      </c>
      <c r="H50" s="112"/>
      <c r="I50" s="112"/>
    </row>
    <row r="51" spans="1:9" s="6" customFormat="1" ht="30" customHeight="1" thickBot="1" x14ac:dyDescent="0.3">
      <c r="A51" s="98" t="s">
        <v>174</v>
      </c>
      <c r="B51" s="99" t="s">
        <v>27</v>
      </c>
      <c r="C51" s="116" t="s">
        <v>183</v>
      </c>
      <c r="D51" s="117" t="s">
        <v>181</v>
      </c>
      <c r="E51" s="117">
        <v>21033</v>
      </c>
      <c r="F51" s="118"/>
      <c r="G51" s="103">
        <f t="shared" si="0"/>
        <v>0</v>
      </c>
      <c r="H51" s="104" t="s">
        <v>184</v>
      </c>
      <c r="I51" s="105">
        <f>ROUND(SUM(G45:G51),2)</f>
        <v>0</v>
      </c>
    </row>
    <row r="52" spans="1:9" s="6" customFormat="1" ht="30" customHeight="1" x14ac:dyDescent="0.25">
      <c r="A52" s="106" t="s">
        <v>185</v>
      </c>
      <c r="B52" s="107" t="s">
        <v>34</v>
      </c>
      <c r="C52" s="119" t="s">
        <v>175</v>
      </c>
      <c r="D52" s="120" t="s">
        <v>119</v>
      </c>
      <c r="E52" s="109">
        <v>3304</v>
      </c>
      <c r="F52" s="121"/>
      <c r="G52" s="111">
        <f t="shared" si="0"/>
        <v>0</v>
      </c>
      <c r="H52" s="122"/>
      <c r="I52" s="122"/>
    </row>
    <row r="53" spans="1:9" s="6" customFormat="1" ht="46.95" customHeight="1" x14ac:dyDescent="0.25">
      <c r="A53" s="285" t="s">
        <v>185</v>
      </c>
      <c r="B53" s="287" t="s">
        <v>35</v>
      </c>
      <c r="C53" s="288" t="s">
        <v>522</v>
      </c>
      <c r="D53" s="283" t="s">
        <v>10</v>
      </c>
      <c r="E53" s="283">
        <v>3374</v>
      </c>
      <c r="F53" s="123"/>
      <c r="G53" s="319">
        <f t="shared" si="0"/>
        <v>0</v>
      </c>
      <c r="H53" s="122"/>
      <c r="I53" s="122"/>
    </row>
    <row r="54" spans="1:9" s="6" customFormat="1" ht="30" customHeight="1" x14ac:dyDescent="0.25">
      <c r="A54" s="91" t="s">
        <v>185</v>
      </c>
      <c r="B54" s="92" t="s">
        <v>36</v>
      </c>
      <c r="C54" s="93" t="s">
        <v>186</v>
      </c>
      <c r="D54" s="94" t="s">
        <v>145</v>
      </c>
      <c r="E54" s="114">
        <v>6073</v>
      </c>
      <c r="F54" s="123"/>
      <c r="G54" s="319">
        <f t="shared" si="0"/>
        <v>0</v>
      </c>
      <c r="H54" s="122"/>
      <c r="I54" s="122"/>
    </row>
    <row r="55" spans="1:9" s="6" customFormat="1" ht="30" customHeight="1" thickBot="1" x14ac:dyDescent="0.3">
      <c r="A55" s="91" t="s">
        <v>185</v>
      </c>
      <c r="B55" s="92" t="s">
        <v>37</v>
      </c>
      <c r="C55" s="93" t="s">
        <v>187</v>
      </c>
      <c r="D55" s="94" t="s">
        <v>18</v>
      </c>
      <c r="E55" s="114">
        <v>80</v>
      </c>
      <c r="F55" s="123"/>
      <c r="G55" s="319">
        <f t="shared" si="0"/>
        <v>0</v>
      </c>
      <c r="H55" s="122"/>
      <c r="I55" s="122"/>
    </row>
    <row r="56" spans="1:9" s="6" customFormat="1" ht="30" customHeight="1" thickBot="1" x14ac:dyDescent="0.3">
      <c r="A56" s="98" t="s">
        <v>185</v>
      </c>
      <c r="B56" s="99" t="s">
        <v>68</v>
      </c>
      <c r="C56" s="100" t="s">
        <v>188</v>
      </c>
      <c r="D56" s="101" t="s">
        <v>119</v>
      </c>
      <c r="E56" s="117">
        <v>1077</v>
      </c>
      <c r="F56" s="124"/>
      <c r="G56" s="103">
        <f t="shared" si="0"/>
        <v>0</v>
      </c>
      <c r="H56" s="104" t="s">
        <v>189</v>
      </c>
      <c r="I56" s="105">
        <f>ROUND(SUM(G52:G56),2)</f>
        <v>0</v>
      </c>
    </row>
    <row r="57" spans="1:9" s="6" customFormat="1" ht="35.1" customHeight="1" x14ac:dyDescent="0.25">
      <c r="A57" s="106" t="s">
        <v>190</v>
      </c>
      <c r="B57" s="290" t="s">
        <v>28</v>
      </c>
      <c r="C57" s="119" t="s">
        <v>527</v>
      </c>
      <c r="D57" s="120" t="s">
        <v>10</v>
      </c>
      <c r="E57" s="291">
        <v>3555</v>
      </c>
      <c r="F57" s="121"/>
      <c r="G57" s="111">
        <f t="shared" si="0"/>
        <v>0</v>
      </c>
      <c r="H57" s="125"/>
      <c r="I57" s="126"/>
    </row>
    <row r="58" spans="1:9" s="6" customFormat="1" ht="35.1" customHeight="1" x14ac:dyDescent="0.25">
      <c r="A58" s="292" t="s">
        <v>190</v>
      </c>
      <c r="B58" s="271" t="s">
        <v>29</v>
      </c>
      <c r="C58" s="270" t="s">
        <v>523</v>
      </c>
      <c r="D58" s="283" t="s">
        <v>10</v>
      </c>
      <c r="E58" s="283">
        <v>204</v>
      </c>
      <c r="F58" s="123"/>
      <c r="G58" s="319">
        <f t="shared" ref="G58:G63" si="1">ROUND((E58*F58),2)</f>
        <v>0</v>
      </c>
      <c r="H58" s="127"/>
      <c r="I58" s="128"/>
    </row>
    <row r="59" spans="1:9" s="6" customFormat="1" ht="35.1" customHeight="1" x14ac:dyDescent="0.25">
      <c r="A59" s="91" t="s">
        <v>190</v>
      </c>
      <c r="B59" s="271" t="s">
        <v>30</v>
      </c>
      <c r="C59" s="93" t="s">
        <v>191</v>
      </c>
      <c r="D59" s="94" t="s">
        <v>10</v>
      </c>
      <c r="E59" s="114">
        <v>235</v>
      </c>
      <c r="F59" s="123"/>
      <c r="G59" s="319">
        <f t="shared" si="1"/>
        <v>0</v>
      </c>
      <c r="H59" s="127"/>
      <c r="I59" s="128"/>
    </row>
    <row r="60" spans="1:9" s="6" customFormat="1" ht="35.1" customHeight="1" x14ac:dyDescent="0.25">
      <c r="A60" s="91" t="s">
        <v>190</v>
      </c>
      <c r="B60" s="271" t="s">
        <v>31</v>
      </c>
      <c r="C60" s="93" t="s">
        <v>192</v>
      </c>
      <c r="D60" s="94" t="s">
        <v>10</v>
      </c>
      <c r="E60" s="114">
        <v>10408</v>
      </c>
      <c r="F60" s="123"/>
      <c r="G60" s="319">
        <f t="shared" si="1"/>
        <v>0</v>
      </c>
      <c r="H60" s="127"/>
      <c r="I60" s="128"/>
    </row>
    <row r="61" spans="1:9" s="6" customFormat="1" ht="35.1" customHeight="1" x14ac:dyDescent="0.25">
      <c r="A61" s="91" t="s">
        <v>190</v>
      </c>
      <c r="B61" s="271" t="s">
        <v>38</v>
      </c>
      <c r="C61" s="93" t="s">
        <v>524</v>
      </c>
      <c r="D61" s="94" t="s">
        <v>10</v>
      </c>
      <c r="E61" s="283">
        <v>149</v>
      </c>
      <c r="F61" s="123"/>
      <c r="G61" s="319">
        <f t="shared" si="1"/>
        <v>0</v>
      </c>
      <c r="H61" s="127"/>
      <c r="I61" s="128"/>
    </row>
    <row r="62" spans="1:9" s="6" customFormat="1" ht="35.1" customHeight="1" x14ac:dyDescent="0.25">
      <c r="A62" s="292" t="s">
        <v>190</v>
      </c>
      <c r="B62" s="271" t="s">
        <v>82</v>
      </c>
      <c r="C62" s="270" t="s">
        <v>525</v>
      </c>
      <c r="D62" s="283" t="s">
        <v>10</v>
      </c>
      <c r="E62" s="283">
        <v>14</v>
      </c>
      <c r="F62" s="123"/>
      <c r="G62" s="319">
        <f t="shared" si="1"/>
        <v>0</v>
      </c>
      <c r="H62" s="127"/>
      <c r="I62" s="128"/>
    </row>
    <row r="63" spans="1:9" s="6" customFormat="1" ht="35.1" customHeight="1" thickBot="1" x14ac:dyDescent="0.3">
      <c r="A63" s="91" t="s">
        <v>190</v>
      </c>
      <c r="B63" s="271" t="s">
        <v>83</v>
      </c>
      <c r="C63" s="93" t="s">
        <v>193</v>
      </c>
      <c r="D63" s="94" t="s">
        <v>119</v>
      </c>
      <c r="E63" s="114">
        <v>416</v>
      </c>
      <c r="F63" s="123"/>
      <c r="G63" s="319">
        <f t="shared" si="1"/>
        <v>0</v>
      </c>
      <c r="H63" s="129"/>
      <c r="I63" s="130"/>
    </row>
    <row r="64" spans="1:9" s="6" customFormat="1" ht="35.1" customHeight="1" thickBot="1" x14ac:dyDescent="0.3">
      <c r="A64" s="98" t="s">
        <v>190</v>
      </c>
      <c r="B64" s="293" t="s">
        <v>526</v>
      </c>
      <c r="C64" s="100" t="s">
        <v>194</v>
      </c>
      <c r="D64" s="101" t="s">
        <v>10</v>
      </c>
      <c r="E64" s="117">
        <v>4039</v>
      </c>
      <c r="F64" s="124"/>
      <c r="G64" s="103">
        <f t="shared" si="0"/>
        <v>0</v>
      </c>
      <c r="H64" s="104" t="s">
        <v>195</v>
      </c>
      <c r="I64" s="105">
        <f>ROUND(SUM(G57:G64),2)</f>
        <v>0</v>
      </c>
    </row>
    <row r="65" spans="1:9" s="6" customFormat="1" ht="60" customHeight="1" x14ac:dyDescent="0.25">
      <c r="A65" s="106" t="s">
        <v>196</v>
      </c>
      <c r="B65" s="107" t="s">
        <v>85</v>
      </c>
      <c r="C65" s="119" t="s">
        <v>197</v>
      </c>
      <c r="D65" s="109" t="s">
        <v>176</v>
      </c>
      <c r="E65" s="109">
        <v>3437</v>
      </c>
      <c r="F65" s="121"/>
      <c r="G65" s="111">
        <f t="shared" si="0"/>
        <v>0</v>
      </c>
      <c r="H65" s="334" t="s">
        <v>198</v>
      </c>
      <c r="I65" s="122"/>
    </row>
    <row r="66" spans="1:9" s="6" customFormat="1" ht="40.200000000000003" customHeight="1" x14ac:dyDescent="0.25">
      <c r="A66" s="91" t="s">
        <v>199</v>
      </c>
      <c r="B66" s="92" t="s">
        <v>86</v>
      </c>
      <c r="C66" s="93" t="s">
        <v>535</v>
      </c>
      <c r="D66" s="114" t="s">
        <v>181</v>
      </c>
      <c r="E66" s="114">
        <v>4992</v>
      </c>
      <c r="F66" s="123"/>
      <c r="G66" s="96">
        <f t="shared" si="0"/>
        <v>0</v>
      </c>
      <c r="H66" s="335"/>
      <c r="I66" s="122"/>
    </row>
    <row r="67" spans="1:9" s="6" customFormat="1" ht="60" customHeight="1" x14ac:dyDescent="0.25">
      <c r="A67" s="91" t="s">
        <v>196</v>
      </c>
      <c r="B67" s="92" t="s">
        <v>87</v>
      </c>
      <c r="C67" s="93" t="s">
        <v>200</v>
      </c>
      <c r="D67" s="114" t="s">
        <v>181</v>
      </c>
      <c r="E67" s="114">
        <v>4665</v>
      </c>
      <c r="F67" s="123"/>
      <c r="G67" s="96">
        <f t="shared" si="0"/>
        <v>0</v>
      </c>
      <c r="H67" s="335"/>
      <c r="I67" s="122"/>
    </row>
    <row r="68" spans="1:9" s="6" customFormat="1" ht="60" customHeight="1" x14ac:dyDescent="0.25">
      <c r="A68" s="91" t="s">
        <v>196</v>
      </c>
      <c r="B68" s="92" t="s">
        <v>97</v>
      </c>
      <c r="C68" s="93" t="s">
        <v>201</v>
      </c>
      <c r="D68" s="114" t="s">
        <v>181</v>
      </c>
      <c r="E68" s="114">
        <v>4665</v>
      </c>
      <c r="F68" s="123"/>
      <c r="G68" s="96">
        <f t="shared" si="0"/>
        <v>0</v>
      </c>
      <c r="H68" s="335"/>
      <c r="I68" s="122"/>
    </row>
    <row r="69" spans="1:9" s="6" customFormat="1" ht="60" customHeight="1" x14ac:dyDescent="0.25">
      <c r="A69" s="91" t="s">
        <v>196</v>
      </c>
      <c r="B69" s="92" t="s">
        <v>98</v>
      </c>
      <c r="C69" s="93" t="s">
        <v>202</v>
      </c>
      <c r="D69" s="114" t="s">
        <v>181</v>
      </c>
      <c r="E69" s="114">
        <v>4653</v>
      </c>
      <c r="F69" s="123"/>
      <c r="G69" s="96">
        <f t="shared" si="0"/>
        <v>0</v>
      </c>
      <c r="H69" s="335"/>
      <c r="I69" s="122"/>
    </row>
    <row r="70" spans="1:9" s="6" customFormat="1" ht="60" customHeight="1" x14ac:dyDescent="0.25">
      <c r="A70" s="91" t="s">
        <v>199</v>
      </c>
      <c r="B70" s="92" t="s">
        <v>99</v>
      </c>
      <c r="C70" s="93" t="s">
        <v>201</v>
      </c>
      <c r="D70" s="114" t="s">
        <v>181</v>
      </c>
      <c r="E70" s="114">
        <v>4669</v>
      </c>
      <c r="F70" s="123"/>
      <c r="G70" s="96">
        <f t="shared" si="0"/>
        <v>0</v>
      </c>
      <c r="H70" s="335"/>
      <c r="I70" s="122"/>
    </row>
    <row r="71" spans="1:9" s="6" customFormat="1" ht="60" customHeight="1" x14ac:dyDescent="0.25">
      <c r="A71" s="91" t="s">
        <v>196</v>
      </c>
      <c r="B71" s="92" t="s">
        <v>100</v>
      </c>
      <c r="C71" s="93" t="s">
        <v>497</v>
      </c>
      <c r="D71" s="114" t="s">
        <v>181</v>
      </c>
      <c r="E71" s="114">
        <v>4669</v>
      </c>
      <c r="F71" s="123"/>
      <c r="G71" s="96">
        <f t="shared" si="0"/>
        <v>0</v>
      </c>
      <c r="H71" s="335"/>
      <c r="I71" s="122"/>
    </row>
    <row r="72" spans="1:9" s="6" customFormat="1" ht="60" customHeight="1" x14ac:dyDescent="0.25">
      <c r="A72" s="91" t="s">
        <v>199</v>
      </c>
      <c r="B72" s="92" t="s">
        <v>101</v>
      </c>
      <c r="C72" s="93" t="s">
        <v>203</v>
      </c>
      <c r="D72" s="114" t="s">
        <v>10</v>
      </c>
      <c r="E72" s="114">
        <v>3694</v>
      </c>
      <c r="F72" s="123"/>
      <c r="G72" s="96">
        <f t="shared" si="0"/>
        <v>0</v>
      </c>
      <c r="H72" s="335"/>
      <c r="I72" s="122"/>
    </row>
    <row r="73" spans="1:9" s="6" customFormat="1" ht="60" customHeight="1" thickBot="1" x14ac:dyDescent="0.3">
      <c r="A73" s="172" t="s">
        <v>199</v>
      </c>
      <c r="B73" s="294" t="s">
        <v>102</v>
      </c>
      <c r="C73" s="173" t="s">
        <v>204</v>
      </c>
      <c r="D73" s="295" t="s">
        <v>181</v>
      </c>
      <c r="E73" s="295">
        <v>90</v>
      </c>
      <c r="F73" s="296"/>
      <c r="G73" s="297">
        <f t="shared" si="0"/>
        <v>0</v>
      </c>
      <c r="H73" s="335"/>
      <c r="I73" s="131"/>
    </row>
    <row r="74" spans="1:9" s="6" customFormat="1" ht="60" customHeight="1" x14ac:dyDescent="0.25">
      <c r="A74" s="106" t="s">
        <v>205</v>
      </c>
      <c r="B74" s="107" t="s">
        <v>11</v>
      </c>
      <c r="C74" s="132" t="s">
        <v>206</v>
      </c>
      <c r="D74" s="120" t="s">
        <v>119</v>
      </c>
      <c r="E74" s="120">
        <v>3103</v>
      </c>
      <c r="F74" s="133"/>
      <c r="G74" s="111">
        <f t="shared" si="0"/>
        <v>0</v>
      </c>
      <c r="H74" s="335"/>
      <c r="I74" s="122"/>
    </row>
    <row r="75" spans="1:9" s="6" customFormat="1" ht="40.200000000000003" customHeight="1" x14ac:dyDescent="0.25">
      <c r="A75" s="91" t="s">
        <v>205</v>
      </c>
      <c r="B75" s="92" t="s">
        <v>32</v>
      </c>
      <c r="C75" s="134" t="s">
        <v>534</v>
      </c>
      <c r="D75" s="94" t="s">
        <v>145</v>
      </c>
      <c r="E75" s="94">
        <v>4992</v>
      </c>
      <c r="F75" s="135"/>
      <c r="G75" s="96">
        <f t="shared" si="0"/>
        <v>0</v>
      </c>
      <c r="H75" s="335"/>
      <c r="I75" s="122"/>
    </row>
    <row r="76" spans="1:9" s="6" customFormat="1" ht="60" customHeight="1" x14ac:dyDescent="0.25">
      <c r="A76" s="91" t="s">
        <v>205</v>
      </c>
      <c r="B76" s="92" t="s">
        <v>33</v>
      </c>
      <c r="C76" s="134" t="s">
        <v>200</v>
      </c>
      <c r="D76" s="94" t="s">
        <v>145</v>
      </c>
      <c r="E76" s="94">
        <v>4665</v>
      </c>
      <c r="F76" s="135"/>
      <c r="G76" s="96">
        <f t="shared" si="0"/>
        <v>0</v>
      </c>
      <c r="H76" s="335"/>
      <c r="I76" s="122"/>
    </row>
    <row r="77" spans="1:9" s="6" customFormat="1" ht="60" customHeight="1" x14ac:dyDescent="0.25">
      <c r="A77" s="91" t="s">
        <v>205</v>
      </c>
      <c r="B77" s="92" t="s">
        <v>88</v>
      </c>
      <c r="C77" s="134" t="s">
        <v>201</v>
      </c>
      <c r="D77" s="94" t="s">
        <v>145</v>
      </c>
      <c r="E77" s="94">
        <v>4665</v>
      </c>
      <c r="F77" s="135"/>
      <c r="G77" s="96">
        <f t="shared" si="0"/>
        <v>0</v>
      </c>
      <c r="H77" s="335"/>
      <c r="I77" s="122"/>
    </row>
    <row r="78" spans="1:9" s="6" customFormat="1" ht="60" customHeight="1" x14ac:dyDescent="0.25">
      <c r="A78" s="91" t="s">
        <v>205</v>
      </c>
      <c r="B78" s="92" t="s">
        <v>89</v>
      </c>
      <c r="C78" s="134" t="s">
        <v>207</v>
      </c>
      <c r="D78" s="94" t="s">
        <v>145</v>
      </c>
      <c r="E78" s="94">
        <v>4653</v>
      </c>
      <c r="F78" s="135"/>
      <c r="G78" s="96">
        <f t="shared" si="0"/>
        <v>0</v>
      </c>
      <c r="H78" s="335"/>
      <c r="I78" s="131"/>
    </row>
    <row r="79" spans="1:9" s="6" customFormat="1" ht="60" customHeight="1" x14ac:dyDescent="0.25">
      <c r="A79" s="91" t="s">
        <v>205</v>
      </c>
      <c r="B79" s="92" t="s">
        <v>90</v>
      </c>
      <c r="C79" s="134" t="s">
        <v>201</v>
      </c>
      <c r="D79" s="94" t="s">
        <v>145</v>
      </c>
      <c r="E79" s="94">
        <v>4669</v>
      </c>
      <c r="F79" s="135"/>
      <c r="G79" s="96">
        <f t="shared" si="0"/>
        <v>0</v>
      </c>
      <c r="H79" s="335"/>
      <c r="I79" s="122"/>
    </row>
    <row r="80" spans="1:9" s="6" customFormat="1" ht="60" customHeight="1" x14ac:dyDescent="0.25">
      <c r="A80" s="91" t="s">
        <v>205</v>
      </c>
      <c r="B80" s="92" t="s">
        <v>91</v>
      </c>
      <c r="C80" s="134" t="s">
        <v>498</v>
      </c>
      <c r="D80" s="94" t="s">
        <v>145</v>
      </c>
      <c r="E80" s="94">
        <v>4669</v>
      </c>
      <c r="F80" s="135"/>
      <c r="G80" s="96">
        <f t="shared" si="0"/>
        <v>0</v>
      </c>
      <c r="H80" s="335"/>
      <c r="I80" s="122"/>
    </row>
    <row r="81" spans="1:9" s="6" customFormat="1" ht="60" customHeight="1" thickBot="1" x14ac:dyDescent="0.3">
      <c r="A81" s="91" t="s">
        <v>205</v>
      </c>
      <c r="B81" s="92" t="s">
        <v>92</v>
      </c>
      <c r="C81" s="134" t="s">
        <v>203</v>
      </c>
      <c r="D81" s="94" t="s">
        <v>10</v>
      </c>
      <c r="E81" s="94">
        <v>3694</v>
      </c>
      <c r="F81" s="135"/>
      <c r="G81" s="96">
        <f t="shared" si="0"/>
        <v>0</v>
      </c>
      <c r="H81" s="336"/>
      <c r="I81" s="122"/>
    </row>
    <row r="82" spans="1:9" s="52" customFormat="1" ht="60" customHeight="1" thickBot="1" x14ac:dyDescent="0.3">
      <c r="A82" s="98" t="s">
        <v>205</v>
      </c>
      <c r="B82" s="99" t="s">
        <v>93</v>
      </c>
      <c r="C82" s="136" t="s">
        <v>204</v>
      </c>
      <c r="D82" s="101" t="s">
        <v>145</v>
      </c>
      <c r="E82" s="101">
        <v>90</v>
      </c>
      <c r="F82" s="137"/>
      <c r="G82" s="103">
        <f t="shared" si="0"/>
        <v>0</v>
      </c>
      <c r="H82" s="104" t="s">
        <v>208</v>
      </c>
      <c r="I82" s="105">
        <f>ROUND(SUM(G65:G82),2)</f>
        <v>0</v>
      </c>
    </row>
    <row r="83" spans="1:9" s="6" customFormat="1" ht="60" customHeight="1" x14ac:dyDescent="0.25">
      <c r="A83" s="138" t="s">
        <v>209</v>
      </c>
      <c r="B83" s="139" t="s">
        <v>66</v>
      </c>
      <c r="C83" s="140" t="s">
        <v>197</v>
      </c>
      <c r="D83" s="141" t="s">
        <v>119</v>
      </c>
      <c r="E83" s="142">
        <v>443</v>
      </c>
      <c r="F83" s="143"/>
      <c r="G83" s="144">
        <f t="shared" si="0"/>
        <v>0</v>
      </c>
      <c r="H83" s="334" t="s">
        <v>210</v>
      </c>
      <c r="I83" s="31"/>
    </row>
    <row r="84" spans="1:9" s="6" customFormat="1" ht="40.200000000000003" customHeight="1" x14ac:dyDescent="0.25">
      <c r="A84" s="145" t="s">
        <v>209</v>
      </c>
      <c r="B84" s="146" t="s">
        <v>69</v>
      </c>
      <c r="C84" s="147" t="s">
        <v>533</v>
      </c>
      <c r="D84" s="148" t="s">
        <v>145</v>
      </c>
      <c r="E84" s="149">
        <v>350</v>
      </c>
      <c r="F84" s="150"/>
      <c r="G84" s="151">
        <f t="shared" si="0"/>
        <v>0</v>
      </c>
      <c r="H84" s="335"/>
      <c r="I84" s="31"/>
    </row>
    <row r="85" spans="1:9" s="6" customFormat="1" ht="60" customHeight="1" x14ac:dyDescent="0.25">
      <c r="A85" s="145" t="s">
        <v>209</v>
      </c>
      <c r="B85" s="146" t="s">
        <v>72</v>
      </c>
      <c r="C85" s="147" t="s">
        <v>211</v>
      </c>
      <c r="D85" s="148" t="s">
        <v>145</v>
      </c>
      <c r="E85" s="149">
        <v>350</v>
      </c>
      <c r="F85" s="150"/>
      <c r="G85" s="151">
        <f t="shared" si="0"/>
        <v>0</v>
      </c>
      <c r="H85" s="335"/>
    </row>
    <row r="86" spans="1:9" s="6" customFormat="1" ht="60" customHeight="1" x14ac:dyDescent="0.25">
      <c r="A86" s="145" t="s">
        <v>209</v>
      </c>
      <c r="B86" s="146" t="s">
        <v>73</v>
      </c>
      <c r="C86" s="147" t="s">
        <v>212</v>
      </c>
      <c r="D86" s="148" t="s">
        <v>145</v>
      </c>
      <c r="E86" s="149">
        <v>350</v>
      </c>
      <c r="F86" s="150"/>
      <c r="G86" s="151">
        <f t="shared" si="0"/>
        <v>0</v>
      </c>
      <c r="H86" s="335"/>
    </row>
    <row r="87" spans="1:9" s="6" customFormat="1" ht="60" customHeight="1" x14ac:dyDescent="0.25">
      <c r="A87" s="145" t="s">
        <v>209</v>
      </c>
      <c r="B87" s="146" t="s">
        <v>74</v>
      </c>
      <c r="C87" s="147" t="s">
        <v>213</v>
      </c>
      <c r="D87" s="148" t="s">
        <v>145</v>
      </c>
      <c r="E87" s="149">
        <v>168</v>
      </c>
      <c r="F87" s="150"/>
      <c r="G87" s="151">
        <f t="shared" si="0"/>
        <v>0</v>
      </c>
      <c r="H87" s="335"/>
    </row>
    <row r="88" spans="1:9" s="6" customFormat="1" ht="60" customHeight="1" x14ac:dyDescent="0.25">
      <c r="A88" s="145" t="s">
        <v>209</v>
      </c>
      <c r="B88" s="146" t="s">
        <v>75</v>
      </c>
      <c r="C88" s="273" t="s">
        <v>539</v>
      </c>
      <c r="D88" s="148" t="s">
        <v>145</v>
      </c>
      <c r="E88" s="149">
        <v>182</v>
      </c>
      <c r="F88" s="150"/>
      <c r="G88" s="151">
        <f t="shared" si="0"/>
        <v>0</v>
      </c>
      <c r="H88" s="335"/>
    </row>
    <row r="89" spans="1:9" s="6" customFormat="1" ht="60" customHeight="1" x14ac:dyDescent="0.25">
      <c r="A89" s="145" t="s">
        <v>209</v>
      </c>
      <c r="B89" s="146" t="s">
        <v>76</v>
      </c>
      <c r="C89" s="147" t="s">
        <v>214</v>
      </c>
      <c r="D89" s="148" t="s">
        <v>10</v>
      </c>
      <c r="E89" s="149">
        <v>25</v>
      </c>
      <c r="F89" s="150"/>
      <c r="G89" s="151">
        <f t="shared" si="0"/>
        <v>0</v>
      </c>
      <c r="H89" s="335"/>
    </row>
    <row r="90" spans="1:9" s="6" customFormat="1" ht="40.200000000000003" customHeight="1" x14ac:dyDescent="0.25">
      <c r="A90" s="145" t="s">
        <v>209</v>
      </c>
      <c r="B90" s="146" t="s">
        <v>215</v>
      </c>
      <c r="C90" s="147" t="s">
        <v>536</v>
      </c>
      <c r="D90" s="148" t="s">
        <v>145</v>
      </c>
      <c r="E90" s="149">
        <v>287</v>
      </c>
      <c r="F90" s="150"/>
      <c r="G90" s="151">
        <f t="shared" si="0"/>
        <v>0</v>
      </c>
      <c r="H90" s="335"/>
    </row>
    <row r="91" spans="1:9" s="6" customFormat="1" ht="60" customHeight="1" x14ac:dyDescent="0.25">
      <c r="A91" s="145" t="s">
        <v>209</v>
      </c>
      <c r="B91" s="146" t="s">
        <v>216</v>
      </c>
      <c r="C91" s="147" t="s">
        <v>217</v>
      </c>
      <c r="D91" s="148" t="s">
        <v>145</v>
      </c>
      <c r="E91" s="149">
        <v>287</v>
      </c>
      <c r="F91" s="150"/>
      <c r="G91" s="151">
        <f t="shared" si="0"/>
        <v>0</v>
      </c>
      <c r="H91" s="335"/>
    </row>
    <row r="92" spans="1:9" s="6" customFormat="1" ht="60" customHeight="1" x14ac:dyDescent="0.25">
      <c r="A92" s="145" t="s">
        <v>209</v>
      </c>
      <c r="B92" s="146" t="s">
        <v>218</v>
      </c>
      <c r="C92" s="147" t="s">
        <v>219</v>
      </c>
      <c r="D92" s="148" t="s">
        <v>145</v>
      </c>
      <c r="E92" s="149">
        <v>287</v>
      </c>
      <c r="F92" s="150"/>
      <c r="G92" s="151">
        <f t="shared" si="0"/>
        <v>0</v>
      </c>
      <c r="H92" s="335"/>
    </row>
    <row r="93" spans="1:9" s="6" customFormat="1" ht="60" customHeight="1" thickBot="1" x14ac:dyDescent="0.3">
      <c r="A93" s="152" t="s">
        <v>209</v>
      </c>
      <c r="B93" s="153" t="s">
        <v>220</v>
      </c>
      <c r="C93" s="154" t="s">
        <v>204</v>
      </c>
      <c r="D93" s="155" t="s">
        <v>145</v>
      </c>
      <c r="E93" s="156">
        <v>200</v>
      </c>
      <c r="F93" s="157"/>
      <c r="G93" s="158">
        <f t="shared" si="0"/>
        <v>0</v>
      </c>
      <c r="H93" s="335"/>
    </row>
    <row r="94" spans="1:9" s="6" customFormat="1" ht="60" customHeight="1" x14ac:dyDescent="0.25">
      <c r="A94" s="106" t="s">
        <v>221</v>
      </c>
      <c r="B94" s="107" t="s">
        <v>70</v>
      </c>
      <c r="C94" s="119" t="s">
        <v>206</v>
      </c>
      <c r="D94" s="120" t="s">
        <v>119</v>
      </c>
      <c r="E94" s="142">
        <v>368</v>
      </c>
      <c r="F94" s="143"/>
      <c r="G94" s="144">
        <f t="shared" si="0"/>
        <v>0</v>
      </c>
      <c r="H94" s="335"/>
    </row>
    <row r="95" spans="1:9" s="6" customFormat="1" ht="40.200000000000003" customHeight="1" x14ac:dyDescent="0.25">
      <c r="A95" s="91" t="s">
        <v>221</v>
      </c>
      <c r="B95" s="92" t="s">
        <v>222</v>
      </c>
      <c r="C95" s="93" t="s">
        <v>537</v>
      </c>
      <c r="D95" s="94" t="s">
        <v>145</v>
      </c>
      <c r="E95" s="149">
        <v>350</v>
      </c>
      <c r="F95" s="150"/>
      <c r="G95" s="151">
        <f t="shared" si="0"/>
        <v>0</v>
      </c>
      <c r="H95" s="335"/>
      <c r="I95" s="31"/>
    </row>
    <row r="96" spans="1:9" s="6" customFormat="1" ht="60" customHeight="1" x14ac:dyDescent="0.25">
      <c r="A96" s="91" t="s">
        <v>221</v>
      </c>
      <c r="B96" s="92" t="s">
        <v>223</v>
      </c>
      <c r="C96" s="93" t="s">
        <v>211</v>
      </c>
      <c r="D96" s="94" t="s">
        <v>145</v>
      </c>
      <c r="E96" s="149">
        <v>350</v>
      </c>
      <c r="F96" s="150"/>
      <c r="G96" s="151">
        <f t="shared" si="0"/>
        <v>0</v>
      </c>
      <c r="H96" s="335"/>
      <c r="I96" s="31"/>
    </row>
    <row r="97" spans="1:9" s="6" customFormat="1" ht="60" customHeight="1" x14ac:dyDescent="0.25">
      <c r="A97" s="91" t="s">
        <v>221</v>
      </c>
      <c r="B97" s="92" t="s">
        <v>224</v>
      </c>
      <c r="C97" s="93" t="s">
        <v>212</v>
      </c>
      <c r="D97" s="94" t="s">
        <v>145</v>
      </c>
      <c r="E97" s="149">
        <v>350</v>
      </c>
      <c r="F97" s="150"/>
      <c r="G97" s="151">
        <f t="shared" si="0"/>
        <v>0</v>
      </c>
      <c r="H97" s="335"/>
      <c r="I97" s="31"/>
    </row>
    <row r="98" spans="1:9" s="6" customFormat="1" ht="60" customHeight="1" x14ac:dyDescent="0.25">
      <c r="A98" s="91" t="s">
        <v>221</v>
      </c>
      <c r="B98" s="92" t="s">
        <v>225</v>
      </c>
      <c r="C98" s="93" t="s">
        <v>213</v>
      </c>
      <c r="D98" s="94" t="s">
        <v>145</v>
      </c>
      <c r="E98" s="149">
        <v>168</v>
      </c>
      <c r="F98" s="150"/>
      <c r="G98" s="151">
        <f t="shared" si="0"/>
        <v>0</v>
      </c>
      <c r="H98" s="335"/>
      <c r="I98" s="31"/>
    </row>
    <row r="99" spans="1:9" s="6" customFormat="1" ht="60" customHeight="1" x14ac:dyDescent="0.25">
      <c r="A99" s="91" t="s">
        <v>221</v>
      </c>
      <c r="B99" s="92" t="s">
        <v>226</v>
      </c>
      <c r="C99" s="270" t="s">
        <v>539</v>
      </c>
      <c r="D99" s="94" t="s">
        <v>145</v>
      </c>
      <c r="E99" s="149">
        <v>182</v>
      </c>
      <c r="F99" s="150"/>
      <c r="G99" s="151">
        <f t="shared" si="0"/>
        <v>0</v>
      </c>
      <c r="H99" s="335"/>
      <c r="I99" s="31"/>
    </row>
    <row r="100" spans="1:9" s="6" customFormat="1" ht="60" customHeight="1" x14ac:dyDescent="0.25">
      <c r="A100" s="145" t="s">
        <v>221</v>
      </c>
      <c r="B100" s="146" t="s">
        <v>227</v>
      </c>
      <c r="C100" s="147" t="s">
        <v>214</v>
      </c>
      <c r="D100" s="148" t="s">
        <v>10</v>
      </c>
      <c r="E100" s="149">
        <v>25</v>
      </c>
      <c r="F100" s="150"/>
      <c r="G100" s="151">
        <f t="shared" si="0"/>
        <v>0</v>
      </c>
      <c r="H100" s="335"/>
      <c r="I100" s="31"/>
    </row>
    <row r="101" spans="1:9" s="6" customFormat="1" ht="40.200000000000003" customHeight="1" x14ac:dyDescent="0.25">
      <c r="A101" s="91" t="s">
        <v>221</v>
      </c>
      <c r="B101" s="92" t="s">
        <v>228</v>
      </c>
      <c r="C101" s="93" t="s">
        <v>538</v>
      </c>
      <c r="D101" s="94" t="s">
        <v>145</v>
      </c>
      <c r="E101" s="149">
        <v>287</v>
      </c>
      <c r="F101" s="150"/>
      <c r="G101" s="151">
        <f t="shared" si="0"/>
        <v>0</v>
      </c>
      <c r="H101" s="335"/>
      <c r="I101" s="31"/>
    </row>
    <row r="102" spans="1:9" s="6" customFormat="1" ht="60" customHeight="1" x14ac:dyDescent="0.25">
      <c r="A102" s="91" t="s">
        <v>221</v>
      </c>
      <c r="B102" s="92" t="s">
        <v>229</v>
      </c>
      <c r="C102" s="93" t="s">
        <v>217</v>
      </c>
      <c r="D102" s="94" t="s">
        <v>145</v>
      </c>
      <c r="E102" s="149">
        <v>287</v>
      </c>
      <c r="F102" s="150"/>
      <c r="G102" s="151">
        <f t="shared" si="0"/>
        <v>0</v>
      </c>
      <c r="H102" s="335"/>
      <c r="I102" s="31"/>
    </row>
    <row r="103" spans="1:9" s="6" customFormat="1" ht="60" customHeight="1" thickBot="1" x14ac:dyDescent="0.3">
      <c r="A103" s="91" t="s">
        <v>221</v>
      </c>
      <c r="B103" s="92" t="s">
        <v>230</v>
      </c>
      <c r="C103" s="93" t="s">
        <v>219</v>
      </c>
      <c r="D103" s="94" t="s">
        <v>145</v>
      </c>
      <c r="E103" s="149">
        <v>287</v>
      </c>
      <c r="F103" s="150"/>
      <c r="G103" s="151">
        <f t="shared" si="0"/>
        <v>0</v>
      </c>
      <c r="H103" s="336"/>
      <c r="I103" s="31"/>
    </row>
    <row r="104" spans="1:9" s="6" customFormat="1" ht="60" customHeight="1" thickBot="1" x14ac:dyDescent="0.3">
      <c r="A104" s="98" t="s">
        <v>221</v>
      </c>
      <c r="B104" s="99" t="s">
        <v>231</v>
      </c>
      <c r="C104" s="100" t="s">
        <v>204</v>
      </c>
      <c r="D104" s="101" t="s">
        <v>145</v>
      </c>
      <c r="E104" s="156">
        <v>200</v>
      </c>
      <c r="F104" s="157"/>
      <c r="G104" s="158">
        <f t="shared" si="0"/>
        <v>0</v>
      </c>
      <c r="H104" s="159" t="s">
        <v>232</v>
      </c>
      <c r="I104" s="30">
        <f>ROUND(SUM(G83:G104),2)</f>
        <v>0</v>
      </c>
    </row>
    <row r="105" spans="1:9" s="6" customFormat="1" ht="60" customHeight="1" x14ac:dyDescent="0.25">
      <c r="A105" s="138" t="s">
        <v>233</v>
      </c>
      <c r="B105" s="107" t="s">
        <v>234</v>
      </c>
      <c r="C105" s="119" t="s">
        <v>206</v>
      </c>
      <c r="D105" s="120" t="s">
        <v>119</v>
      </c>
      <c r="E105" s="160">
        <v>1394</v>
      </c>
      <c r="F105" s="161"/>
      <c r="G105" s="144">
        <f t="shared" si="0"/>
        <v>0</v>
      </c>
      <c r="H105" s="331" t="s">
        <v>235</v>
      </c>
      <c r="I105" s="162"/>
    </row>
    <row r="106" spans="1:9" ht="40.200000000000003" customHeight="1" x14ac:dyDescent="0.25">
      <c r="A106" s="145" t="s">
        <v>233</v>
      </c>
      <c r="B106" s="92" t="s">
        <v>236</v>
      </c>
      <c r="C106" s="93" t="s">
        <v>540</v>
      </c>
      <c r="D106" s="94" t="s">
        <v>145</v>
      </c>
      <c r="E106" s="163">
        <v>5647</v>
      </c>
      <c r="F106" s="164"/>
      <c r="G106" s="151">
        <f t="shared" si="0"/>
        <v>0</v>
      </c>
      <c r="H106" s="332"/>
      <c r="I106" s="165"/>
    </row>
    <row r="107" spans="1:9" ht="60" customHeight="1" x14ac:dyDescent="0.25">
      <c r="A107" s="145" t="s">
        <v>233</v>
      </c>
      <c r="B107" s="92" t="s">
        <v>237</v>
      </c>
      <c r="C107" s="93" t="s">
        <v>217</v>
      </c>
      <c r="D107" s="94" t="s">
        <v>145</v>
      </c>
      <c r="E107" s="163">
        <v>5647</v>
      </c>
      <c r="F107" s="164"/>
      <c r="G107" s="151">
        <f t="shared" si="0"/>
        <v>0</v>
      </c>
      <c r="H107" s="332"/>
      <c r="I107" s="165"/>
    </row>
    <row r="108" spans="1:9" ht="60" customHeight="1" x14ac:dyDescent="0.25">
      <c r="A108" s="145" t="s">
        <v>233</v>
      </c>
      <c r="B108" s="92" t="s">
        <v>238</v>
      </c>
      <c r="C108" s="93" t="s">
        <v>239</v>
      </c>
      <c r="D108" s="94" t="s">
        <v>145</v>
      </c>
      <c r="E108" s="163">
        <v>5502</v>
      </c>
      <c r="F108" s="164"/>
      <c r="G108" s="151">
        <f t="shared" si="0"/>
        <v>0</v>
      </c>
      <c r="H108" s="332"/>
      <c r="I108" s="165"/>
    </row>
    <row r="109" spans="1:9" ht="60" customHeight="1" thickBot="1" x14ac:dyDescent="0.3">
      <c r="A109" s="152" t="s">
        <v>240</v>
      </c>
      <c r="B109" s="99" t="s">
        <v>241</v>
      </c>
      <c r="C109" s="100" t="s">
        <v>242</v>
      </c>
      <c r="D109" s="101" t="s">
        <v>145</v>
      </c>
      <c r="E109" s="166">
        <v>145</v>
      </c>
      <c r="F109" s="167"/>
      <c r="G109" s="158">
        <f t="shared" si="0"/>
        <v>0</v>
      </c>
      <c r="H109" s="332"/>
      <c r="I109" s="165"/>
    </row>
    <row r="110" spans="1:9" ht="60" customHeight="1" x14ac:dyDescent="0.25">
      <c r="A110" s="106" t="s">
        <v>243</v>
      </c>
      <c r="B110" s="107" t="s">
        <v>244</v>
      </c>
      <c r="C110" s="119" t="s">
        <v>206</v>
      </c>
      <c r="D110" s="120" t="s">
        <v>119</v>
      </c>
      <c r="E110" s="160">
        <v>1088</v>
      </c>
      <c r="F110" s="161"/>
      <c r="G110" s="144">
        <f>ROUND((E110*F110),2)</f>
        <v>0</v>
      </c>
      <c r="H110" s="332"/>
      <c r="I110" s="165"/>
    </row>
    <row r="111" spans="1:9" ht="60" customHeight="1" x14ac:dyDescent="0.25">
      <c r="A111" s="91" t="s">
        <v>243</v>
      </c>
      <c r="B111" s="92" t="s">
        <v>245</v>
      </c>
      <c r="C111" s="93" t="s">
        <v>246</v>
      </c>
      <c r="D111" s="94" t="s">
        <v>145</v>
      </c>
      <c r="E111" s="163">
        <v>5647</v>
      </c>
      <c r="F111" s="164"/>
      <c r="G111" s="151">
        <f t="shared" ref="G111:G113" si="2">ROUND((E111*F111),2)</f>
        <v>0</v>
      </c>
      <c r="H111" s="332"/>
      <c r="I111" s="165"/>
    </row>
    <row r="112" spans="1:9" ht="60" customHeight="1" x14ac:dyDescent="0.25">
      <c r="A112" s="91" t="s">
        <v>243</v>
      </c>
      <c r="B112" s="92" t="s">
        <v>247</v>
      </c>
      <c r="C112" s="93" t="s">
        <v>217</v>
      </c>
      <c r="D112" s="94" t="s">
        <v>145</v>
      </c>
      <c r="E112" s="163">
        <v>5647</v>
      </c>
      <c r="F112" s="164"/>
      <c r="G112" s="151">
        <f t="shared" si="2"/>
        <v>0</v>
      </c>
      <c r="H112" s="332"/>
      <c r="I112" s="165"/>
    </row>
    <row r="113" spans="1:9" ht="60" customHeight="1" thickBot="1" x14ac:dyDescent="0.3">
      <c r="A113" s="91" t="s">
        <v>243</v>
      </c>
      <c r="B113" s="92" t="s">
        <v>248</v>
      </c>
      <c r="C113" s="93" t="s">
        <v>239</v>
      </c>
      <c r="D113" s="94" t="s">
        <v>145</v>
      </c>
      <c r="E113" s="163">
        <v>5502</v>
      </c>
      <c r="F113" s="164"/>
      <c r="G113" s="151">
        <f t="shared" si="2"/>
        <v>0</v>
      </c>
      <c r="H113" s="333"/>
      <c r="I113" s="165"/>
    </row>
    <row r="114" spans="1:9" ht="60" customHeight="1" thickBot="1" x14ac:dyDescent="0.3">
      <c r="A114" s="98" t="s">
        <v>243</v>
      </c>
      <c r="B114" s="99" t="s">
        <v>249</v>
      </c>
      <c r="C114" s="100" t="s">
        <v>242</v>
      </c>
      <c r="D114" s="101" t="s">
        <v>145</v>
      </c>
      <c r="E114" s="166">
        <v>145</v>
      </c>
      <c r="F114" s="167"/>
      <c r="G114" s="158">
        <f>ROUND((E114*F114),2)</f>
        <v>0</v>
      </c>
      <c r="H114" s="159" t="s">
        <v>250</v>
      </c>
      <c r="I114" s="30">
        <f>ROUND(SUM(G105:G114),2)</f>
        <v>0</v>
      </c>
    </row>
    <row r="115" spans="1:9" ht="60" customHeight="1" x14ac:dyDescent="0.25">
      <c r="A115" s="138" t="s">
        <v>251</v>
      </c>
      <c r="B115" s="139" t="s">
        <v>252</v>
      </c>
      <c r="C115" s="140" t="s">
        <v>206</v>
      </c>
      <c r="D115" s="120" t="s">
        <v>119</v>
      </c>
      <c r="E115" s="160">
        <v>4420</v>
      </c>
      <c r="F115" s="161"/>
      <c r="G115" s="144">
        <f t="shared" si="0"/>
        <v>0</v>
      </c>
      <c r="H115" s="331" t="s">
        <v>235</v>
      </c>
      <c r="I115" s="162"/>
    </row>
    <row r="116" spans="1:9" ht="45.6" customHeight="1" x14ac:dyDescent="0.25">
      <c r="A116" s="145" t="s">
        <v>251</v>
      </c>
      <c r="B116" s="146" t="s">
        <v>253</v>
      </c>
      <c r="C116" s="147" t="s">
        <v>541</v>
      </c>
      <c r="D116" s="94" t="s">
        <v>145</v>
      </c>
      <c r="E116" s="163">
        <v>8395</v>
      </c>
      <c r="F116" s="164"/>
      <c r="G116" s="151">
        <f t="shared" si="0"/>
        <v>0</v>
      </c>
      <c r="H116" s="332"/>
      <c r="I116" s="165"/>
    </row>
    <row r="117" spans="1:9" ht="60" customHeight="1" x14ac:dyDescent="0.25">
      <c r="A117" s="145" t="s">
        <v>251</v>
      </c>
      <c r="B117" s="146" t="s">
        <v>254</v>
      </c>
      <c r="C117" s="168" t="s">
        <v>255</v>
      </c>
      <c r="D117" s="94" t="s">
        <v>145</v>
      </c>
      <c r="E117" s="163">
        <v>8395</v>
      </c>
      <c r="F117" s="164"/>
      <c r="G117" s="151">
        <f t="shared" si="0"/>
        <v>0</v>
      </c>
      <c r="H117" s="332"/>
      <c r="I117" s="165"/>
    </row>
    <row r="118" spans="1:9" ht="60" customHeight="1" x14ac:dyDescent="0.25">
      <c r="A118" s="145" t="s">
        <v>251</v>
      </c>
      <c r="B118" s="146" t="s">
        <v>256</v>
      </c>
      <c r="C118" s="168" t="s">
        <v>212</v>
      </c>
      <c r="D118" s="94" t="s">
        <v>145</v>
      </c>
      <c r="E118" s="163">
        <v>8395</v>
      </c>
      <c r="F118" s="164"/>
      <c r="G118" s="151">
        <f t="shared" si="0"/>
        <v>0</v>
      </c>
      <c r="H118" s="332"/>
      <c r="I118" s="165"/>
    </row>
    <row r="119" spans="1:9" ht="60" customHeight="1" thickBot="1" x14ac:dyDescent="0.3">
      <c r="A119" s="152" t="s">
        <v>251</v>
      </c>
      <c r="B119" s="153" t="s">
        <v>257</v>
      </c>
      <c r="C119" s="169" t="s">
        <v>258</v>
      </c>
      <c r="D119" s="101" t="s">
        <v>145</v>
      </c>
      <c r="E119" s="166">
        <v>8395</v>
      </c>
      <c r="F119" s="167"/>
      <c r="G119" s="158">
        <f t="shared" si="0"/>
        <v>0</v>
      </c>
      <c r="H119" s="332"/>
      <c r="I119" s="165"/>
    </row>
    <row r="120" spans="1:9" ht="60" customHeight="1" x14ac:dyDescent="0.25">
      <c r="A120" s="138" t="s">
        <v>259</v>
      </c>
      <c r="B120" s="139" t="s">
        <v>260</v>
      </c>
      <c r="C120" s="140" t="s">
        <v>206</v>
      </c>
      <c r="D120" s="141" t="s">
        <v>119</v>
      </c>
      <c r="E120" s="160">
        <v>4016</v>
      </c>
      <c r="F120" s="143"/>
      <c r="G120" s="144">
        <f>ROUND((E120*F120),2)</f>
        <v>0</v>
      </c>
      <c r="H120" s="332"/>
      <c r="I120" s="165"/>
    </row>
    <row r="121" spans="1:9" ht="60" customHeight="1" x14ac:dyDescent="0.25">
      <c r="A121" s="145" t="s">
        <v>259</v>
      </c>
      <c r="B121" s="146" t="s">
        <v>261</v>
      </c>
      <c r="C121" s="147" t="s">
        <v>246</v>
      </c>
      <c r="D121" s="148" t="s">
        <v>145</v>
      </c>
      <c r="E121" s="163">
        <v>8395</v>
      </c>
      <c r="F121" s="150"/>
      <c r="G121" s="151">
        <f t="shared" ref="G121:G123" si="3">ROUND((E121*F121),2)</f>
        <v>0</v>
      </c>
      <c r="H121" s="332"/>
      <c r="I121" s="165"/>
    </row>
    <row r="122" spans="1:9" ht="60" customHeight="1" x14ac:dyDescent="0.25">
      <c r="A122" s="145" t="s">
        <v>259</v>
      </c>
      <c r="B122" s="146" t="s">
        <v>262</v>
      </c>
      <c r="C122" s="168" t="s">
        <v>255</v>
      </c>
      <c r="D122" s="148" t="s">
        <v>145</v>
      </c>
      <c r="E122" s="163">
        <v>8395</v>
      </c>
      <c r="F122" s="150"/>
      <c r="G122" s="151">
        <f t="shared" si="3"/>
        <v>0</v>
      </c>
      <c r="H122" s="332"/>
      <c r="I122" s="165"/>
    </row>
    <row r="123" spans="1:9" ht="60" customHeight="1" thickBot="1" x14ac:dyDescent="0.3">
      <c r="A123" s="145" t="s">
        <v>259</v>
      </c>
      <c r="B123" s="146" t="s">
        <v>263</v>
      </c>
      <c r="C123" s="168" t="s">
        <v>212</v>
      </c>
      <c r="D123" s="148" t="s">
        <v>145</v>
      </c>
      <c r="E123" s="163">
        <v>8395</v>
      </c>
      <c r="F123" s="150"/>
      <c r="G123" s="151">
        <f t="shared" si="3"/>
        <v>0</v>
      </c>
      <c r="H123" s="333"/>
      <c r="I123" s="165"/>
    </row>
    <row r="124" spans="1:9" ht="60" customHeight="1" thickBot="1" x14ac:dyDescent="0.3">
      <c r="A124" s="152" t="s">
        <v>259</v>
      </c>
      <c r="B124" s="153" t="s">
        <v>264</v>
      </c>
      <c r="C124" s="169" t="s">
        <v>258</v>
      </c>
      <c r="D124" s="155" t="s">
        <v>145</v>
      </c>
      <c r="E124" s="166">
        <v>8395</v>
      </c>
      <c r="F124" s="157"/>
      <c r="G124" s="158">
        <f>ROUND((E124*F124),2)</f>
        <v>0</v>
      </c>
      <c r="H124" s="170" t="s">
        <v>265</v>
      </c>
      <c r="I124" s="30">
        <f>ROUND(SUM(G115:G124),2)</f>
        <v>0</v>
      </c>
    </row>
    <row r="125" spans="1:9" ht="50.4" customHeight="1" x14ac:dyDescent="0.25">
      <c r="A125" s="138" t="s">
        <v>266</v>
      </c>
      <c r="B125" s="139" t="s">
        <v>267</v>
      </c>
      <c r="C125" s="140" t="s">
        <v>542</v>
      </c>
      <c r="D125" s="141" t="s">
        <v>145</v>
      </c>
      <c r="E125" s="142">
        <v>167</v>
      </c>
      <c r="F125" s="143"/>
      <c r="G125" s="144">
        <f>ROUND((E125*F125),2)</f>
        <v>0</v>
      </c>
      <c r="H125" s="332" t="s">
        <v>235</v>
      </c>
      <c r="I125" s="31"/>
    </row>
    <row r="126" spans="1:9" ht="60" customHeight="1" x14ac:dyDescent="0.25">
      <c r="A126" s="145" t="s">
        <v>266</v>
      </c>
      <c r="B126" s="276" t="s">
        <v>268</v>
      </c>
      <c r="C126" s="273" t="s">
        <v>269</v>
      </c>
      <c r="D126" s="274" t="s">
        <v>502</v>
      </c>
      <c r="E126" s="275">
        <f>E128</f>
        <v>164</v>
      </c>
      <c r="F126" s="150"/>
      <c r="G126" s="151">
        <f t="shared" ref="G126:G129" si="4">ROUND((E126*F126),2)</f>
        <v>0</v>
      </c>
      <c r="H126" s="332"/>
      <c r="I126" s="31"/>
    </row>
    <row r="127" spans="1:9" ht="60" customHeight="1" x14ac:dyDescent="0.25">
      <c r="A127" s="145" t="s">
        <v>266</v>
      </c>
      <c r="B127" s="276" t="s">
        <v>270</v>
      </c>
      <c r="C127" s="273" t="s">
        <v>501</v>
      </c>
      <c r="D127" s="274" t="s">
        <v>502</v>
      </c>
      <c r="E127" s="275">
        <f>E129</f>
        <v>3</v>
      </c>
      <c r="F127" s="150"/>
      <c r="G127" s="151">
        <f t="shared" si="4"/>
        <v>0</v>
      </c>
      <c r="H127" s="332"/>
      <c r="I127" s="31"/>
    </row>
    <row r="128" spans="1:9" ht="60" customHeight="1" x14ac:dyDescent="0.25">
      <c r="A128" s="145" t="s">
        <v>266</v>
      </c>
      <c r="B128" s="276" t="s">
        <v>272</v>
      </c>
      <c r="C128" s="147" t="s">
        <v>271</v>
      </c>
      <c r="D128" s="148" t="s">
        <v>145</v>
      </c>
      <c r="E128" s="149">
        <v>164</v>
      </c>
      <c r="F128" s="150"/>
      <c r="G128" s="151">
        <f t="shared" si="4"/>
        <v>0</v>
      </c>
      <c r="H128" s="332"/>
      <c r="I128" s="31"/>
    </row>
    <row r="129" spans="1:9" ht="60" customHeight="1" thickBot="1" x14ac:dyDescent="0.3">
      <c r="A129" s="152" t="s">
        <v>266</v>
      </c>
      <c r="B129" s="277" t="s">
        <v>503</v>
      </c>
      <c r="C129" s="154" t="s">
        <v>242</v>
      </c>
      <c r="D129" s="155" t="s">
        <v>145</v>
      </c>
      <c r="E129" s="156">
        <v>3</v>
      </c>
      <c r="F129" s="157"/>
      <c r="G129" s="158">
        <f t="shared" si="4"/>
        <v>0</v>
      </c>
      <c r="H129" s="332"/>
      <c r="I129" s="171"/>
    </row>
    <row r="130" spans="1:9" ht="49.8" customHeight="1" x14ac:dyDescent="0.25">
      <c r="A130" s="106" t="s">
        <v>273</v>
      </c>
      <c r="B130" s="107" t="s">
        <v>274</v>
      </c>
      <c r="C130" s="119" t="s">
        <v>543</v>
      </c>
      <c r="D130" s="120" t="s">
        <v>145</v>
      </c>
      <c r="E130" s="160">
        <v>167</v>
      </c>
      <c r="F130" s="161"/>
      <c r="G130" s="144">
        <f>ROUND((E130*F130),2)</f>
        <v>0</v>
      </c>
      <c r="H130" s="332"/>
      <c r="I130" s="165"/>
    </row>
    <row r="131" spans="1:9" ht="60" customHeight="1" x14ac:dyDescent="0.25">
      <c r="A131" s="91" t="s">
        <v>273</v>
      </c>
      <c r="B131" s="271" t="s">
        <v>275</v>
      </c>
      <c r="C131" s="273" t="s">
        <v>269</v>
      </c>
      <c r="D131" s="274" t="s">
        <v>502</v>
      </c>
      <c r="E131" s="275">
        <f>E133</f>
        <v>164</v>
      </c>
      <c r="F131" s="164"/>
      <c r="G131" s="151">
        <f t="shared" ref="G131" si="5">ROUND((E131*F131),2)</f>
        <v>0</v>
      </c>
      <c r="H131" s="332"/>
      <c r="I131" s="165"/>
    </row>
    <row r="132" spans="1:9" ht="60" customHeight="1" x14ac:dyDescent="0.25">
      <c r="A132" s="91" t="s">
        <v>273</v>
      </c>
      <c r="B132" s="271" t="s">
        <v>276</v>
      </c>
      <c r="C132" s="273" t="s">
        <v>501</v>
      </c>
      <c r="D132" s="274" t="s">
        <v>502</v>
      </c>
      <c r="E132" s="275">
        <f>E134</f>
        <v>3</v>
      </c>
      <c r="F132" s="164"/>
      <c r="G132" s="151">
        <f t="shared" si="0"/>
        <v>0</v>
      </c>
      <c r="H132" s="332"/>
      <c r="I132" s="165"/>
    </row>
    <row r="133" spans="1:9" ht="60" customHeight="1" thickBot="1" x14ac:dyDescent="0.3">
      <c r="A133" s="91" t="s">
        <v>273</v>
      </c>
      <c r="B133" s="271" t="s">
        <v>277</v>
      </c>
      <c r="C133" s="93" t="s">
        <v>271</v>
      </c>
      <c r="D133" s="94" t="s">
        <v>145</v>
      </c>
      <c r="E133" s="163">
        <v>164</v>
      </c>
      <c r="F133" s="164"/>
      <c r="G133" s="151">
        <f t="shared" si="0"/>
        <v>0</v>
      </c>
      <c r="H133" s="332"/>
      <c r="I133" s="165"/>
    </row>
    <row r="134" spans="1:9" ht="60" customHeight="1" thickBot="1" x14ac:dyDescent="0.3">
      <c r="A134" s="172" t="s">
        <v>273</v>
      </c>
      <c r="B134" s="272" t="s">
        <v>504</v>
      </c>
      <c r="C134" s="173" t="s">
        <v>242</v>
      </c>
      <c r="D134" s="174" t="s">
        <v>145</v>
      </c>
      <c r="E134" s="175">
        <v>3</v>
      </c>
      <c r="F134" s="176"/>
      <c r="G134" s="177">
        <f t="shared" si="0"/>
        <v>0</v>
      </c>
      <c r="H134" s="170" t="s">
        <v>278</v>
      </c>
      <c r="I134" s="30">
        <f>ROUND(SUM(G125:G134),2)</f>
        <v>0</v>
      </c>
    </row>
    <row r="135" spans="1:9" ht="30" customHeight="1" thickBot="1" x14ac:dyDescent="0.3">
      <c r="A135" s="346" t="s">
        <v>279</v>
      </c>
      <c r="B135" s="348" t="s">
        <v>280</v>
      </c>
      <c r="C135" s="178" t="s">
        <v>281</v>
      </c>
      <c r="D135" s="179" t="s">
        <v>145</v>
      </c>
      <c r="E135" s="180">
        <v>562</v>
      </c>
      <c r="F135" s="181"/>
      <c r="G135" s="182">
        <f t="shared" ref="G135:G158" si="6">ROUND((E135*F135),2)</f>
        <v>0</v>
      </c>
      <c r="H135" s="183"/>
      <c r="I135" s="31"/>
    </row>
    <row r="136" spans="1:9" ht="30" customHeight="1" thickBot="1" x14ac:dyDescent="0.3">
      <c r="A136" s="347"/>
      <c r="B136" s="349"/>
      <c r="C136" s="154" t="s">
        <v>282</v>
      </c>
      <c r="D136" s="155" t="s">
        <v>119</v>
      </c>
      <c r="E136" s="156">
        <v>8.4</v>
      </c>
      <c r="F136" s="157"/>
      <c r="G136" s="158">
        <f t="shared" si="6"/>
        <v>0</v>
      </c>
      <c r="H136" s="159" t="s">
        <v>283</v>
      </c>
      <c r="I136" s="30">
        <f>ROUND(SUM(G135:G136),2)</f>
        <v>0</v>
      </c>
    </row>
    <row r="137" spans="1:9" ht="60" customHeight="1" thickBot="1" x14ac:dyDescent="0.3">
      <c r="A137" s="138" t="s">
        <v>284</v>
      </c>
      <c r="B137" s="139" t="s">
        <v>285</v>
      </c>
      <c r="C137" s="140" t="s">
        <v>286</v>
      </c>
      <c r="D137" s="141" t="s">
        <v>119</v>
      </c>
      <c r="E137" s="142">
        <v>2103.3000000000002</v>
      </c>
      <c r="F137" s="143"/>
      <c r="G137" s="144">
        <f t="shared" si="6"/>
        <v>0</v>
      </c>
      <c r="H137" s="184"/>
      <c r="I137" s="185"/>
    </row>
    <row r="138" spans="1:9" ht="60" customHeight="1" thickBot="1" x14ac:dyDescent="0.3">
      <c r="A138" s="152" t="s">
        <v>284</v>
      </c>
      <c r="B138" s="153" t="s">
        <v>287</v>
      </c>
      <c r="C138" s="154" t="s">
        <v>288</v>
      </c>
      <c r="D138" s="155" t="s">
        <v>145</v>
      </c>
      <c r="E138" s="156">
        <v>21033</v>
      </c>
      <c r="F138" s="157"/>
      <c r="G138" s="158">
        <f t="shared" si="6"/>
        <v>0</v>
      </c>
      <c r="H138" s="159" t="s">
        <v>289</v>
      </c>
      <c r="I138" s="30">
        <f>ROUND(SUM(G137:G138),2)</f>
        <v>0</v>
      </c>
    </row>
    <row r="139" spans="1:9" ht="30" customHeight="1" x14ac:dyDescent="0.25">
      <c r="A139" s="350" t="s">
        <v>290</v>
      </c>
      <c r="B139" s="352" t="s">
        <v>291</v>
      </c>
      <c r="C139" s="186" t="s">
        <v>292</v>
      </c>
      <c r="D139" s="160" t="s">
        <v>18</v>
      </c>
      <c r="E139" s="160">
        <v>96</v>
      </c>
      <c r="F139" s="143"/>
      <c r="G139" s="144">
        <f t="shared" si="6"/>
        <v>0</v>
      </c>
      <c r="H139" s="187"/>
      <c r="I139" s="31"/>
    </row>
    <row r="140" spans="1:9" ht="30" customHeight="1" x14ac:dyDescent="0.25">
      <c r="A140" s="351"/>
      <c r="B140" s="353"/>
      <c r="C140" s="188" t="s">
        <v>293</v>
      </c>
      <c r="D140" s="163" t="s">
        <v>294</v>
      </c>
      <c r="E140" s="163">
        <v>240</v>
      </c>
      <c r="F140" s="150"/>
      <c r="G140" s="151">
        <f t="shared" si="6"/>
        <v>0</v>
      </c>
      <c r="H140" s="183"/>
      <c r="I140" s="31"/>
    </row>
    <row r="141" spans="1:9" ht="30" customHeight="1" x14ac:dyDescent="0.25">
      <c r="A141" s="351"/>
      <c r="B141" s="353"/>
      <c r="C141" s="188" t="s">
        <v>295</v>
      </c>
      <c r="D141" s="163" t="s">
        <v>296</v>
      </c>
      <c r="E141" s="163">
        <v>48</v>
      </c>
      <c r="F141" s="150"/>
      <c r="G141" s="151">
        <f t="shared" si="6"/>
        <v>0</v>
      </c>
      <c r="H141" s="183"/>
      <c r="I141" s="31"/>
    </row>
    <row r="142" spans="1:9" ht="60" customHeight="1" x14ac:dyDescent="0.25">
      <c r="A142" s="145" t="s">
        <v>297</v>
      </c>
      <c r="B142" s="146" t="s">
        <v>298</v>
      </c>
      <c r="C142" s="189" t="s">
        <v>299</v>
      </c>
      <c r="D142" s="163" t="s">
        <v>294</v>
      </c>
      <c r="E142" s="163">
        <v>168</v>
      </c>
      <c r="F142" s="150"/>
      <c r="G142" s="151">
        <f t="shared" si="6"/>
        <v>0</v>
      </c>
      <c r="H142" s="183"/>
      <c r="I142" s="31"/>
    </row>
    <row r="143" spans="1:9" ht="60" customHeight="1" thickBot="1" x14ac:dyDescent="0.3">
      <c r="A143" s="145" t="s">
        <v>297</v>
      </c>
      <c r="B143" s="146" t="s">
        <v>300</v>
      </c>
      <c r="C143" s="189" t="s">
        <v>301</v>
      </c>
      <c r="D143" s="163" t="s">
        <v>294</v>
      </c>
      <c r="E143" s="163">
        <v>264</v>
      </c>
      <c r="F143" s="150"/>
      <c r="G143" s="151">
        <f t="shared" si="6"/>
        <v>0</v>
      </c>
      <c r="H143" s="183"/>
      <c r="I143" s="31"/>
    </row>
    <row r="144" spans="1:9" ht="60" customHeight="1" thickBot="1" x14ac:dyDescent="0.3">
      <c r="A144" s="152" t="s">
        <v>297</v>
      </c>
      <c r="B144" s="153" t="s">
        <v>302</v>
      </c>
      <c r="C144" s="190" t="s">
        <v>303</v>
      </c>
      <c r="D144" s="166" t="s">
        <v>296</v>
      </c>
      <c r="E144" s="166">
        <v>490</v>
      </c>
      <c r="F144" s="157"/>
      <c r="G144" s="158">
        <f t="shared" si="6"/>
        <v>0</v>
      </c>
      <c r="H144" s="159" t="s">
        <v>304</v>
      </c>
      <c r="I144" s="30">
        <f>ROUND(SUM(G139:G144),2)</f>
        <v>0</v>
      </c>
    </row>
    <row r="145" spans="1:9" ht="60" customHeight="1" thickBot="1" x14ac:dyDescent="0.3">
      <c r="A145" s="138" t="s">
        <v>305</v>
      </c>
      <c r="B145" s="139" t="s">
        <v>306</v>
      </c>
      <c r="C145" s="140" t="s">
        <v>307</v>
      </c>
      <c r="D145" s="141" t="s">
        <v>18</v>
      </c>
      <c r="E145" s="142">
        <v>146</v>
      </c>
      <c r="F145" s="143"/>
      <c r="G145" s="144">
        <f t="shared" si="6"/>
        <v>0</v>
      </c>
      <c r="H145" s="191"/>
      <c r="I145" s="6"/>
    </row>
    <row r="146" spans="1:9" ht="60" customHeight="1" thickBot="1" x14ac:dyDescent="0.3">
      <c r="A146" s="152" t="s">
        <v>305</v>
      </c>
      <c r="B146" s="153" t="s">
        <v>308</v>
      </c>
      <c r="C146" s="154" t="s">
        <v>309</v>
      </c>
      <c r="D146" s="155" t="s">
        <v>10</v>
      </c>
      <c r="E146" s="156">
        <v>1748</v>
      </c>
      <c r="F146" s="157"/>
      <c r="G146" s="158">
        <f t="shared" si="6"/>
        <v>0</v>
      </c>
      <c r="H146" s="159" t="s">
        <v>310</v>
      </c>
      <c r="I146" s="30">
        <f>ROUND(SUM(G145:G146),2)</f>
        <v>0</v>
      </c>
    </row>
    <row r="147" spans="1:9" ht="60" customHeight="1" x14ac:dyDescent="0.25">
      <c r="A147" s="138" t="s">
        <v>311</v>
      </c>
      <c r="B147" s="139" t="s">
        <v>312</v>
      </c>
      <c r="C147" s="140" t="s">
        <v>313</v>
      </c>
      <c r="D147" s="141" t="s">
        <v>145</v>
      </c>
      <c r="E147" s="142">
        <v>1158</v>
      </c>
      <c r="F147" s="143"/>
      <c r="G147" s="144">
        <f t="shared" si="6"/>
        <v>0</v>
      </c>
      <c r="H147" s="192"/>
      <c r="I147" s="7"/>
    </row>
    <row r="148" spans="1:9" ht="60" customHeight="1" thickBot="1" x14ac:dyDescent="0.3">
      <c r="A148" s="145" t="s">
        <v>311</v>
      </c>
      <c r="B148" s="146" t="s">
        <v>314</v>
      </c>
      <c r="C148" s="147" t="s">
        <v>315</v>
      </c>
      <c r="D148" s="148" t="s">
        <v>145</v>
      </c>
      <c r="E148" s="149">
        <v>22.5</v>
      </c>
      <c r="F148" s="150"/>
      <c r="G148" s="151">
        <f t="shared" si="6"/>
        <v>0</v>
      </c>
      <c r="H148" s="193"/>
      <c r="I148" s="7"/>
    </row>
    <row r="149" spans="1:9" ht="60" customHeight="1" thickBot="1" x14ac:dyDescent="0.3">
      <c r="A149" s="152" t="s">
        <v>311</v>
      </c>
      <c r="B149" s="153" t="s">
        <v>316</v>
      </c>
      <c r="C149" s="154" t="s">
        <v>317</v>
      </c>
      <c r="D149" s="155" t="s">
        <v>18</v>
      </c>
      <c r="E149" s="156">
        <v>8</v>
      </c>
      <c r="F149" s="157"/>
      <c r="G149" s="158">
        <f t="shared" si="6"/>
        <v>0</v>
      </c>
      <c r="H149" s="159" t="s">
        <v>318</v>
      </c>
      <c r="I149" s="30">
        <f>ROUND(SUM(G147:G149),2)</f>
        <v>0</v>
      </c>
    </row>
    <row r="150" spans="1:9" ht="60" customHeight="1" x14ac:dyDescent="0.25">
      <c r="A150" s="138" t="s">
        <v>319</v>
      </c>
      <c r="B150" s="139" t="s">
        <v>320</v>
      </c>
      <c r="C150" s="140" t="s">
        <v>499</v>
      </c>
      <c r="D150" s="194" t="s">
        <v>18</v>
      </c>
      <c r="E150" s="195">
        <v>74</v>
      </c>
      <c r="F150" s="143"/>
      <c r="G150" s="144">
        <f t="shared" si="6"/>
        <v>0</v>
      </c>
      <c r="H150" s="192"/>
      <c r="I150" s="7"/>
    </row>
    <row r="151" spans="1:9" ht="60" customHeight="1" x14ac:dyDescent="0.25">
      <c r="A151" s="145" t="s">
        <v>319</v>
      </c>
      <c r="B151" s="146" t="s">
        <v>321</v>
      </c>
      <c r="C151" s="147" t="s">
        <v>500</v>
      </c>
      <c r="D151" s="196" t="s">
        <v>18</v>
      </c>
      <c r="E151" s="197">
        <v>2</v>
      </c>
      <c r="F151" s="150"/>
      <c r="G151" s="151">
        <f t="shared" si="6"/>
        <v>0</v>
      </c>
      <c r="H151" s="198"/>
      <c r="I151" s="7"/>
    </row>
    <row r="152" spans="1:9" ht="60" customHeight="1" thickBot="1" x14ac:dyDescent="0.3">
      <c r="A152" s="145" t="s">
        <v>319</v>
      </c>
      <c r="B152" s="146" t="s">
        <v>322</v>
      </c>
      <c r="C152" s="147" t="s">
        <v>323</v>
      </c>
      <c r="D152" s="196" t="s">
        <v>18</v>
      </c>
      <c r="E152" s="196">
        <v>8</v>
      </c>
      <c r="F152" s="150"/>
      <c r="G152" s="151">
        <f t="shared" si="6"/>
        <v>0</v>
      </c>
      <c r="H152" s="193"/>
      <c r="I152" s="7"/>
    </row>
    <row r="153" spans="1:9" ht="60" customHeight="1" thickBot="1" x14ac:dyDescent="0.3">
      <c r="A153" s="152" t="s">
        <v>319</v>
      </c>
      <c r="B153" s="153" t="s">
        <v>324</v>
      </c>
      <c r="C153" s="199" t="s">
        <v>325</v>
      </c>
      <c r="D153" s="200" t="s">
        <v>18</v>
      </c>
      <c r="E153" s="200">
        <v>64</v>
      </c>
      <c r="F153" s="157"/>
      <c r="G153" s="158">
        <f t="shared" si="6"/>
        <v>0</v>
      </c>
      <c r="H153" s="159" t="s">
        <v>326</v>
      </c>
      <c r="I153" s="30">
        <f>ROUND(SUM(G150:G153),2)</f>
        <v>0</v>
      </c>
    </row>
    <row r="154" spans="1:9" ht="60" customHeight="1" x14ac:dyDescent="0.25">
      <c r="A154" s="138" t="s">
        <v>327</v>
      </c>
      <c r="B154" s="139" t="s">
        <v>328</v>
      </c>
      <c r="C154" s="140" t="s">
        <v>94</v>
      </c>
      <c r="D154" s="141" t="s">
        <v>18</v>
      </c>
      <c r="E154" s="142">
        <v>10</v>
      </c>
      <c r="F154" s="143"/>
      <c r="G154" s="144">
        <f t="shared" si="6"/>
        <v>0</v>
      </c>
      <c r="H154" s="184"/>
      <c r="I154" s="6"/>
    </row>
    <row r="155" spans="1:9" ht="60" customHeight="1" x14ac:dyDescent="0.25">
      <c r="A155" s="145" t="s">
        <v>327</v>
      </c>
      <c r="B155" s="146" t="s">
        <v>329</v>
      </c>
      <c r="C155" s="147" t="s">
        <v>95</v>
      </c>
      <c r="D155" s="148" t="s">
        <v>18</v>
      </c>
      <c r="E155" s="149">
        <v>6</v>
      </c>
      <c r="F155" s="150"/>
      <c r="G155" s="151">
        <f t="shared" si="6"/>
        <v>0</v>
      </c>
      <c r="H155" s="201"/>
      <c r="I155" s="6"/>
    </row>
    <row r="156" spans="1:9" ht="60" customHeight="1" x14ac:dyDescent="0.25">
      <c r="A156" s="145" t="s">
        <v>327</v>
      </c>
      <c r="B156" s="146" t="s">
        <v>330</v>
      </c>
      <c r="C156" s="147" t="s">
        <v>331</v>
      </c>
      <c r="D156" s="148" t="s">
        <v>18</v>
      </c>
      <c r="E156" s="149">
        <v>4</v>
      </c>
      <c r="F156" s="150"/>
      <c r="G156" s="151">
        <f t="shared" si="6"/>
        <v>0</v>
      </c>
      <c r="H156" s="201"/>
      <c r="I156" s="6"/>
    </row>
    <row r="157" spans="1:9" ht="60" customHeight="1" thickBot="1" x14ac:dyDescent="0.3">
      <c r="A157" s="145" t="s">
        <v>327</v>
      </c>
      <c r="B157" s="146" t="s">
        <v>332</v>
      </c>
      <c r="C157" s="147" t="s">
        <v>333</v>
      </c>
      <c r="D157" s="148" t="s">
        <v>18</v>
      </c>
      <c r="E157" s="275">
        <v>1</v>
      </c>
      <c r="F157" s="150"/>
      <c r="G157" s="151">
        <f t="shared" si="6"/>
        <v>0</v>
      </c>
      <c r="H157" s="191"/>
      <c r="I157" s="6"/>
    </row>
    <row r="158" spans="1:9" ht="60" customHeight="1" thickBot="1" x14ac:dyDescent="0.3">
      <c r="A158" s="202" t="s">
        <v>327</v>
      </c>
      <c r="B158" s="203" t="s">
        <v>334</v>
      </c>
      <c r="C158" s="267" t="s">
        <v>496</v>
      </c>
      <c r="D158" s="268" t="s">
        <v>7</v>
      </c>
      <c r="E158" s="269">
        <v>1</v>
      </c>
      <c r="F158" s="204"/>
      <c r="G158" s="177">
        <f t="shared" si="6"/>
        <v>0</v>
      </c>
      <c r="H158" s="159" t="s">
        <v>335</v>
      </c>
      <c r="I158" s="30">
        <f>ROUND(SUM(G154:G158),2)</f>
        <v>0</v>
      </c>
    </row>
    <row r="159" spans="1:9" ht="42" thickBot="1" x14ac:dyDescent="0.3">
      <c r="A159" s="205"/>
      <c r="B159" s="205"/>
      <c r="C159" s="205"/>
      <c r="D159" s="206"/>
      <c r="E159" s="207"/>
      <c r="F159" s="208" t="s">
        <v>43</v>
      </c>
      <c r="G159" s="209">
        <f>SUM(G5:G158)</f>
        <v>-18108.599999999999</v>
      </c>
      <c r="H159" s="5"/>
    </row>
  </sheetData>
  <sheetProtection algorithmName="SHA-512" hashValue="cf7qnvCXBCL6Ek4N4ZjzX/DxJ0QhZ6OjFpq0ijHmL/bL24aBA4gYLp3wV6ALKAlSjBemPhQr2qygoyH8HSnazg==" saltValue="4N6i6Ms5SPB9+iw/Pt/UFQ==" spinCount="100000" sheet="1" objects="1" scenarios="1"/>
  <mergeCells count="12">
    <mergeCell ref="A135:A136"/>
    <mergeCell ref="B135:B136"/>
    <mergeCell ref="A139:A141"/>
    <mergeCell ref="B139:B141"/>
    <mergeCell ref="H125:H133"/>
    <mergeCell ref="H105:H113"/>
    <mergeCell ref="H115:H123"/>
    <mergeCell ref="H83:H103"/>
    <mergeCell ref="A1:G1"/>
    <mergeCell ref="A3:G3"/>
    <mergeCell ref="H65:H81"/>
    <mergeCell ref="H30:H33"/>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dimension ref="A1:I42"/>
  <sheetViews>
    <sheetView topLeftCell="A28" zoomScale="70" zoomScaleNormal="70" workbookViewId="0">
      <selection activeCell="A4" sqref="A4:E40"/>
    </sheetView>
  </sheetViews>
  <sheetFormatPr defaultColWidth="9.33203125" defaultRowHeight="13.8" x14ac:dyDescent="0.25"/>
  <cols>
    <col min="1" max="1" width="39.6640625" style="15" customWidth="1"/>
    <col min="2" max="2" width="10.5546875" style="8" customWidth="1"/>
    <col min="3" max="3" width="71.6640625" style="9" customWidth="1"/>
    <col min="4" max="4" width="9.33203125" style="8"/>
    <col min="5" max="5" width="16.33203125" style="8" customWidth="1"/>
    <col min="6" max="6" width="17.6640625" style="10" customWidth="1"/>
    <col min="7" max="7" width="14.6640625" style="8" customWidth="1"/>
    <col min="8" max="8" width="21.5546875" style="11" customWidth="1"/>
    <col min="9" max="9" width="16.33203125" style="5" customWidth="1"/>
    <col min="10" max="16384" width="9.33203125" style="5"/>
  </cols>
  <sheetData>
    <row r="1" spans="1:9" ht="40.200000000000003" customHeight="1" thickBot="1" x14ac:dyDescent="0.3">
      <c r="A1" s="337" t="s">
        <v>113</v>
      </c>
      <c r="B1" s="338"/>
      <c r="C1" s="338"/>
      <c r="D1" s="338"/>
      <c r="E1" s="338"/>
      <c r="F1" s="338"/>
      <c r="G1" s="339"/>
    </row>
    <row r="2" spans="1:9" ht="21.75" customHeight="1" thickBot="1" x14ac:dyDescent="0.3">
      <c r="A2" s="1"/>
      <c r="B2" s="1"/>
      <c r="C2" s="1"/>
      <c r="D2" s="1"/>
      <c r="E2" s="12"/>
      <c r="F2" s="1"/>
      <c r="G2" s="1"/>
    </row>
    <row r="3" spans="1:9" ht="21.75" customHeight="1" x14ac:dyDescent="0.25">
      <c r="A3" s="340" t="s">
        <v>390</v>
      </c>
      <c r="B3" s="341"/>
      <c r="C3" s="341"/>
      <c r="D3" s="341"/>
      <c r="E3" s="341"/>
      <c r="F3" s="341"/>
      <c r="G3" s="342"/>
    </row>
    <row r="4" spans="1:9" ht="42" thickBot="1" x14ac:dyDescent="0.3">
      <c r="A4" s="22" t="s">
        <v>39</v>
      </c>
      <c r="B4" s="40" t="s">
        <v>0</v>
      </c>
      <c r="C4" s="23" t="s">
        <v>1</v>
      </c>
      <c r="D4" s="23" t="s">
        <v>2</v>
      </c>
      <c r="E4" s="24" t="s">
        <v>3</v>
      </c>
      <c r="F4" s="25" t="s">
        <v>4</v>
      </c>
      <c r="G4" s="26" t="s">
        <v>5</v>
      </c>
      <c r="I4" s="6"/>
    </row>
    <row r="5" spans="1:9" s="6" customFormat="1" ht="36.75" customHeight="1" x14ac:dyDescent="0.25">
      <c r="A5" s="38" t="s">
        <v>6</v>
      </c>
      <c r="B5" s="17" t="s">
        <v>12</v>
      </c>
      <c r="C5" s="82" t="s">
        <v>336</v>
      </c>
      <c r="D5" s="17" t="s">
        <v>8</v>
      </c>
      <c r="E5" s="83">
        <v>120</v>
      </c>
      <c r="F5" s="76"/>
      <c r="G5" s="320">
        <f t="shared" ref="G5:G35" si="0">ROUND((E5*F5),2)</f>
        <v>0</v>
      </c>
      <c r="H5" s="7"/>
    </row>
    <row r="6" spans="1:9" s="6" customFormat="1" ht="36.75" customHeight="1" x14ac:dyDescent="0.25">
      <c r="A6" s="53"/>
      <c r="B6" s="14" t="s">
        <v>13</v>
      </c>
      <c r="C6" s="210" t="s">
        <v>337</v>
      </c>
      <c r="D6" s="14" t="s">
        <v>8</v>
      </c>
      <c r="E6" s="211">
        <v>120</v>
      </c>
      <c r="F6" s="212"/>
      <c r="G6" s="21">
        <f t="shared" si="0"/>
        <v>0</v>
      </c>
      <c r="H6" s="7"/>
    </row>
    <row r="7" spans="1:9" ht="29.25" customHeight="1" thickBot="1" x14ac:dyDescent="0.3">
      <c r="A7" s="53" t="s">
        <v>6</v>
      </c>
      <c r="B7" s="14" t="s">
        <v>60</v>
      </c>
      <c r="C7" s="2" t="s">
        <v>338</v>
      </c>
      <c r="D7" s="72" t="s">
        <v>9</v>
      </c>
      <c r="E7" s="13">
        <v>16</v>
      </c>
      <c r="F7" s="3"/>
      <c r="G7" s="55">
        <f t="shared" si="0"/>
        <v>0</v>
      </c>
    </row>
    <row r="8" spans="1:9" ht="29.25" customHeight="1" thickBot="1" x14ac:dyDescent="0.3">
      <c r="A8" s="57" t="s">
        <v>6</v>
      </c>
      <c r="B8" s="59" t="s">
        <v>14</v>
      </c>
      <c r="C8" s="58" t="s">
        <v>339</v>
      </c>
      <c r="D8" s="59" t="s">
        <v>340</v>
      </c>
      <c r="E8" s="60">
        <v>200</v>
      </c>
      <c r="F8" s="67"/>
      <c r="G8" s="81">
        <f t="shared" si="0"/>
        <v>0</v>
      </c>
      <c r="H8" s="78" t="s">
        <v>40</v>
      </c>
      <c r="I8" s="77">
        <f>ROUND(SUM(G5:G8),2)</f>
        <v>0</v>
      </c>
    </row>
    <row r="9" spans="1:9" s="6" customFormat="1" ht="36.6" customHeight="1" x14ac:dyDescent="0.25">
      <c r="A9" s="53" t="s">
        <v>341</v>
      </c>
      <c r="B9" s="54" t="s">
        <v>19</v>
      </c>
      <c r="C9" s="71" t="s">
        <v>342</v>
      </c>
      <c r="D9" s="50" t="s">
        <v>9</v>
      </c>
      <c r="E9" s="51">
        <v>120</v>
      </c>
      <c r="F9" s="80"/>
      <c r="G9" s="55">
        <f t="shared" si="0"/>
        <v>0</v>
      </c>
      <c r="H9" s="7"/>
    </row>
    <row r="10" spans="1:9" s="6" customFormat="1" ht="36.75" customHeight="1" x14ac:dyDescent="0.25">
      <c r="A10" s="53" t="s">
        <v>341</v>
      </c>
      <c r="B10" s="37" t="s">
        <v>20</v>
      </c>
      <c r="C10" s="2" t="s">
        <v>343</v>
      </c>
      <c r="D10" s="14" t="s">
        <v>9</v>
      </c>
      <c r="E10" s="13">
        <v>4</v>
      </c>
      <c r="F10" s="4"/>
      <c r="G10" s="21">
        <f t="shared" si="0"/>
        <v>0</v>
      </c>
      <c r="H10" s="7"/>
    </row>
    <row r="11" spans="1:9" s="6" customFormat="1" ht="36.75" customHeight="1" thickBot="1" x14ac:dyDescent="0.3">
      <c r="A11" s="53" t="s">
        <v>341</v>
      </c>
      <c r="B11" s="37" t="s">
        <v>21</v>
      </c>
      <c r="C11" s="2" t="s">
        <v>344</v>
      </c>
      <c r="D11" s="14" t="s">
        <v>10</v>
      </c>
      <c r="E11" s="13">
        <v>30</v>
      </c>
      <c r="F11" s="4"/>
      <c r="G11" s="21">
        <f t="shared" si="0"/>
        <v>0</v>
      </c>
      <c r="H11" s="7"/>
    </row>
    <row r="12" spans="1:9" s="6" customFormat="1" ht="33" customHeight="1" thickBot="1" x14ac:dyDescent="0.3">
      <c r="A12" s="53" t="s">
        <v>341</v>
      </c>
      <c r="B12" s="70" t="s">
        <v>22</v>
      </c>
      <c r="C12" s="58" t="s">
        <v>345</v>
      </c>
      <c r="D12" s="59" t="s">
        <v>67</v>
      </c>
      <c r="E12" s="60">
        <v>10</v>
      </c>
      <c r="F12" s="61"/>
      <c r="G12" s="62">
        <f t="shared" si="0"/>
        <v>0</v>
      </c>
      <c r="H12" s="29" t="s">
        <v>41</v>
      </c>
      <c r="I12" s="30">
        <f>ROUND(SUM(G9:G12),2)</f>
        <v>0</v>
      </c>
    </row>
    <row r="13" spans="1:9" s="6" customFormat="1" ht="27.75" customHeight="1" x14ac:dyDescent="0.25">
      <c r="A13" s="38" t="s">
        <v>346</v>
      </c>
      <c r="B13" s="54" t="s">
        <v>34</v>
      </c>
      <c r="C13" s="16" t="s">
        <v>355</v>
      </c>
      <c r="D13" s="17" t="s">
        <v>8</v>
      </c>
      <c r="E13" s="18">
        <v>90</v>
      </c>
      <c r="F13" s="79"/>
      <c r="G13" s="20">
        <f t="shared" si="0"/>
        <v>0</v>
      </c>
      <c r="H13" s="7"/>
    </row>
    <row r="14" spans="1:9" s="6" customFormat="1" ht="27.75" customHeight="1" x14ac:dyDescent="0.25">
      <c r="A14" s="53" t="s">
        <v>346</v>
      </c>
      <c r="B14" s="37" t="s">
        <v>35</v>
      </c>
      <c r="C14" s="2" t="s">
        <v>356</v>
      </c>
      <c r="D14" s="14" t="s">
        <v>9</v>
      </c>
      <c r="E14" s="278">
        <v>7.2</v>
      </c>
      <c r="F14" s="4"/>
      <c r="G14" s="21">
        <f t="shared" si="0"/>
        <v>0</v>
      </c>
      <c r="H14" s="7"/>
    </row>
    <row r="15" spans="1:9" s="6" customFormat="1" ht="30" customHeight="1" x14ac:dyDescent="0.25">
      <c r="A15" s="53" t="s">
        <v>346</v>
      </c>
      <c r="B15" s="37" t="s">
        <v>36</v>
      </c>
      <c r="C15" s="2" t="s">
        <v>357</v>
      </c>
      <c r="D15" s="14" t="s">
        <v>8</v>
      </c>
      <c r="E15" s="13">
        <v>180</v>
      </c>
      <c r="F15" s="4"/>
      <c r="G15" s="21">
        <f t="shared" si="0"/>
        <v>0</v>
      </c>
      <c r="H15" s="7"/>
    </row>
    <row r="16" spans="1:9" s="6" customFormat="1" ht="25.95" customHeight="1" x14ac:dyDescent="0.25">
      <c r="A16" s="53" t="s">
        <v>346</v>
      </c>
      <c r="B16" s="37" t="s">
        <v>37</v>
      </c>
      <c r="C16" s="2" t="s">
        <v>358</v>
      </c>
      <c r="D16" s="14" t="s">
        <v>8</v>
      </c>
      <c r="E16" s="13">
        <v>60</v>
      </c>
      <c r="F16" s="4"/>
      <c r="G16" s="21">
        <f t="shared" si="0"/>
        <v>0</v>
      </c>
      <c r="H16" s="7"/>
    </row>
    <row r="17" spans="1:8" s="6" customFormat="1" ht="28.95" customHeight="1" x14ac:dyDescent="0.25">
      <c r="A17" s="53" t="s">
        <v>346</v>
      </c>
      <c r="B17" s="37" t="s">
        <v>68</v>
      </c>
      <c r="C17" s="2" t="s">
        <v>359</v>
      </c>
      <c r="D17" s="14" t="s">
        <v>18</v>
      </c>
      <c r="E17" s="13">
        <v>2</v>
      </c>
      <c r="F17" s="4"/>
      <c r="G17" s="21">
        <f t="shared" si="0"/>
        <v>0</v>
      </c>
      <c r="H17" s="7"/>
    </row>
    <row r="18" spans="1:8" s="6" customFormat="1" ht="28.95" customHeight="1" x14ac:dyDescent="0.25">
      <c r="A18" s="53" t="s">
        <v>346</v>
      </c>
      <c r="B18" s="37" t="s">
        <v>71</v>
      </c>
      <c r="C18" s="2" t="s">
        <v>360</v>
      </c>
      <c r="D18" s="14" t="s">
        <v>18</v>
      </c>
      <c r="E18" s="13">
        <v>2</v>
      </c>
      <c r="F18" s="4"/>
      <c r="G18" s="21">
        <f t="shared" si="0"/>
        <v>0</v>
      </c>
      <c r="H18" s="7"/>
    </row>
    <row r="19" spans="1:8" s="6" customFormat="1" ht="28.95" customHeight="1" x14ac:dyDescent="0.25">
      <c r="A19" s="53" t="s">
        <v>346</v>
      </c>
      <c r="B19" s="37" t="s">
        <v>104</v>
      </c>
      <c r="C19" s="2" t="s">
        <v>361</v>
      </c>
      <c r="D19" s="14" t="s">
        <v>18</v>
      </c>
      <c r="E19" s="13">
        <v>2</v>
      </c>
      <c r="F19" s="4"/>
      <c r="G19" s="21">
        <f t="shared" si="0"/>
        <v>0</v>
      </c>
      <c r="H19" s="7"/>
    </row>
    <row r="20" spans="1:8" s="6" customFormat="1" ht="28.95" customHeight="1" x14ac:dyDescent="0.25">
      <c r="A20" s="53" t="s">
        <v>346</v>
      </c>
      <c r="B20" s="37" t="s">
        <v>105</v>
      </c>
      <c r="C20" s="2" t="s">
        <v>505</v>
      </c>
      <c r="D20" s="14" t="s">
        <v>18</v>
      </c>
      <c r="E20" s="13">
        <v>24</v>
      </c>
      <c r="F20" s="4"/>
      <c r="G20" s="21">
        <f t="shared" si="0"/>
        <v>0</v>
      </c>
      <c r="H20" s="7"/>
    </row>
    <row r="21" spans="1:8" s="6" customFormat="1" ht="28.95" customHeight="1" x14ac:dyDescent="0.25">
      <c r="A21" s="53" t="s">
        <v>346</v>
      </c>
      <c r="B21" s="37" t="s">
        <v>106</v>
      </c>
      <c r="C21" s="281" t="s">
        <v>520</v>
      </c>
      <c r="D21" s="14" t="s">
        <v>18</v>
      </c>
      <c r="E21" s="13">
        <v>24</v>
      </c>
      <c r="F21" s="4"/>
      <c r="G21" s="21">
        <f t="shared" si="0"/>
        <v>0</v>
      </c>
      <c r="H21" s="7"/>
    </row>
    <row r="22" spans="1:8" s="6" customFormat="1" ht="28.95" customHeight="1" x14ac:dyDescent="0.25">
      <c r="A22" s="53" t="s">
        <v>346</v>
      </c>
      <c r="B22" s="37" t="s">
        <v>107</v>
      </c>
      <c r="C22" s="2" t="s">
        <v>362</v>
      </c>
      <c r="D22" s="14" t="s">
        <v>9</v>
      </c>
      <c r="E22" s="13">
        <v>36</v>
      </c>
      <c r="F22" s="4"/>
      <c r="G22" s="21">
        <f t="shared" si="0"/>
        <v>0</v>
      </c>
      <c r="H22" s="7"/>
    </row>
    <row r="23" spans="1:8" s="6" customFormat="1" ht="28.95" customHeight="1" x14ac:dyDescent="0.25">
      <c r="A23" s="53" t="s">
        <v>346</v>
      </c>
      <c r="B23" s="37" t="s">
        <v>108</v>
      </c>
      <c r="C23" s="2" t="s">
        <v>363</v>
      </c>
      <c r="D23" s="282" t="s">
        <v>9</v>
      </c>
      <c r="E23" s="13">
        <v>27</v>
      </c>
      <c r="F23" s="4"/>
      <c r="G23" s="21">
        <f t="shared" si="0"/>
        <v>0</v>
      </c>
      <c r="H23" s="7"/>
    </row>
    <row r="24" spans="1:8" s="6" customFormat="1" ht="28.95" customHeight="1" x14ac:dyDescent="0.25">
      <c r="A24" s="53" t="s">
        <v>346</v>
      </c>
      <c r="B24" s="37" t="s">
        <v>109</v>
      </c>
      <c r="C24" s="2" t="s">
        <v>364</v>
      </c>
      <c r="D24" s="84" t="s">
        <v>8</v>
      </c>
      <c r="E24" s="13">
        <v>90</v>
      </c>
      <c r="F24" s="4"/>
      <c r="G24" s="21">
        <f t="shared" si="0"/>
        <v>0</v>
      </c>
      <c r="H24" s="7"/>
    </row>
    <row r="25" spans="1:8" s="6" customFormat="1" ht="28.95" customHeight="1" x14ac:dyDescent="0.25">
      <c r="A25" s="53" t="s">
        <v>346</v>
      </c>
      <c r="B25" s="37" t="s">
        <v>110</v>
      </c>
      <c r="C25" s="2" t="s">
        <v>365</v>
      </c>
      <c r="D25" s="14" t="s">
        <v>10</v>
      </c>
      <c r="E25" s="278">
        <v>21.91</v>
      </c>
      <c r="F25" s="4"/>
      <c r="G25" s="21">
        <f t="shared" si="0"/>
        <v>0</v>
      </c>
      <c r="H25" s="7"/>
    </row>
    <row r="26" spans="1:8" s="6" customFormat="1" ht="49.2" customHeight="1" x14ac:dyDescent="0.25">
      <c r="A26" s="53" t="s">
        <v>346</v>
      </c>
      <c r="B26" s="37" t="s">
        <v>111</v>
      </c>
      <c r="C26" s="281" t="s">
        <v>515</v>
      </c>
      <c r="D26" s="282" t="s">
        <v>18</v>
      </c>
      <c r="E26" s="278">
        <v>2</v>
      </c>
      <c r="F26" s="4"/>
      <c r="G26" s="21">
        <f t="shared" si="0"/>
        <v>0</v>
      </c>
      <c r="H26" s="7"/>
    </row>
    <row r="27" spans="1:8" s="6" customFormat="1" ht="28.95" customHeight="1" x14ac:dyDescent="0.25">
      <c r="A27" s="53" t="s">
        <v>346</v>
      </c>
      <c r="B27" s="37" t="s">
        <v>347</v>
      </c>
      <c r="C27" s="2" t="s">
        <v>367</v>
      </c>
      <c r="D27" s="14" t="s">
        <v>8</v>
      </c>
      <c r="E27" s="13">
        <v>106</v>
      </c>
      <c r="F27" s="4"/>
      <c r="G27" s="21">
        <f t="shared" si="0"/>
        <v>0</v>
      </c>
      <c r="H27" s="7"/>
    </row>
    <row r="28" spans="1:8" s="6" customFormat="1" ht="28.95" customHeight="1" x14ac:dyDescent="0.25">
      <c r="A28" s="53" t="s">
        <v>346</v>
      </c>
      <c r="B28" s="37" t="s">
        <v>348</v>
      </c>
      <c r="C28" s="2" t="s">
        <v>368</v>
      </c>
      <c r="D28" s="14" t="s">
        <v>8</v>
      </c>
      <c r="E28" s="13">
        <v>54</v>
      </c>
      <c r="F28" s="4"/>
      <c r="G28" s="21">
        <f t="shared" si="0"/>
        <v>0</v>
      </c>
      <c r="H28" s="7"/>
    </row>
    <row r="29" spans="1:8" s="6" customFormat="1" ht="28.95" customHeight="1" x14ac:dyDescent="0.25">
      <c r="A29" s="53" t="s">
        <v>346</v>
      </c>
      <c r="B29" s="37" t="s">
        <v>349</v>
      </c>
      <c r="C29" s="2" t="s">
        <v>369</v>
      </c>
      <c r="D29" s="14" t="s">
        <v>8</v>
      </c>
      <c r="E29" s="13">
        <v>31</v>
      </c>
      <c r="F29" s="4"/>
      <c r="G29" s="21">
        <f t="shared" si="0"/>
        <v>0</v>
      </c>
      <c r="H29" s="7"/>
    </row>
    <row r="30" spans="1:8" s="6" customFormat="1" ht="28.95" customHeight="1" x14ac:dyDescent="0.25">
      <c r="A30" s="53" t="s">
        <v>346</v>
      </c>
      <c r="B30" s="37" t="s">
        <v>350</v>
      </c>
      <c r="C30" s="281" t="s">
        <v>506</v>
      </c>
      <c r="D30" s="213" t="s">
        <v>9</v>
      </c>
      <c r="E30" s="278">
        <v>200</v>
      </c>
      <c r="F30" s="4"/>
      <c r="G30" s="21">
        <f t="shared" si="0"/>
        <v>0</v>
      </c>
      <c r="H30" s="7"/>
    </row>
    <row r="31" spans="1:8" s="6" customFormat="1" ht="28.95" customHeight="1" x14ac:dyDescent="0.25">
      <c r="A31" s="280" t="s">
        <v>346</v>
      </c>
      <c r="B31" s="279" t="s">
        <v>351</v>
      </c>
      <c r="C31" s="281" t="s">
        <v>507</v>
      </c>
      <c r="D31" s="213" t="s">
        <v>9</v>
      </c>
      <c r="E31" s="278">
        <v>100</v>
      </c>
      <c r="F31" s="4"/>
      <c r="G31" s="21">
        <f t="shared" si="0"/>
        <v>0</v>
      </c>
      <c r="H31" s="7"/>
    </row>
    <row r="32" spans="1:8" s="6" customFormat="1" ht="28.95" customHeight="1" x14ac:dyDescent="0.25">
      <c r="A32" s="53" t="s">
        <v>346</v>
      </c>
      <c r="B32" s="279" t="s">
        <v>352</v>
      </c>
      <c r="C32" s="2" t="s">
        <v>370</v>
      </c>
      <c r="D32" s="14" t="s">
        <v>9</v>
      </c>
      <c r="E32" s="13">
        <v>0.5</v>
      </c>
      <c r="F32" s="4"/>
      <c r="G32" s="21">
        <f t="shared" si="0"/>
        <v>0</v>
      </c>
      <c r="H32" s="7"/>
    </row>
    <row r="33" spans="1:9" s="6" customFormat="1" ht="28.95" customHeight="1" x14ac:dyDescent="0.25">
      <c r="A33" s="53" t="s">
        <v>346</v>
      </c>
      <c r="B33" s="279" t="s">
        <v>353</v>
      </c>
      <c r="C33" s="2" t="s">
        <v>371</v>
      </c>
      <c r="D33" s="14"/>
      <c r="E33" s="13"/>
      <c r="F33" s="4"/>
      <c r="G33" s="21">
        <f t="shared" si="0"/>
        <v>0</v>
      </c>
      <c r="H33" s="7"/>
    </row>
    <row r="34" spans="1:9" s="6" customFormat="1" ht="28.95" customHeight="1" thickBot="1" x14ac:dyDescent="0.3">
      <c r="A34" s="53" t="s">
        <v>346</v>
      </c>
      <c r="B34" s="37"/>
      <c r="C34" s="2" t="s">
        <v>372</v>
      </c>
      <c r="D34" s="14" t="s">
        <v>9</v>
      </c>
      <c r="E34" s="13">
        <v>0.32</v>
      </c>
      <c r="F34" s="4"/>
      <c r="G34" s="21">
        <f t="shared" si="0"/>
        <v>0</v>
      </c>
      <c r="H34" s="7"/>
    </row>
    <row r="35" spans="1:9" s="6" customFormat="1" ht="28.2" customHeight="1" thickBot="1" x14ac:dyDescent="0.3">
      <c r="A35" s="321" t="s">
        <v>346</v>
      </c>
      <c r="B35" s="322"/>
      <c r="C35" s="216" t="s">
        <v>366</v>
      </c>
      <c r="D35" s="214" t="s">
        <v>103</v>
      </c>
      <c r="E35" s="215">
        <v>20</v>
      </c>
      <c r="F35" s="217"/>
      <c r="G35" s="75">
        <f t="shared" si="0"/>
        <v>0</v>
      </c>
      <c r="H35" s="29" t="s">
        <v>42</v>
      </c>
      <c r="I35" s="30">
        <f>ROUND(SUM(G13:G35),2)</f>
        <v>0</v>
      </c>
    </row>
    <row r="36" spans="1:9" s="6" customFormat="1" ht="30.6" customHeight="1" x14ac:dyDescent="0.25">
      <c r="A36" s="307" t="s">
        <v>373</v>
      </c>
      <c r="B36" s="308" t="s">
        <v>28</v>
      </c>
      <c r="C36" s="313" t="s">
        <v>374</v>
      </c>
      <c r="D36" s="17" t="s">
        <v>9</v>
      </c>
      <c r="E36" s="18">
        <v>16</v>
      </c>
      <c r="F36" s="27"/>
      <c r="G36" s="20">
        <f t="shared" ref="G36:G40" si="1">ROUND((E36*F36),2)</f>
        <v>0</v>
      </c>
      <c r="H36" s="7"/>
    </row>
    <row r="37" spans="1:9" s="6" customFormat="1" ht="30.6" customHeight="1" x14ac:dyDescent="0.25">
      <c r="A37" s="39" t="s">
        <v>373</v>
      </c>
      <c r="B37" s="14" t="s">
        <v>29</v>
      </c>
      <c r="C37" s="2" t="s">
        <v>112</v>
      </c>
      <c r="D37" s="214" t="s">
        <v>8</v>
      </c>
      <c r="E37" s="13">
        <v>100</v>
      </c>
      <c r="F37" s="310"/>
      <c r="G37" s="21">
        <f t="shared" si="1"/>
        <v>0</v>
      </c>
      <c r="H37" s="7"/>
    </row>
    <row r="38" spans="1:9" s="6" customFormat="1" ht="46.2" customHeight="1" x14ac:dyDescent="0.25">
      <c r="A38" s="39" t="s">
        <v>373</v>
      </c>
      <c r="B38" s="14" t="s">
        <v>30</v>
      </c>
      <c r="C38" s="281" t="s">
        <v>516</v>
      </c>
      <c r="D38" s="214" t="s">
        <v>8</v>
      </c>
      <c r="E38" s="13">
        <v>8</v>
      </c>
      <c r="F38" s="310"/>
      <c r="G38" s="21">
        <f t="shared" si="1"/>
        <v>0</v>
      </c>
      <c r="H38" s="7"/>
    </row>
    <row r="39" spans="1:9" s="6" customFormat="1" ht="30.6" customHeight="1" thickBot="1" x14ac:dyDescent="0.3">
      <c r="A39" s="39" t="s">
        <v>373</v>
      </c>
      <c r="B39" s="14" t="s">
        <v>31</v>
      </c>
      <c r="C39" s="2" t="s">
        <v>375</v>
      </c>
      <c r="D39" s="214" t="s">
        <v>8</v>
      </c>
      <c r="E39" s="13">
        <v>90</v>
      </c>
      <c r="F39" s="310"/>
      <c r="G39" s="21">
        <f t="shared" si="1"/>
        <v>0</v>
      </c>
      <c r="H39" s="7"/>
    </row>
    <row r="40" spans="1:9" s="6" customFormat="1" ht="28.95" customHeight="1" thickBot="1" x14ac:dyDescent="0.3">
      <c r="A40" s="57" t="s">
        <v>373</v>
      </c>
      <c r="B40" s="59" t="s">
        <v>38</v>
      </c>
      <c r="C40" s="63" t="s">
        <v>376</v>
      </c>
      <c r="D40" s="59" t="s">
        <v>9</v>
      </c>
      <c r="E40" s="60">
        <v>3</v>
      </c>
      <c r="F40" s="73"/>
      <c r="G40" s="62">
        <f t="shared" si="1"/>
        <v>0</v>
      </c>
      <c r="H40" s="64" t="s">
        <v>84</v>
      </c>
      <c r="I40" s="30">
        <f>ROUND(SUM(G36:G40),2)</f>
        <v>0</v>
      </c>
    </row>
    <row r="41" spans="1:9" ht="44.25" customHeight="1" thickBot="1" x14ac:dyDescent="0.3">
      <c r="A41" s="56"/>
      <c r="B41" s="32"/>
      <c r="C41" s="33"/>
      <c r="D41" s="32"/>
      <c r="E41" s="32"/>
      <c r="F41" s="65" t="s">
        <v>77</v>
      </c>
      <c r="G41" s="66">
        <f>SUM(G5:G40)</f>
        <v>0</v>
      </c>
      <c r="H41" s="28"/>
      <c r="I41" s="31"/>
    </row>
    <row r="42" spans="1:9" ht="20.25" customHeight="1" x14ac:dyDescent="0.25">
      <c r="A42" s="56"/>
      <c r="B42" s="35"/>
      <c r="C42" s="35"/>
      <c r="D42" s="35"/>
      <c r="E42" s="36"/>
      <c r="F42" s="35"/>
      <c r="G42" s="34"/>
    </row>
  </sheetData>
  <sheetProtection algorithmName="SHA-512" hashValue="NXJZLrWeZsRjZ8IqxuYm6Lx+ppZWM0tHp4TSzoRV2DQFRK6nz9AERnmgvhn4v9m1RlscSG1e/s4zPTJz8DVOwQ==" saltValue="7g752lwLHUijdc7SCRUnlQ==" spinCount="100000" sheet="1" objects="1" scenarios="1"/>
  <mergeCells count="2">
    <mergeCell ref="A1:G1"/>
    <mergeCell ref="A3:G3"/>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B8763-6271-42E3-9FE8-4D189EF10929}">
  <dimension ref="A1:I45"/>
  <sheetViews>
    <sheetView topLeftCell="A32" zoomScale="70" zoomScaleNormal="70" workbookViewId="0">
      <selection activeCell="A4" sqref="A4:E43"/>
    </sheetView>
  </sheetViews>
  <sheetFormatPr defaultColWidth="9.33203125" defaultRowHeight="13.8" x14ac:dyDescent="0.25"/>
  <cols>
    <col min="1" max="1" width="39.6640625" style="15" customWidth="1"/>
    <col min="2" max="2" width="10.5546875" style="8" customWidth="1"/>
    <col min="3" max="3" width="71.6640625" style="9" customWidth="1"/>
    <col min="4" max="4" width="9.33203125" style="8"/>
    <col min="5" max="5" width="16.33203125" style="8" customWidth="1"/>
    <col min="6" max="6" width="17.6640625" style="10" customWidth="1"/>
    <col min="7" max="7" width="14.6640625" style="8" customWidth="1"/>
    <col min="8" max="8" width="21.5546875" style="11" customWidth="1"/>
    <col min="9" max="9" width="16.33203125" style="5" customWidth="1"/>
    <col min="10" max="16384" width="9.33203125" style="5"/>
  </cols>
  <sheetData>
    <row r="1" spans="1:9" ht="40.200000000000003" customHeight="1" thickBot="1" x14ac:dyDescent="0.3">
      <c r="A1" s="337" t="s">
        <v>113</v>
      </c>
      <c r="B1" s="338"/>
      <c r="C1" s="338"/>
      <c r="D1" s="338"/>
      <c r="E1" s="338"/>
      <c r="F1" s="338"/>
      <c r="G1" s="339"/>
    </row>
    <row r="2" spans="1:9" ht="21.75" customHeight="1" thickBot="1" x14ac:dyDescent="0.3">
      <c r="A2" s="1"/>
      <c r="B2" s="1"/>
      <c r="C2" s="1"/>
      <c r="D2" s="1"/>
      <c r="E2" s="12"/>
      <c r="F2" s="1"/>
      <c r="G2" s="1"/>
    </row>
    <row r="3" spans="1:9" ht="21.75" customHeight="1" thickBot="1" x14ac:dyDescent="0.3">
      <c r="A3" s="354" t="s">
        <v>377</v>
      </c>
      <c r="B3" s="355"/>
      <c r="C3" s="355"/>
      <c r="D3" s="355"/>
      <c r="E3" s="355"/>
      <c r="F3" s="355"/>
      <c r="G3" s="356"/>
    </row>
    <row r="4" spans="1:9" ht="42" thickBot="1" x14ac:dyDescent="0.3">
      <c r="A4" s="300" t="s">
        <v>39</v>
      </c>
      <c r="B4" s="301" t="s">
        <v>0</v>
      </c>
      <c r="C4" s="302" t="s">
        <v>1</v>
      </c>
      <c r="D4" s="302" t="s">
        <v>2</v>
      </c>
      <c r="E4" s="303" t="s">
        <v>3</v>
      </c>
      <c r="F4" s="304" t="s">
        <v>4</v>
      </c>
      <c r="G4" s="305" t="s">
        <v>5</v>
      </c>
      <c r="I4" s="6"/>
    </row>
    <row r="5" spans="1:9" s="6" customFormat="1" ht="36.75" customHeight="1" x14ac:dyDescent="0.25">
      <c r="A5" s="307" t="s">
        <v>6</v>
      </c>
      <c r="B5" s="308" t="s">
        <v>12</v>
      </c>
      <c r="C5" s="309" t="s">
        <v>336</v>
      </c>
      <c r="D5" s="17" t="s">
        <v>8</v>
      </c>
      <c r="E5" s="83">
        <v>250</v>
      </c>
      <c r="F5" s="76"/>
      <c r="G5" s="20">
        <f t="shared" ref="G5:G43" si="0">ROUND((E5*F5),2)</f>
        <v>0</v>
      </c>
      <c r="H5" s="7"/>
    </row>
    <row r="6" spans="1:9" s="6" customFormat="1" ht="36.75" customHeight="1" x14ac:dyDescent="0.25">
      <c r="A6" s="39" t="s">
        <v>6</v>
      </c>
      <c r="B6" s="14" t="s">
        <v>13</v>
      </c>
      <c r="C6" s="306" t="s">
        <v>337</v>
      </c>
      <c r="D6" s="14" t="s">
        <v>8</v>
      </c>
      <c r="E6" s="211">
        <v>160</v>
      </c>
      <c r="F6" s="212"/>
      <c r="G6" s="21">
        <f t="shared" si="0"/>
        <v>0</v>
      </c>
      <c r="H6" s="7"/>
    </row>
    <row r="7" spans="1:9" ht="29.25" customHeight="1" thickBot="1" x14ac:dyDescent="0.3">
      <c r="A7" s="39" t="s">
        <v>6</v>
      </c>
      <c r="B7" s="14" t="s">
        <v>60</v>
      </c>
      <c r="C7" s="2" t="s">
        <v>338</v>
      </c>
      <c r="D7" s="72" t="s">
        <v>9</v>
      </c>
      <c r="E7" s="13">
        <v>20</v>
      </c>
      <c r="F7" s="3"/>
      <c r="G7" s="55">
        <f t="shared" si="0"/>
        <v>0</v>
      </c>
    </row>
    <row r="8" spans="1:9" ht="29.25" customHeight="1" thickBot="1" x14ac:dyDescent="0.3">
      <c r="A8" s="57" t="s">
        <v>6</v>
      </c>
      <c r="B8" s="59" t="s">
        <v>14</v>
      </c>
      <c r="C8" s="58" t="s">
        <v>339</v>
      </c>
      <c r="D8" s="59" t="s">
        <v>340</v>
      </c>
      <c r="E8" s="60">
        <v>200</v>
      </c>
      <c r="F8" s="67"/>
      <c r="G8" s="81">
        <f t="shared" si="0"/>
        <v>0</v>
      </c>
      <c r="H8" s="78" t="s">
        <v>40</v>
      </c>
      <c r="I8" s="77">
        <f>ROUND(SUM(G5:G8),2)</f>
        <v>0</v>
      </c>
    </row>
    <row r="9" spans="1:9" s="6" customFormat="1" ht="36.6" customHeight="1" x14ac:dyDescent="0.25">
      <c r="A9" s="53" t="s">
        <v>341</v>
      </c>
      <c r="B9" s="54" t="s">
        <v>19</v>
      </c>
      <c r="C9" s="71" t="s">
        <v>342</v>
      </c>
      <c r="D9" s="50" t="s">
        <v>9</v>
      </c>
      <c r="E9" s="51">
        <v>100</v>
      </c>
      <c r="F9" s="80"/>
      <c r="G9" s="55">
        <f t="shared" si="0"/>
        <v>0</v>
      </c>
      <c r="H9" s="7"/>
    </row>
    <row r="10" spans="1:9" s="6" customFormat="1" ht="36.75" customHeight="1" x14ac:dyDescent="0.25">
      <c r="A10" s="53" t="s">
        <v>341</v>
      </c>
      <c r="B10" s="37" t="s">
        <v>20</v>
      </c>
      <c r="C10" s="2" t="s">
        <v>343</v>
      </c>
      <c r="D10" s="14" t="s">
        <v>9</v>
      </c>
      <c r="E10" s="278">
        <v>5</v>
      </c>
      <c r="F10" s="4"/>
      <c r="G10" s="55">
        <f t="shared" si="0"/>
        <v>0</v>
      </c>
      <c r="H10" s="7"/>
    </row>
    <row r="11" spans="1:9" s="6" customFormat="1" ht="36.75" customHeight="1" thickBot="1" x14ac:dyDescent="0.3">
      <c r="A11" s="53" t="s">
        <v>341</v>
      </c>
      <c r="B11" s="37" t="s">
        <v>21</v>
      </c>
      <c r="C11" s="2" t="s">
        <v>344</v>
      </c>
      <c r="D11" s="14" t="s">
        <v>10</v>
      </c>
      <c r="E11" s="278">
        <v>30</v>
      </c>
      <c r="F11" s="4"/>
      <c r="G11" s="55">
        <f t="shared" si="0"/>
        <v>0</v>
      </c>
      <c r="H11" s="7"/>
    </row>
    <row r="12" spans="1:9" s="6" customFormat="1" ht="33" customHeight="1" thickBot="1" x14ac:dyDescent="0.3">
      <c r="A12" s="53" t="s">
        <v>341</v>
      </c>
      <c r="B12" s="70" t="s">
        <v>22</v>
      </c>
      <c r="C12" s="58" t="s">
        <v>345</v>
      </c>
      <c r="D12" s="59" t="s">
        <v>67</v>
      </c>
      <c r="E12" s="60">
        <v>12.5</v>
      </c>
      <c r="F12" s="61"/>
      <c r="G12" s="62">
        <f t="shared" si="0"/>
        <v>0</v>
      </c>
      <c r="H12" s="29" t="s">
        <v>41</v>
      </c>
      <c r="I12" s="30">
        <f>ROUND(SUM(G9:G12),2)</f>
        <v>0</v>
      </c>
    </row>
    <row r="13" spans="1:9" s="6" customFormat="1" ht="27.75" customHeight="1" x14ac:dyDescent="0.25">
      <c r="A13" s="38" t="s">
        <v>346</v>
      </c>
      <c r="B13" s="54" t="s">
        <v>34</v>
      </c>
      <c r="C13" s="16" t="s">
        <v>355</v>
      </c>
      <c r="D13" s="17" t="s">
        <v>8</v>
      </c>
      <c r="E13" s="18">
        <v>90</v>
      </c>
      <c r="F13" s="79"/>
      <c r="G13" s="20">
        <f t="shared" si="0"/>
        <v>0</v>
      </c>
      <c r="H13" s="7"/>
    </row>
    <row r="14" spans="1:9" s="6" customFormat="1" ht="27.75" customHeight="1" x14ac:dyDescent="0.25">
      <c r="A14" s="53" t="s">
        <v>346</v>
      </c>
      <c r="B14" s="37" t="s">
        <v>35</v>
      </c>
      <c r="C14" s="2" t="s">
        <v>356</v>
      </c>
      <c r="D14" s="14" t="s">
        <v>9</v>
      </c>
      <c r="E14" s="13">
        <v>6</v>
      </c>
      <c r="F14" s="4"/>
      <c r="G14" s="21">
        <f t="shared" si="0"/>
        <v>0</v>
      </c>
      <c r="H14" s="7"/>
    </row>
    <row r="15" spans="1:9" s="6" customFormat="1" ht="30" customHeight="1" x14ac:dyDescent="0.25">
      <c r="A15" s="53" t="s">
        <v>346</v>
      </c>
      <c r="B15" s="37" t="s">
        <v>36</v>
      </c>
      <c r="C15" s="2" t="s">
        <v>357</v>
      </c>
      <c r="D15" s="14" t="s">
        <v>8</v>
      </c>
      <c r="E15" s="13">
        <v>130</v>
      </c>
      <c r="F15" s="4"/>
      <c r="G15" s="21">
        <f t="shared" si="0"/>
        <v>0</v>
      </c>
      <c r="H15" s="7"/>
    </row>
    <row r="16" spans="1:9" s="6" customFormat="1" ht="25.95" customHeight="1" x14ac:dyDescent="0.25">
      <c r="A16" s="53" t="s">
        <v>346</v>
      </c>
      <c r="B16" s="37" t="s">
        <v>37</v>
      </c>
      <c r="C16" s="2" t="s">
        <v>358</v>
      </c>
      <c r="D16" s="14" t="s">
        <v>8</v>
      </c>
      <c r="E16" s="13">
        <v>50</v>
      </c>
      <c r="F16" s="4"/>
      <c r="G16" s="21">
        <f t="shared" si="0"/>
        <v>0</v>
      </c>
      <c r="H16" s="7"/>
    </row>
    <row r="17" spans="1:8" s="6" customFormat="1" ht="28.95" customHeight="1" x14ac:dyDescent="0.25">
      <c r="A17" s="53" t="s">
        <v>346</v>
      </c>
      <c r="B17" s="37" t="s">
        <v>68</v>
      </c>
      <c r="C17" s="2" t="s">
        <v>359</v>
      </c>
      <c r="D17" s="14" t="s">
        <v>18</v>
      </c>
      <c r="E17" s="13">
        <v>1</v>
      </c>
      <c r="F17" s="4"/>
      <c r="G17" s="21">
        <f t="shared" si="0"/>
        <v>0</v>
      </c>
      <c r="H17" s="7"/>
    </row>
    <row r="18" spans="1:8" s="6" customFormat="1" ht="28.95" customHeight="1" x14ac:dyDescent="0.25">
      <c r="A18" s="53" t="s">
        <v>346</v>
      </c>
      <c r="B18" s="37" t="s">
        <v>71</v>
      </c>
      <c r="C18" s="2" t="s">
        <v>378</v>
      </c>
      <c r="D18" s="14" t="s">
        <v>18</v>
      </c>
      <c r="E18" s="13">
        <v>2</v>
      </c>
      <c r="F18" s="4"/>
      <c r="G18" s="21">
        <f t="shared" si="0"/>
        <v>0</v>
      </c>
      <c r="H18" s="7"/>
    </row>
    <row r="19" spans="1:8" s="6" customFormat="1" ht="28.95" customHeight="1" x14ac:dyDescent="0.25">
      <c r="A19" s="53" t="s">
        <v>346</v>
      </c>
      <c r="B19" s="37" t="s">
        <v>104</v>
      </c>
      <c r="C19" s="2" t="s">
        <v>505</v>
      </c>
      <c r="D19" s="14" t="s">
        <v>18</v>
      </c>
      <c r="E19" s="13">
        <v>12</v>
      </c>
      <c r="F19" s="4"/>
      <c r="G19" s="21">
        <f t="shared" si="0"/>
        <v>0</v>
      </c>
      <c r="H19" s="7"/>
    </row>
    <row r="20" spans="1:8" s="6" customFormat="1" ht="28.95" customHeight="1" x14ac:dyDescent="0.25">
      <c r="A20" s="53" t="s">
        <v>346</v>
      </c>
      <c r="B20" s="37" t="s">
        <v>105</v>
      </c>
      <c r="C20" s="281" t="s">
        <v>521</v>
      </c>
      <c r="D20" s="14" t="s">
        <v>18</v>
      </c>
      <c r="E20" s="13">
        <v>12</v>
      </c>
      <c r="F20" s="4"/>
      <c r="G20" s="21">
        <f t="shared" si="0"/>
        <v>0</v>
      </c>
      <c r="H20" s="7"/>
    </row>
    <row r="21" spans="1:8" s="6" customFormat="1" ht="28.95" customHeight="1" x14ac:dyDescent="0.25">
      <c r="A21" s="53" t="s">
        <v>346</v>
      </c>
      <c r="B21" s="37" t="s">
        <v>106</v>
      </c>
      <c r="C21" s="2" t="s">
        <v>379</v>
      </c>
      <c r="D21" s="14" t="s">
        <v>18</v>
      </c>
      <c r="E21" s="13">
        <v>1</v>
      </c>
      <c r="F21" s="4"/>
      <c r="G21" s="21">
        <f t="shared" si="0"/>
        <v>0</v>
      </c>
      <c r="H21" s="7"/>
    </row>
    <row r="22" spans="1:8" s="6" customFormat="1" ht="46.95" customHeight="1" x14ac:dyDescent="0.25">
      <c r="A22" s="53" t="s">
        <v>346</v>
      </c>
      <c r="B22" s="37" t="s">
        <v>107</v>
      </c>
      <c r="C22" s="281" t="s">
        <v>517</v>
      </c>
      <c r="D22" s="14" t="s">
        <v>18</v>
      </c>
      <c r="E22" s="13">
        <v>1</v>
      </c>
      <c r="F22" s="4"/>
      <c r="G22" s="21">
        <f t="shared" si="0"/>
        <v>0</v>
      </c>
      <c r="H22" s="7"/>
    </row>
    <row r="23" spans="1:8" s="6" customFormat="1" ht="28.95" customHeight="1" x14ac:dyDescent="0.25">
      <c r="A23" s="53" t="s">
        <v>346</v>
      </c>
      <c r="B23" s="37" t="s">
        <v>108</v>
      </c>
      <c r="C23" s="2" t="s">
        <v>362</v>
      </c>
      <c r="D23" s="84" t="s">
        <v>9</v>
      </c>
      <c r="E23" s="13">
        <v>25</v>
      </c>
      <c r="F23" s="4"/>
      <c r="G23" s="21">
        <f t="shared" si="0"/>
        <v>0</v>
      </c>
      <c r="H23" s="7"/>
    </row>
    <row r="24" spans="1:8" s="6" customFormat="1" ht="28.95" customHeight="1" x14ac:dyDescent="0.25">
      <c r="A24" s="53" t="s">
        <v>346</v>
      </c>
      <c r="B24" s="37" t="s">
        <v>109</v>
      </c>
      <c r="C24" s="2" t="s">
        <v>363</v>
      </c>
      <c r="D24" s="14" t="s">
        <v>9</v>
      </c>
      <c r="E24" s="13">
        <v>26.5</v>
      </c>
      <c r="F24" s="4"/>
      <c r="G24" s="21">
        <f t="shared" si="0"/>
        <v>0</v>
      </c>
      <c r="H24" s="7"/>
    </row>
    <row r="25" spans="1:8" s="6" customFormat="1" ht="28.95" customHeight="1" x14ac:dyDescent="0.25">
      <c r="A25" s="53" t="s">
        <v>346</v>
      </c>
      <c r="B25" s="37" t="s">
        <v>110</v>
      </c>
      <c r="C25" s="2" t="s">
        <v>364</v>
      </c>
      <c r="D25" s="14" t="s">
        <v>8</v>
      </c>
      <c r="E25" s="13">
        <v>90</v>
      </c>
      <c r="F25" s="4"/>
      <c r="G25" s="21">
        <f t="shared" si="0"/>
        <v>0</v>
      </c>
      <c r="H25" s="7"/>
    </row>
    <row r="26" spans="1:8" s="6" customFormat="1" ht="28.95" customHeight="1" x14ac:dyDescent="0.25">
      <c r="A26" s="53" t="s">
        <v>346</v>
      </c>
      <c r="B26" s="37" t="s">
        <v>111</v>
      </c>
      <c r="C26" s="2" t="s">
        <v>380</v>
      </c>
      <c r="D26" s="14" t="s">
        <v>10</v>
      </c>
      <c r="E26" s="13">
        <v>21.88</v>
      </c>
      <c r="F26" s="4"/>
      <c r="G26" s="21">
        <f t="shared" si="0"/>
        <v>0</v>
      </c>
      <c r="H26" s="7"/>
    </row>
    <row r="27" spans="1:8" s="6" customFormat="1" ht="43.95" customHeight="1" x14ac:dyDescent="0.25">
      <c r="A27" s="53" t="s">
        <v>346</v>
      </c>
      <c r="B27" s="37" t="s">
        <v>347</v>
      </c>
      <c r="C27" s="281" t="s">
        <v>518</v>
      </c>
      <c r="D27" s="14" t="s">
        <v>18</v>
      </c>
      <c r="E27" s="13">
        <v>1</v>
      </c>
      <c r="F27" s="4"/>
      <c r="G27" s="21">
        <f t="shared" si="0"/>
        <v>0</v>
      </c>
      <c r="H27" s="7"/>
    </row>
    <row r="28" spans="1:8" s="6" customFormat="1" ht="28.95" customHeight="1" x14ac:dyDescent="0.25">
      <c r="A28" s="53" t="s">
        <v>346</v>
      </c>
      <c r="B28" s="37" t="s">
        <v>348</v>
      </c>
      <c r="C28" s="2" t="s">
        <v>367</v>
      </c>
      <c r="D28" s="14" t="s">
        <v>8</v>
      </c>
      <c r="E28" s="13">
        <v>57</v>
      </c>
      <c r="F28" s="4"/>
      <c r="G28" s="21">
        <f t="shared" si="0"/>
        <v>0</v>
      </c>
      <c r="H28" s="7"/>
    </row>
    <row r="29" spans="1:8" s="6" customFormat="1" ht="28.95" customHeight="1" x14ac:dyDescent="0.25">
      <c r="A29" s="53" t="s">
        <v>346</v>
      </c>
      <c r="B29" s="37" t="s">
        <v>349</v>
      </c>
      <c r="C29" s="2" t="s">
        <v>381</v>
      </c>
      <c r="D29" s="213" t="s">
        <v>8</v>
      </c>
      <c r="E29" s="13">
        <v>31</v>
      </c>
      <c r="F29" s="4"/>
      <c r="G29" s="21">
        <f t="shared" si="0"/>
        <v>0</v>
      </c>
      <c r="H29" s="7"/>
    </row>
    <row r="30" spans="1:8" s="6" customFormat="1" ht="28.95" customHeight="1" x14ac:dyDescent="0.25">
      <c r="A30" s="53" t="s">
        <v>346</v>
      </c>
      <c r="B30" s="37" t="s">
        <v>350</v>
      </c>
      <c r="C30" s="2" t="s">
        <v>382</v>
      </c>
      <c r="D30" s="213" t="s">
        <v>8</v>
      </c>
      <c r="E30" s="13">
        <v>26</v>
      </c>
      <c r="F30" s="4"/>
      <c r="G30" s="21">
        <f t="shared" si="0"/>
        <v>0</v>
      </c>
      <c r="H30" s="7"/>
    </row>
    <row r="31" spans="1:8" s="6" customFormat="1" ht="28.95" customHeight="1" x14ac:dyDescent="0.25">
      <c r="A31" s="53" t="s">
        <v>346</v>
      </c>
      <c r="B31" s="37" t="s">
        <v>351</v>
      </c>
      <c r="C31" s="2" t="s">
        <v>506</v>
      </c>
      <c r="D31" s="213" t="s">
        <v>9</v>
      </c>
      <c r="E31" s="278">
        <v>170</v>
      </c>
      <c r="F31" s="4"/>
      <c r="G31" s="21">
        <f t="shared" si="0"/>
        <v>0</v>
      </c>
      <c r="H31" s="7"/>
    </row>
    <row r="32" spans="1:8" s="6" customFormat="1" ht="28.95" customHeight="1" x14ac:dyDescent="0.25">
      <c r="A32" s="53" t="s">
        <v>346</v>
      </c>
      <c r="B32" s="279" t="s">
        <v>352</v>
      </c>
      <c r="C32" s="281" t="s">
        <v>507</v>
      </c>
      <c r="D32" s="213" t="s">
        <v>9</v>
      </c>
      <c r="E32" s="278">
        <v>80</v>
      </c>
      <c r="F32" s="4"/>
      <c r="G32" s="21">
        <f t="shared" si="0"/>
        <v>0</v>
      </c>
      <c r="H32" s="7"/>
    </row>
    <row r="33" spans="1:9" s="6" customFormat="1" ht="28.95" customHeight="1" x14ac:dyDescent="0.25">
      <c r="A33" s="53" t="s">
        <v>346</v>
      </c>
      <c r="B33" s="279" t="s">
        <v>353</v>
      </c>
      <c r="C33" s="2" t="s">
        <v>370</v>
      </c>
      <c r="D33" s="14" t="s">
        <v>9</v>
      </c>
      <c r="E33" s="13">
        <v>0.7</v>
      </c>
      <c r="F33" s="4"/>
      <c r="G33" s="21">
        <f t="shared" si="0"/>
        <v>0</v>
      </c>
      <c r="H33" s="7"/>
    </row>
    <row r="34" spans="1:9" s="6" customFormat="1" ht="28.95" customHeight="1" x14ac:dyDescent="0.25">
      <c r="A34" s="53" t="s">
        <v>346</v>
      </c>
      <c r="B34" s="279" t="s">
        <v>354</v>
      </c>
      <c r="C34" s="2" t="s">
        <v>371</v>
      </c>
      <c r="D34" s="14"/>
      <c r="E34" s="13"/>
      <c r="F34" s="4"/>
      <c r="G34" s="21">
        <f t="shared" si="0"/>
        <v>0</v>
      </c>
      <c r="H34" s="7"/>
    </row>
    <row r="35" spans="1:9" s="6" customFormat="1" ht="28.95" customHeight="1" x14ac:dyDescent="0.25">
      <c r="A35" s="53" t="s">
        <v>346</v>
      </c>
      <c r="B35" s="279" t="s">
        <v>530</v>
      </c>
      <c r="C35" s="2" t="s">
        <v>372</v>
      </c>
      <c r="D35" s="14" t="s">
        <v>9</v>
      </c>
      <c r="E35" s="13">
        <v>0.4</v>
      </c>
      <c r="F35" s="4"/>
      <c r="G35" s="21">
        <f t="shared" si="0"/>
        <v>0</v>
      </c>
      <c r="H35" s="7"/>
    </row>
    <row r="36" spans="1:9" s="6" customFormat="1" ht="28.95" customHeight="1" thickBot="1" x14ac:dyDescent="0.3">
      <c r="A36" s="53" t="s">
        <v>346</v>
      </c>
      <c r="B36" s="314" t="s">
        <v>531</v>
      </c>
      <c r="C36" s="216" t="s">
        <v>366</v>
      </c>
      <c r="D36" s="214" t="s">
        <v>103</v>
      </c>
      <c r="E36" s="215">
        <v>30</v>
      </c>
      <c r="F36" s="217"/>
      <c r="G36" s="21">
        <f t="shared" si="0"/>
        <v>0</v>
      </c>
      <c r="H36" s="7"/>
    </row>
    <row r="37" spans="1:9" s="6" customFormat="1" ht="28.2" customHeight="1" thickBot="1" x14ac:dyDescent="0.3">
      <c r="A37" s="311" t="s">
        <v>346</v>
      </c>
      <c r="B37" s="312" t="s">
        <v>508</v>
      </c>
      <c r="C37" s="216" t="s">
        <v>383</v>
      </c>
      <c r="D37" s="214" t="s">
        <v>9</v>
      </c>
      <c r="E37" s="215">
        <v>0.9</v>
      </c>
      <c r="F37" s="217"/>
      <c r="G37" s="75">
        <f t="shared" si="0"/>
        <v>0</v>
      </c>
      <c r="H37" s="29" t="s">
        <v>42</v>
      </c>
      <c r="I37" s="30">
        <f>ROUND(SUM(G13:G37),2)</f>
        <v>0</v>
      </c>
    </row>
    <row r="38" spans="1:9" s="6" customFormat="1" ht="30.6" customHeight="1" x14ac:dyDescent="0.25">
      <c r="A38" s="307" t="s">
        <v>373</v>
      </c>
      <c r="B38" s="308" t="s">
        <v>28</v>
      </c>
      <c r="C38" s="313" t="s">
        <v>374</v>
      </c>
      <c r="D38" s="17" t="s">
        <v>9</v>
      </c>
      <c r="E38" s="18">
        <v>20</v>
      </c>
      <c r="F38" s="27"/>
      <c r="G38" s="20">
        <f t="shared" si="0"/>
        <v>0</v>
      </c>
      <c r="H38" s="7"/>
    </row>
    <row r="39" spans="1:9" s="6" customFormat="1" ht="30.6" customHeight="1" x14ac:dyDescent="0.25">
      <c r="A39" s="39" t="s">
        <v>373</v>
      </c>
      <c r="B39" s="14" t="s">
        <v>29</v>
      </c>
      <c r="C39" s="2" t="s">
        <v>112</v>
      </c>
      <c r="D39" s="214" t="s">
        <v>8</v>
      </c>
      <c r="E39" s="13">
        <v>100</v>
      </c>
      <c r="F39" s="310"/>
      <c r="G39" s="21">
        <f t="shared" si="0"/>
        <v>0</v>
      </c>
      <c r="H39" s="7"/>
    </row>
    <row r="40" spans="1:9" s="6" customFormat="1" ht="30.6" customHeight="1" x14ac:dyDescent="0.25">
      <c r="A40" s="39" t="s">
        <v>373</v>
      </c>
      <c r="B40" s="14" t="s">
        <v>30</v>
      </c>
      <c r="C40" s="2" t="s">
        <v>384</v>
      </c>
      <c r="D40" s="214" t="s">
        <v>9</v>
      </c>
      <c r="E40" s="13">
        <v>0.9</v>
      </c>
      <c r="F40" s="310"/>
      <c r="G40" s="21">
        <f t="shared" si="0"/>
        <v>0</v>
      </c>
      <c r="H40" s="7"/>
    </row>
    <row r="41" spans="1:9" s="6" customFormat="1" ht="57" customHeight="1" x14ac:dyDescent="0.25">
      <c r="A41" s="39" t="s">
        <v>373</v>
      </c>
      <c r="B41" s="14" t="s">
        <v>31</v>
      </c>
      <c r="C41" s="281" t="s">
        <v>519</v>
      </c>
      <c r="D41" s="214" t="s">
        <v>8</v>
      </c>
      <c r="E41" s="13">
        <v>6</v>
      </c>
      <c r="F41" s="310"/>
      <c r="G41" s="21">
        <f t="shared" si="0"/>
        <v>0</v>
      </c>
      <c r="H41" s="7"/>
    </row>
    <row r="42" spans="1:9" s="6" customFormat="1" ht="30.6" customHeight="1" thickBot="1" x14ac:dyDescent="0.3">
      <c r="A42" s="39" t="s">
        <v>373</v>
      </c>
      <c r="B42" s="14" t="s">
        <v>38</v>
      </c>
      <c r="C42" s="2" t="s">
        <v>375</v>
      </c>
      <c r="D42" s="214" t="s">
        <v>8</v>
      </c>
      <c r="E42" s="13">
        <v>90</v>
      </c>
      <c r="F42" s="310"/>
      <c r="G42" s="21">
        <f t="shared" si="0"/>
        <v>0</v>
      </c>
      <c r="H42" s="7"/>
    </row>
    <row r="43" spans="1:9" s="6" customFormat="1" ht="28.95" customHeight="1" thickBot="1" x14ac:dyDescent="0.3">
      <c r="A43" s="57" t="s">
        <v>373</v>
      </c>
      <c r="B43" s="59" t="s">
        <v>82</v>
      </c>
      <c r="C43" s="63" t="s">
        <v>376</v>
      </c>
      <c r="D43" s="59" t="s">
        <v>9</v>
      </c>
      <c r="E43" s="60">
        <v>7</v>
      </c>
      <c r="F43" s="73"/>
      <c r="G43" s="62">
        <f t="shared" si="0"/>
        <v>0</v>
      </c>
      <c r="H43" s="64" t="s">
        <v>84</v>
      </c>
      <c r="I43" s="30">
        <f>ROUND(SUM(G38:G43),2)</f>
        <v>0</v>
      </c>
    </row>
    <row r="44" spans="1:9" ht="44.25" customHeight="1" thickBot="1" x14ac:dyDescent="0.3">
      <c r="A44" s="56"/>
      <c r="B44" s="32"/>
      <c r="C44" s="33"/>
      <c r="D44" s="32"/>
      <c r="E44" s="32"/>
      <c r="F44" s="65" t="s">
        <v>492</v>
      </c>
      <c r="G44" s="66">
        <f>SUM(G5:G43)</f>
        <v>0</v>
      </c>
      <c r="H44" s="28"/>
      <c r="I44" s="31"/>
    </row>
    <row r="45" spans="1:9" ht="20.25" customHeight="1" x14ac:dyDescent="0.25">
      <c r="A45" s="56"/>
      <c r="B45" s="35"/>
      <c r="C45" s="35"/>
      <c r="D45" s="35"/>
      <c r="E45" s="36"/>
      <c r="F45" s="35"/>
      <c r="G45" s="34"/>
    </row>
  </sheetData>
  <sheetProtection algorithmName="SHA-512" hashValue="u4aKKGJhUlBviNSNVmiF+hjRNaFYaEb+04Y1DYlSAsPt4a2w4bLKEo00X/ruPhtchkprqlrm9GUrXeoURZKDyw==" saltValue="g5a3j+XcRqRAN5JEYzEDpQ==" spinCount="100000" sheet="1" objects="1" scenarios="1"/>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dimension ref="A1:I34"/>
  <sheetViews>
    <sheetView topLeftCell="A16" zoomScale="82" zoomScaleNormal="82" workbookViewId="0">
      <selection activeCell="A4" sqref="A4:E33"/>
    </sheetView>
  </sheetViews>
  <sheetFormatPr defaultColWidth="9.33203125" defaultRowHeight="13.8" x14ac:dyDescent="0.25"/>
  <cols>
    <col min="1" max="1" width="39.6640625" style="15" customWidth="1"/>
    <col min="2" max="2" width="10.5546875" style="8" customWidth="1"/>
    <col min="3" max="3" width="71.6640625" style="9" customWidth="1"/>
    <col min="4" max="4" width="9.33203125" style="8"/>
    <col min="5" max="5" width="16.33203125" style="8" customWidth="1"/>
    <col min="6" max="6" width="17.6640625" style="10" customWidth="1"/>
    <col min="7" max="7" width="14.6640625" style="8" customWidth="1"/>
    <col min="8" max="8" width="21.5546875" style="11" customWidth="1"/>
    <col min="9" max="9" width="16.33203125" style="5" customWidth="1"/>
    <col min="10" max="16384" width="9.33203125" style="5"/>
  </cols>
  <sheetData>
    <row r="1" spans="1:7" ht="40.200000000000003" customHeight="1" thickBot="1" x14ac:dyDescent="0.3">
      <c r="A1" s="337" t="s">
        <v>113</v>
      </c>
      <c r="B1" s="338"/>
      <c r="C1" s="338"/>
      <c r="D1" s="338"/>
      <c r="E1" s="338"/>
      <c r="F1" s="338"/>
      <c r="G1" s="339"/>
    </row>
    <row r="2" spans="1:7" ht="21.75" customHeight="1" thickBot="1" x14ac:dyDescent="0.3">
      <c r="A2" s="1"/>
      <c r="B2" s="1"/>
      <c r="C2" s="1"/>
      <c r="D2" s="1"/>
      <c r="E2" s="12"/>
      <c r="F2" s="1"/>
      <c r="G2" s="1"/>
    </row>
    <row r="3" spans="1:7" ht="15" customHeight="1" x14ac:dyDescent="0.25">
      <c r="A3" s="341" t="s">
        <v>495</v>
      </c>
      <c r="B3" s="341"/>
      <c r="C3" s="341"/>
      <c r="D3" s="341"/>
      <c r="E3" s="341"/>
      <c r="F3" s="341"/>
      <c r="G3" s="342"/>
    </row>
    <row r="4" spans="1:7" ht="42" thickBot="1" x14ac:dyDescent="0.3">
      <c r="A4" s="218" t="s">
        <v>39</v>
      </c>
      <c r="B4" s="218" t="s">
        <v>0</v>
      </c>
      <c r="C4" s="218" t="s">
        <v>1</v>
      </c>
      <c r="D4" s="218" t="s">
        <v>2</v>
      </c>
      <c r="E4" s="219" t="s">
        <v>3</v>
      </c>
      <c r="F4" s="220" t="s">
        <v>391</v>
      </c>
      <c r="G4" s="221" t="s">
        <v>5</v>
      </c>
    </row>
    <row r="5" spans="1:7" ht="18.600000000000001" x14ac:dyDescent="0.25">
      <c r="A5" s="38" t="s">
        <v>392</v>
      </c>
      <c r="B5" s="222" t="s">
        <v>12</v>
      </c>
      <c r="C5" s="323" t="s">
        <v>393</v>
      </c>
      <c r="D5" s="324" t="s">
        <v>545</v>
      </c>
      <c r="E5" s="141">
        <v>3</v>
      </c>
      <c r="F5" s="223"/>
      <c r="G5" s="20">
        <f t="shared" ref="G5:G33" si="0">ROUND((E5*F5),2)</f>
        <v>0</v>
      </c>
    </row>
    <row r="6" spans="1:7" ht="30" customHeight="1" x14ac:dyDescent="0.25">
      <c r="A6" s="53" t="s">
        <v>392</v>
      </c>
      <c r="B6" s="224" t="s">
        <v>13</v>
      </c>
      <c r="C6" s="325" t="s">
        <v>394</v>
      </c>
      <c r="D6" s="326" t="s">
        <v>18</v>
      </c>
      <c r="E6" s="148">
        <v>3</v>
      </c>
      <c r="F6" s="225"/>
      <c r="G6" s="21">
        <f t="shared" si="0"/>
        <v>0</v>
      </c>
    </row>
    <row r="7" spans="1:7" ht="21" customHeight="1" x14ac:dyDescent="0.25">
      <c r="A7" s="53" t="s">
        <v>392</v>
      </c>
      <c r="B7" s="224" t="s">
        <v>60</v>
      </c>
      <c r="C7" s="325" t="s">
        <v>395</v>
      </c>
      <c r="D7" s="326" t="s">
        <v>7</v>
      </c>
      <c r="E7" s="148">
        <v>3</v>
      </c>
      <c r="F7" s="225"/>
      <c r="G7" s="21">
        <f t="shared" si="0"/>
        <v>0</v>
      </c>
    </row>
    <row r="8" spans="1:7" ht="24" customHeight="1" x14ac:dyDescent="0.25">
      <c r="A8" s="53" t="s">
        <v>392</v>
      </c>
      <c r="B8" s="224" t="s">
        <v>14</v>
      </c>
      <c r="C8" s="325" t="s">
        <v>396</v>
      </c>
      <c r="D8" s="326" t="s">
        <v>7</v>
      </c>
      <c r="E8" s="148">
        <v>3</v>
      </c>
      <c r="F8" s="225"/>
      <c r="G8" s="21">
        <f t="shared" si="0"/>
        <v>0</v>
      </c>
    </row>
    <row r="9" spans="1:7" ht="28.2" customHeight="1" x14ac:dyDescent="0.25">
      <c r="A9" s="53" t="s">
        <v>392</v>
      </c>
      <c r="B9" s="224" t="s">
        <v>15</v>
      </c>
      <c r="C9" s="325" t="s">
        <v>397</v>
      </c>
      <c r="D9" s="326" t="s">
        <v>10</v>
      </c>
      <c r="E9" s="148">
        <v>600</v>
      </c>
      <c r="F9" s="225"/>
      <c r="G9" s="21">
        <f t="shared" si="0"/>
        <v>0</v>
      </c>
    </row>
    <row r="10" spans="1:7" ht="28.95" customHeight="1" x14ac:dyDescent="0.25">
      <c r="A10" s="53" t="s">
        <v>392</v>
      </c>
      <c r="B10" s="224" t="s">
        <v>16</v>
      </c>
      <c r="C10" s="325" t="s">
        <v>398</v>
      </c>
      <c r="D10" s="326" t="s">
        <v>10</v>
      </c>
      <c r="E10" s="148">
        <v>54</v>
      </c>
      <c r="F10" s="225"/>
      <c r="G10" s="21">
        <f t="shared" si="0"/>
        <v>0</v>
      </c>
    </row>
    <row r="11" spans="1:7" ht="15.6" x14ac:dyDescent="0.25">
      <c r="A11" s="53" t="s">
        <v>392</v>
      </c>
      <c r="B11" s="224" t="s">
        <v>61</v>
      </c>
      <c r="C11" s="325" t="s">
        <v>399</v>
      </c>
      <c r="D11" s="326" t="s">
        <v>10</v>
      </c>
      <c r="E11" s="148">
        <v>662</v>
      </c>
      <c r="F11" s="225"/>
      <c r="G11" s="21">
        <f t="shared" si="0"/>
        <v>0</v>
      </c>
    </row>
    <row r="12" spans="1:7" ht="15.6" x14ac:dyDescent="0.25">
      <c r="A12" s="53" t="s">
        <v>392</v>
      </c>
      <c r="B12" s="224" t="s">
        <v>17</v>
      </c>
      <c r="C12" s="325" t="s">
        <v>400</v>
      </c>
      <c r="D12" s="326" t="s">
        <v>10</v>
      </c>
      <c r="E12" s="148">
        <v>662</v>
      </c>
      <c r="F12" s="225"/>
      <c r="G12" s="21">
        <f t="shared" si="0"/>
        <v>0</v>
      </c>
    </row>
    <row r="13" spans="1:7" ht="15.6" x14ac:dyDescent="0.25">
      <c r="A13" s="53" t="s">
        <v>392</v>
      </c>
      <c r="B13" s="299" t="s">
        <v>62</v>
      </c>
      <c r="C13" s="317" t="s">
        <v>401</v>
      </c>
      <c r="D13" s="316" t="s">
        <v>18</v>
      </c>
      <c r="E13" s="327">
        <v>3</v>
      </c>
      <c r="F13" s="225"/>
      <c r="G13" s="21">
        <f t="shared" si="0"/>
        <v>0</v>
      </c>
    </row>
    <row r="14" spans="1:7" ht="31.2" x14ac:dyDescent="0.25">
      <c r="A14" s="280" t="s">
        <v>392</v>
      </c>
      <c r="B14" s="299" t="s">
        <v>532</v>
      </c>
      <c r="C14" s="317" t="s">
        <v>529</v>
      </c>
      <c r="D14" s="316" t="s">
        <v>544</v>
      </c>
      <c r="E14" s="327">
        <v>3</v>
      </c>
      <c r="F14" s="225"/>
      <c r="G14" s="21">
        <f t="shared" si="0"/>
        <v>0</v>
      </c>
    </row>
    <row r="15" spans="1:7" ht="34.200000000000003" x14ac:dyDescent="0.25">
      <c r="A15" s="53" t="s">
        <v>392</v>
      </c>
      <c r="B15" s="224" t="s">
        <v>63</v>
      </c>
      <c r="C15" s="325" t="s">
        <v>546</v>
      </c>
      <c r="D15" s="326" t="s">
        <v>10</v>
      </c>
      <c r="E15" s="148">
        <v>331</v>
      </c>
      <c r="F15" s="225"/>
      <c r="G15" s="21">
        <f t="shared" si="0"/>
        <v>0</v>
      </c>
    </row>
    <row r="16" spans="1:7" ht="18.600000000000001" x14ac:dyDescent="0.25">
      <c r="A16" s="53" t="s">
        <v>392</v>
      </c>
      <c r="B16" s="224" t="s">
        <v>45</v>
      </c>
      <c r="C16" s="325" t="s">
        <v>402</v>
      </c>
      <c r="D16" s="326" t="s">
        <v>545</v>
      </c>
      <c r="E16" s="148">
        <v>331</v>
      </c>
      <c r="F16" s="225"/>
      <c r="G16" s="21">
        <f t="shared" si="0"/>
        <v>0</v>
      </c>
    </row>
    <row r="17" spans="1:8" ht="18.600000000000001" x14ac:dyDescent="0.25">
      <c r="A17" s="53" t="s">
        <v>392</v>
      </c>
      <c r="B17" s="224" t="s">
        <v>64</v>
      </c>
      <c r="C17" s="325" t="s">
        <v>403</v>
      </c>
      <c r="D17" s="326" t="s">
        <v>547</v>
      </c>
      <c r="E17" s="148">
        <v>331</v>
      </c>
      <c r="F17" s="225"/>
      <c r="G17" s="21">
        <f t="shared" si="0"/>
        <v>0</v>
      </c>
    </row>
    <row r="18" spans="1:8" ht="15.6" x14ac:dyDescent="0.25">
      <c r="A18" s="53" t="s">
        <v>392</v>
      </c>
      <c r="B18" s="224" t="s">
        <v>46</v>
      </c>
      <c r="C18" s="325" t="s">
        <v>404</v>
      </c>
      <c r="D18" s="326" t="s">
        <v>10</v>
      </c>
      <c r="E18" s="148">
        <v>812</v>
      </c>
      <c r="F18" s="226"/>
      <c r="G18" s="21">
        <f t="shared" si="0"/>
        <v>0</v>
      </c>
    </row>
    <row r="19" spans="1:8" ht="28.95" customHeight="1" x14ac:dyDescent="0.25">
      <c r="A19" s="53" t="s">
        <v>392</v>
      </c>
      <c r="B19" s="224" t="s">
        <v>47</v>
      </c>
      <c r="C19" s="325" t="s">
        <v>405</v>
      </c>
      <c r="D19" s="326" t="s">
        <v>10</v>
      </c>
      <c r="E19" s="148">
        <v>125</v>
      </c>
      <c r="F19" s="226"/>
      <c r="G19" s="21">
        <f t="shared" si="0"/>
        <v>0</v>
      </c>
    </row>
    <row r="20" spans="1:8" ht="15.6" x14ac:dyDescent="0.25">
      <c r="A20" s="53" t="s">
        <v>392</v>
      </c>
      <c r="B20" s="224" t="s">
        <v>65</v>
      </c>
      <c r="C20" s="325" t="s">
        <v>406</v>
      </c>
      <c r="D20" s="326" t="s">
        <v>18</v>
      </c>
      <c r="E20" s="148">
        <v>22</v>
      </c>
      <c r="F20" s="226"/>
      <c r="G20" s="21">
        <f t="shared" si="0"/>
        <v>0</v>
      </c>
    </row>
    <row r="21" spans="1:8" ht="18.600000000000001" x14ac:dyDescent="0.25">
      <c r="A21" s="53" t="s">
        <v>392</v>
      </c>
      <c r="B21" s="224" t="s">
        <v>48</v>
      </c>
      <c r="C21" s="325" t="s">
        <v>548</v>
      </c>
      <c r="D21" s="326" t="s">
        <v>18</v>
      </c>
      <c r="E21" s="148">
        <v>72</v>
      </c>
      <c r="F21" s="226"/>
      <c r="G21" s="21">
        <f t="shared" si="0"/>
        <v>0</v>
      </c>
    </row>
    <row r="22" spans="1:8" ht="31.2" x14ac:dyDescent="0.25">
      <c r="A22" s="53" t="s">
        <v>392</v>
      </c>
      <c r="B22" s="224" t="s">
        <v>49</v>
      </c>
      <c r="C22" s="325" t="s">
        <v>407</v>
      </c>
      <c r="D22" s="326" t="s">
        <v>18</v>
      </c>
      <c r="E22" s="148">
        <v>8</v>
      </c>
      <c r="F22" s="226"/>
      <c r="G22" s="21">
        <f t="shared" si="0"/>
        <v>0</v>
      </c>
    </row>
    <row r="23" spans="1:8" ht="15.6" x14ac:dyDescent="0.25">
      <c r="A23" s="53" t="s">
        <v>392</v>
      </c>
      <c r="B23" s="224" t="s">
        <v>79</v>
      </c>
      <c r="C23" s="325" t="s">
        <v>408</v>
      </c>
      <c r="D23" s="326" t="s">
        <v>18</v>
      </c>
      <c r="E23" s="148">
        <v>8</v>
      </c>
      <c r="F23" s="226"/>
      <c r="G23" s="21">
        <f t="shared" si="0"/>
        <v>0</v>
      </c>
    </row>
    <row r="24" spans="1:8" ht="15.6" x14ac:dyDescent="0.25">
      <c r="A24" s="53" t="s">
        <v>392</v>
      </c>
      <c r="B24" s="224" t="s">
        <v>80</v>
      </c>
      <c r="C24" s="325" t="s">
        <v>409</v>
      </c>
      <c r="D24" s="326" t="s">
        <v>18</v>
      </c>
      <c r="E24" s="148">
        <v>8</v>
      </c>
      <c r="F24" s="226"/>
      <c r="G24" s="21">
        <f t="shared" si="0"/>
        <v>0</v>
      </c>
    </row>
    <row r="25" spans="1:8" ht="15.6" x14ac:dyDescent="0.25">
      <c r="A25" s="53" t="s">
        <v>392</v>
      </c>
      <c r="B25" s="224" t="s">
        <v>81</v>
      </c>
      <c r="C25" s="325" t="s">
        <v>410</v>
      </c>
      <c r="D25" s="326" t="s">
        <v>18</v>
      </c>
      <c r="E25" s="148">
        <v>8</v>
      </c>
      <c r="F25" s="226"/>
      <c r="G25" s="21">
        <f t="shared" si="0"/>
        <v>0</v>
      </c>
    </row>
    <row r="26" spans="1:8" ht="15.6" x14ac:dyDescent="0.25">
      <c r="A26" s="53" t="s">
        <v>392</v>
      </c>
      <c r="B26" s="224" t="s">
        <v>96</v>
      </c>
      <c r="C26" s="325" t="s">
        <v>411</v>
      </c>
      <c r="D26" s="326" t="s">
        <v>412</v>
      </c>
      <c r="E26" s="148">
        <v>11</v>
      </c>
      <c r="F26" s="226"/>
      <c r="G26" s="21">
        <f t="shared" si="0"/>
        <v>0</v>
      </c>
    </row>
    <row r="27" spans="1:8" ht="15.6" x14ac:dyDescent="0.25">
      <c r="A27" s="53" t="s">
        <v>392</v>
      </c>
      <c r="B27" s="224" t="s">
        <v>139</v>
      </c>
      <c r="C27" s="325" t="s">
        <v>413</v>
      </c>
      <c r="D27" s="326" t="s">
        <v>18</v>
      </c>
      <c r="E27" s="148">
        <v>11</v>
      </c>
      <c r="F27" s="226"/>
      <c r="G27" s="21">
        <f t="shared" si="0"/>
        <v>0</v>
      </c>
    </row>
    <row r="28" spans="1:8" ht="15.6" x14ac:dyDescent="0.25">
      <c r="A28" s="53" t="s">
        <v>392</v>
      </c>
      <c r="B28" s="224" t="s">
        <v>141</v>
      </c>
      <c r="C28" s="325" t="s">
        <v>414</v>
      </c>
      <c r="D28" s="326" t="s">
        <v>18</v>
      </c>
      <c r="E28" s="148">
        <v>11</v>
      </c>
      <c r="F28" s="226"/>
      <c r="G28" s="21">
        <f t="shared" si="0"/>
        <v>0</v>
      </c>
    </row>
    <row r="29" spans="1:8" ht="15.6" x14ac:dyDescent="0.25">
      <c r="A29" s="53" t="s">
        <v>392</v>
      </c>
      <c r="B29" s="224" t="s">
        <v>143</v>
      </c>
      <c r="C29" s="325" t="s">
        <v>415</v>
      </c>
      <c r="D29" s="326" t="s">
        <v>18</v>
      </c>
      <c r="E29" s="148">
        <v>11</v>
      </c>
      <c r="F29" s="226"/>
      <c r="G29" s="21">
        <f t="shared" si="0"/>
        <v>0</v>
      </c>
    </row>
    <row r="30" spans="1:8" ht="15.6" x14ac:dyDescent="0.25">
      <c r="A30" s="53" t="s">
        <v>392</v>
      </c>
      <c r="B30" s="224" t="s">
        <v>146</v>
      </c>
      <c r="C30" s="325" t="s">
        <v>416</v>
      </c>
      <c r="D30" s="326" t="s">
        <v>412</v>
      </c>
      <c r="E30" s="148">
        <v>3</v>
      </c>
      <c r="F30" s="226"/>
      <c r="G30" s="21">
        <f t="shared" si="0"/>
        <v>0</v>
      </c>
    </row>
    <row r="31" spans="1:8" ht="15.6" x14ac:dyDescent="0.25">
      <c r="A31" s="53" t="s">
        <v>392</v>
      </c>
      <c r="B31" s="224" t="s">
        <v>148</v>
      </c>
      <c r="C31" s="325" t="s">
        <v>417</v>
      </c>
      <c r="D31" s="326" t="s">
        <v>412</v>
      </c>
      <c r="E31" s="148">
        <v>3</v>
      </c>
      <c r="F31" s="226"/>
      <c r="G31" s="21">
        <f t="shared" si="0"/>
        <v>0</v>
      </c>
    </row>
    <row r="32" spans="1:8" ht="16.2" thickBot="1" x14ac:dyDescent="0.3">
      <c r="A32" s="53" t="s">
        <v>392</v>
      </c>
      <c r="B32" s="224" t="s">
        <v>150</v>
      </c>
      <c r="C32" s="325" t="s">
        <v>418</v>
      </c>
      <c r="D32" s="326" t="s">
        <v>412</v>
      </c>
      <c r="E32" s="148">
        <v>3</v>
      </c>
      <c r="F32" s="226"/>
      <c r="G32" s="21">
        <f t="shared" si="0"/>
        <v>0</v>
      </c>
      <c r="H32" s="28"/>
    </row>
    <row r="33" spans="1:9" ht="31.8" thickBot="1" x14ac:dyDescent="0.3">
      <c r="A33" s="57" t="s">
        <v>392</v>
      </c>
      <c r="B33" s="227" t="s">
        <v>152</v>
      </c>
      <c r="C33" s="328" t="s">
        <v>419</v>
      </c>
      <c r="D33" s="329" t="s">
        <v>412</v>
      </c>
      <c r="E33" s="330">
        <v>3</v>
      </c>
      <c r="F33" s="228"/>
      <c r="G33" s="62">
        <f t="shared" si="0"/>
        <v>0</v>
      </c>
      <c r="H33" s="29" t="s">
        <v>173</v>
      </c>
      <c r="I33" s="30">
        <f>ROUND(SUM(G5:G33),2)</f>
        <v>0</v>
      </c>
    </row>
    <row r="34" spans="1:9" ht="42" thickBot="1" x14ac:dyDescent="0.3">
      <c r="B34" s="15"/>
      <c r="E34" s="229"/>
      <c r="F34" s="65" t="s">
        <v>491</v>
      </c>
      <c r="G34" s="66">
        <f>SUM(G5:G33)</f>
        <v>0</v>
      </c>
    </row>
  </sheetData>
  <sheetProtection algorithmName="SHA-512" hashValue="+UUp9rIMBX8tmAs6cGmt7t4c0bwacUSmqKVnoFHqmchX6FqEmPD3kzrdxb+ZyDOT2zxk8QB1tmVU4po6Lz+7vA==" saltValue="WoP7nuRpMXJ/V6vbSgIf3Q==" spinCount="100000" sheet="1" objects="1" scenarios="1"/>
  <mergeCells count="2">
    <mergeCell ref="A1:G1"/>
    <mergeCell ref="A3:G3"/>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CAAD-5E4E-43BD-B75C-61B476184D85}">
  <dimension ref="A1:I26"/>
  <sheetViews>
    <sheetView topLeftCell="A8" zoomScale="70" zoomScaleNormal="70" workbookViewId="0">
      <selection activeCell="A4" sqref="A4:E25"/>
    </sheetView>
  </sheetViews>
  <sheetFormatPr defaultColWidth="9.33203125" defaultRowHeight="13.8" x14ac:dyDescent="0.25"/>
  <cols>
    <col min="1" max="1" width="39.6640625" style="15" customWidth="1"/>
    <col min="2" max="2" width="10.5546875" style="8" customWidth="1"/>
    <col min="3" max="3" width="71.6640625" style="9" customWidth="1"/>
    <col min="4" max="4" width="9.33203125" style="8"/>
    <col min="5" max="5" width="16.33203125" style="8" customWidth="1"/>
    <col min="6" max="6" width="17.6640625" style="10" customWidth="1"/>
    <col min="7" max="7" width="14.6640625" style="8" customWidth="1"/>
    <col min="8" max="8" width="21.5546875" style="11" customWidth="1"/>
    <col min="9" max="9" width="16.33203125" style="5" customWidth="1"/>
    <col min="10" max="16384" width="9.33203125" style="5"/>
  </cols>
  <sheetData>
    <row r="1" spans="1:9" ht="40.200000000000003" customHeight="1" thickBot="1" x14ac:dyDescent="0.3">
      <c r="A1" s="337" t="s">
        <v>113</v>
      </c>
      <c r="B1" s="338"/>
      <c r="C1" s="338"/>
      <c r="D1" s="338"/>
      <c r="E1" s="338"/>
      <c r="F1" s="338"/>
      <c r="G1" s="339"/>
    </row>
    <row r="2" spans="1:9" ht="21.75" customHeight="1" thickBot="1" x14ac:dyDescent="0.3">
      <c r="A2" s="1"/>
      <c r="B2" s="1"/>
      <c r="C2" s="1"/>
      <c r="D2" s="1"/>
      <c r="E2" s="12"/>
      <c r="F2" s="1"/>
      <c r="G2" s="1"/>
    </row>
    <row r="3" spans="1:9" ht="15" customHeight="1" x14ac:dyDescent="0.25">
      <c r="A3" s="341" t="s">
        <v>490</v>
      </c>
      <c r="B3" s="341"/>
      <c r="C3" s="341"/>
      <c r="D3" s="341"/>
      <c r="E3" s="341"/>
      <c r="F3" s="341"/>
      <c r="G3" s="342"/>
    </row>
    <row r="4" spans="1:9" ht="42" thickBot="1" x14ac:dyDescent="0.3">
      <c r="A4" s="218" t="s">
        <v>39</v>
      </c>
      <c r="B4" s="218" t="s">
        <v>0</v>
      </c>
      <c r="C4" s="218" t="s">
        <v>1</v>
      </c>
      <c r="D4" s="218" t="s">
        <v>2</v>
      </c>
      <c r="E4" s="219" t="s">
        <v>3</v>
      </c>
      <c r="F4" s="220" t="s">
        <v>391</v>
      </c>
      <c r="G4" s="221" t="s">
        <v>5</v>
      </c>
    </row>
    <row r="5" spans="1:9" ht="15.6" x14ac:dyDescent="0.3">
      <c r="A5" s="38" t="s">
        <v>464</v>
      </c>
      <c r="B5" s="239" t="s">
        <v>12</v>
      </c>
      <c r="C5" s="286" t="s">
        <v>465</v>
      </c>
      <c r="D5" s="240" t="s">
        <v>7</v>
      </c>
      <c r="E5" s="241">
        <v>1</v>
      </c>
      <c r="F5" s="19"/>
      <c r="G5" s="20">
        <f t="shared" ref="G5:G25" si="0">ROUND((E5*F5),2)</f>
        <v>0</v>
      </c>
    </row>
    <row r="6" spans="1:9" ht="38.4" customHeight="1" x14ac:dyDescent="0.25">
      <c r="A6" s="39" t="s">
        <v>466</v>
      </c>
      <c r="B6" s="68" t="s">
        <v>13</v>
      </c>
      <c r="C6" s="318" t="s">
        <v>396</v>
      </c>
      <c r="D6" s="243" t="s">
        <v>18</v>
      </c>
      <c r="E6" s="244">
        <v>46</v>
      </c>
      <c r="F6" s="3"/>
      <c r="G6" s="21">
        <f t="shared" si="0"/>
        <v>0</v>
      </c>
    </row>
    <row r="7" spans="1:9" ht="49.95" customHeight="1" x14ac:dyDescent="0.3">
      <c r="A7" s="39" t="s">
        <v>466</v>
      </c>
      <c r="B7" s="68" t="s">
        <v>60</v>
      </c>
      <c r="C7" s="242" t="s">
        <v>476</v>
      </c>
      <c r="D7" s="243" t="s">
        <v>10</v>
      </c>
      <c r="E7" s="244">
        <v>915</v>
      </c>
      <c r="F7" s="3"/>
      <c r="G7" s="21">
        <f t="shared" si="0"/>
        <v>0</v>
      </c>
    </row>
    <row r="8" spans="1:9" ht="46.8" x14ac:dyDescent="0.3">
      <c r="A8" s="39" t="s">
        <v>466</v>
      </c>
      <c r="B8" s="68" t="s">
        <v>14</v>
      </c>
      <c r="C8" s="242" t="s">
        <v>477</v>
      </c>
      <c r="D8" s="243" t="s">
        <v>10</v>
      </c>
      <c r="E8" s="244">
        <v>18</v>
      </c>
      <c r="F8" s="3"/>
      <c r="G8" s="21">
        <f t="shared" si="0"/>
        <v>0</v>
      </c>
    </row>
    <row r="9" spans="1:9" ht="28.2" customHeight="1" x14ac:dyDescent="0.3">
      <c r="A9" s="39" t="s">
        <v>466</v>
      </c>
      <c r="B9" s="68" t="s">
        <v>15</v>
      </c>
      <c r="C9" s="245" t="s">
        <v>470</v>
      </c>
      <c r="D9" s="246" t="s">
        <v>10</v>
      </c>
      <c r="E9" s="247">
        <v>691</v>
      </c>
      <c r="F9" s="3"/>
      <c r="G9" s="21">
        <f t="shared" si="0"/>
        <v>0</v>
      </c>
    </row>
    <row r="10" spans="1:9" ht="28.95" customHeight="1" x14ac:dyDescent="0.3">
      <c r="A10" s="39" t="s">
        <v>466</v>
      </c>
      <c r="B10" s="234" t="s">
        <v>16</v>
      </c>
      <c r="C10" s="245" t="s">
        <v>471</v>
      </c>
      <c r="D10" s="246" t="s">
        <v>18</v>
      </c>
      <c r="E10" s="247">
        <v>24</v>
      </c>
      <c r="F10" s="74"/>
      <c r="G10" s="21">
        <f t="shared" si="0"/>
        <v>0</v>
      </c>
    </row>
    <row r="11" spans="1:9" ht="15.6" x14ac:dyDescent="0.3">
      <c r="A11" s="39" t="s">
        <v>466</v>
      </c>
      <c r="B11" s="248" t="s">
        <v>61</v>
      </c>
      <c r="C11" s="245" t="s">
        <v>472</v>
      </c>
      <c r="D11" s="246" t="s">
        <v>7</v>
      </c>
      <c r="E11" s="247">
        <v>1</v>
      </c>
      <c r="F11" s="249"/>
      <c r="G11" s="250">
        <f t="shared" si="0"/>
        <v>0</v>
      </c>
    </row>
    <row r="12" spans="1:9" ht="15.6" x14ac:dyDescent="0.3">
      <c r="A12" s="39" t="s">
        <v>466</v>
      </c>
      <c r="B12" s="248" t="s">
        <v>17</v>
      </c>
      <c r="C12" s="245" t="s">
        <v>473</v>
      </c>
      <c r="D12" s="246" t="s">
        <v>10</v>
      </c>
      <c r="E12" s="247">
        <v>691</v>
      </c>
      <c r="F12" s="249"/>
      <c r="G12" s="250">
        <f t="shared" si="0"/>
        <v>0</v>
      </c>
      <c r="H12" s="28"/>
    </row>
    <row r="13" spans="1:9" ht="18.600000000000001" thickBot="1" x14ac:dyDescent="0.35">
      <c r="A13" s="39" t="s">
        <v>466</v>
      </c>
      <c r="B13" s="248" t="s">
        <v>62</v>
      </c>
      <c r="C13" s="245" t="s">
        <v>474</v>
      </c>
      <c r="D13" s="251" t="s">
        <v>488</v>
      </c>
      <c r="E13" s="247">
        <v>0.9</v>
      </c>
      <c r="F13" s="249"/>
      <c r="G13" s="252">
        <f t="shared" si="0"/>
        <v>0</v>
      </c>
      <c r="H13" s="253"/>
      <c r="I13" s="31"/>
    </row>
    <row r="14" spans="1:9" ht="28.2" thickBot="1" x14ac:dyDescent="0.35">
      <c r="A14" s="254" t="s">
        <v>466</v>
      </c>
      <c r="B14" s="248" t="s">
        <v>63</v>
      </c>
      <c r="C14" s="245" t="s">
        <v>475</v>
      </c>
      <c r="D14" s="246" t="s">
        <v>18</v>
      </c>
      <c r="E14" s="247">
        <v>3</v>
      </c>
      <c r="F14" s="255"/>
      <c r="G14" s="62">
        <f t="shared" si="0"/>
        <v>0</v>
      </c>
      <c r="H14" s="64" t="s">
        <v>173</v>
      </c>
      <c r="I14" s="30">
        <f>ROUND(SUM(G5:G14),2)</f>
        <v>0</v>
      </c>
    </row>
    <row r="15" spans="1:9" ht="31.2" x14ac:dyDescent="0.3">
      <c r="A15" s="38" t="s">
        <v>467</v>
      </c>
      <c r="B15" s="239" t="s">
        <v>19</v>
      </c>
      <c r="C15" s="256" t="s">
        <v>468</v>
      </c>
      <c r="D15" s="257" t="s">
        <v>10</v>
      </c>
      <c r="E15" s="258">
        <v>915</v>
      </c>
      <c r="F15" s="259"/>
      <c r="G15" s="20">
        <f t="shared" si="0"/>
        <v>0</v>
      </c>
      <c r="H15" s="7"/>
      <c r="I15" s="6"/>
    </row>
    <row r="16" spans="1:9" ht="31.2" x14ac:dyDescent="0.3">
      <c r="A16" s="39" t="s">
        <v>467</v>
      </c>
      <c r="B16" s="68" t="s">
        <v>20</v>
      </c>
      <c r="C16" s="260" t="s">
        <v>480</v>
      </c>
      <c r="D16" s="261" t="s">
        <v>10</v>
      </c>
      <c r="E16" s="262">
        <v>18</v>
      </c>
      <c r="F16" s="4"/>
      <c r="G16" s="21">
        <f t="shared" si="0"/>
        <v>0</v>
      </c>
      <c r="H16" s="7"/>
      <c r="I16" s="6"/>
    </row>
    <row r="17" spans="1:9" ht="28.95" customHeight="1" x14ac:dyDescent="0.3">
      <c r="A17" s="39" t="s">
        <v>467</v>
      </c>
      <c r="B17" s="68" t="s">
        <v>21</v>
      </c>
      <c r="C17" s="260" t="s">
        <v>481</v>
      </c>
      <c r="D17" s="261" t="s">
        <v>10</v>
      </c>
      <c r="E17" s="262">
        <v>691</v>
      </c>
      <c r="F17" s="4"/>
      <c r="G17" s="21">
        <f t="shared" si="0"/>
        <v>0</v>
      </c>
      <c r="H17" s="7"/>
      <c r="I17" s="6"/>
    </row>
    <row r="18" spans="1:9" ht="15.6" x14ac:dyDescent="0.3">
      <c r="A18" s="39" t="s">
        <v>467</v>
      </c>
      <c r="B18" s="68" t="s">
        <v>22</v>
      </c>
      <c r="C18" s="260" t="s">
        <v>482</v>
      </c>
      <c r="D18" s="261" t="s">
        <v>18</v>
      </c>
      <c r="E18" s="262">
        <v>24</v>
      </c>
      <c r="F18" s="4"/>
      <c r="G18" s="21">
        <f t="shared" si="0"/>
        <v>0</v>
      </c>
      <c r="H18" s="7"/>
      <c r="I18" s="6"/>
    </row>
    <row r="19" spans="1:9" ht="15.6" x14ac:dyDescent="0.3">
      <c r="A19" s="39" t="s">
        <v>467</v>
      </c>
      <c r="B19" s="68" t="s">
        <v>23</v>
      </c>
      <c r="C19" s="260" t="s">
        <v>483</v>
      </c>
      <c r="D19" s="261" t="s">
        <v>18</v>
      </c>
      <c r="E19" s="262">
        <v>48</v>
      </c>
      <c r="F19" s="4"/>
      <c r="G19" s="21">
        <f t="shared" si="0"/>
        <v>0</v>
      </c>
      <c r="H19" s="7"/>
      <c r="I19" s="6"/>
    </row>
    <row r="20" spans="1:9" ht="15.6" x14ac:dyDescent="0.3">
      <c r="A20" s="39" t="s">
        <v>467</v>
      </c>
      <c r="B20" s="68" t="s">
        <v>24</v>
      </c>
      <c r="C20" s="260" t="s">
        <v>484</v>
      </c>
      <c r="D20" s="261" t="s">
        <v>10</v>
      </c>
      <c r="E20" s="262">
        <v>691</v>
      </c>
      <c r="F20" s="4"/>
      <c r="G20" s="21">
        <f t="shared" si="0"/>
        <v>0</v>
      </c>
      <c r="H20" s="7"/>
      <c r="I20" s="6"/>
    </row>
    <row r="21" spans="1:9" ht="15.6" x14ac:dyDescent="0.3">
      <c r="A21" s="39" t="s">
        <v>467</v>
      </c>
      <c r="B21" s="68" t="s">
        <v>25</v>
      </c>
      <c r="C21" s="260" t="s">
        <v>485</v>
      </c>
      <c r="D21" s="261" t="s">
        <v>18</v>
      </c>
      <c r="E21" s="262">
        <v>3</v>
      </c>
      <c r="F21" s="4"/>
      <c r="G21" s="21">
        <f t="shared" si="0"/>
        <v>0</v>
      </c>
      <c r="H21" s="7"/>
      <c r="I21" s="6"/>
    </row>
    <row r="22" spans="1:9" ht="15.6" x14ac:dyDescent="0.3">
      <c r="A22" s="39" t="s">
        <v>467</v>
      </c>
      <c r="B22" s="68" t="s">
        <v>26</v>
      </c>
      <c r="C22" s="260" t="s">
        <v>486</v>
      </c>
      <c r="D22" s="261" t="s">
        <v>18</v>
      </c>
      <c r="E22" s="262">
        <v>117</v>
      </c>
      <c r="F22" s="4"/>
      <c r="G22" s="21">
        <f t="shared" si="0"/>
        <v>0</v>
      </c>
      <c r="H22" s="7"/>
      <c r="I22" s="6"/>
    </row>
    <row r="23" spans="1:9" ht="15.6" x14ac:dyDescent="0.3">
      <c r="A23" s="39" t="s">
        <v>467</v>
      </c>
      <c r="B23" s="68" t="s">
        <v>27</v>
      </c>
      <c r="C23" s="260" t="s">
        <v>469</v>
      </c>
      <c r="D23" s="261" t="s">
        <v>18</v>
      </c>
      <c r="E23" s="262">
        <v>3</v>
      </c>
      <c r="F23" s="4"/>
      <c r="G23" s="21">
        <f t="shared" si="0"/>
        <v>0</v>
      </c>
      <c r="H23" s="7"/>
      <c r="I23" s="6"/>
    </row>
    <row r="24" spans="1:9" ht="16.2" thickBot="1" x14ac:dyDescent="0.35">
      <c r="A24" s="39" t="s">
        <v>467</v>
      </c>
      <c r="B24" s="68" t="s">
        <v>478</v>
      </c>
      <c r="C24" s="260" t="s">
        <v>487</v>
      </c>
      <c r="D24" s="261" t="s">
        <v>18</v>
      </c>
      <c r="E24" s="262">
        <v>3</v>
      </c>
      <c r="F24" s="4"/>
      <c r="G24" s="21">
        <f t="shared" si="0"/>
        <v>0</v>
      </c>
      <c r="H24" s="7"/>
      <c r="I24" s="6"/>
    </row>
    <row r="25" spans="1:9" ht="28.2" thickBot="1" x14ac:dyDescent="0.35">
      <c r="A25" s="57" t="s">
        <v>467</v>
      </c>
      <c r="B25" s="69" t="s">
        <v>479</v>
      </c>
      <c r="C25" s="266" t="s">
        <v>487</v>
      </c>
      <c r="D25" s="263" t="s">
        <v>18</v>
      </c>
      <c r="E25" s="264">
        <v>3</v>
      </c>
      <c r="F25" s="73"/>
      <c r="G25" s="62">
        <f t="shared" si="0"/>
        <v>0</v>
      </c>
      <c r="H25" s="64" t="s">
        <v>184</v>
      </c>
      <c r="I25" s="30">
        <f>ROUND(SUM(G15:G25),2)</f>
        <v>0</v>
      </c>
    </row>
    <row r="26" spans="1:9" ht="42" thickBot="1" x14ac:dyDescent="0.3">
      <c r="A26" s="33"/>
      <c r="B26" s="33"/>
      <c r="C26" s="33"/>
      <c r="D26" s="32"/>
      <c r="E26" s="265"/>
      <c r="F26" s="65" t="s">
        <v>489</v>
      </c>
      <c r="G26" s="66">
        <f>SUM(G5:G25)</f>
        <v>0</v>
      </c>
      <c r="H26" s="28"/>
      <c r="I26" s="31"/>
    </row>
  </sheetData>
  <sheetProtection algorithmName="SHA-512" hashValue="7yd0hgf3IbHqs5JiCTHDmpDJp9oi7VEzxUhSrYR6dO2S0l7btDIGWgzy0NWJbmLMI4kq0wM3rdnK7QxBl1vs3Q==" saltValue="uPDISOzkuWv4TaAk6bWgqw==" spinCount="100000" sheet="1" objects="1" scenarios="1"/>
  <mergeCells count="2">
    <mergeCell ref="A1:G1"/>
    <mergeCell ref="A3:G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4C145-9C0D-4AE0-A3DA-C1ACA2D9C3C1}">
  <dimension ref="A1:I42"/>
  <sheetViews>
    <sheetView topLeftCell="A20" zoomScale="70" zoomScaleNormal="70" workbookViewId="0">
      <selection activeCell="A4" sqref="A4:E41"/>
    </sheetView>
  </sheetViews>
  <sheetFormatPr defaultColWidth="9.33203125" defaultRowHeight="13.8" x14ac:dyDescent="0.25"/>
  <cols>
    <col min="1" max="1" width="39.6640625" style="15" customWidth="1"/>
    <col min="2" max="2" width="10.5546875" style="8" customWidth="1"/>
    <col min="3" max="3" width="71.6640625" style="9" customWidth="1"/>
    <col min="4" max="4" width="9.33203125" style="8"/>
    <col min="5" max="5" width="16.33203125" style="8" customWidth="1"/>
    <col min="6" max="6" width="17.6640625" style="10" customWidth="1"/>
    <col min="7" max="7" width="14.6640625" style="8" customWidth="1"/>
    <col min="8" max="8" width="21.5546875" style="11" customWidth="1"/>
    <col min="9" max="9" width="16.33203125" style="5" customWidth="1"/>
    <col min="10" max="16384" width="9.33203125" style="5"/>
  </cols>
  <sheetData>
    <row r="1" spans="1:7" ht="40.200000000000003" customHeight="1" thickBot="1" x14ac:dyDescent="0.3">
      <c r="A1" s="337" t="s">
        <v>420</v>
      </c>
      <c r="B1" s="338"/>
      <c r="C1" s="338"/>
      <c r="D1" s="338"/>
      <c r="E1" s="338"/>
      <c r="F1" s="338"/>
      <c r="G1" s="339"/>
    </row>
    <row r="2" spans="1:7" ht="21.75" customHeight="1" thickBot="1" x14ac:dyDescent="0.3">
      <c r="A2" s="1"/>
      <c r="B2" s="1"/>
      <c r="C2" s="1"/>
      <c r="D2" s="1"/>
      <c r="E2" s="12"/>
      <c r="F2" s="1"/>
      <c r="G2" s="1"/>
    </row>
    <row r="3" spans="1:7" ht="15" customHeight="1" x14ac:dyDescent="0.25">
      <c r="A3" s="341" t="s">
        <v>462</v>
      </c>
      <c r="B3" s="341"/>
      <c r="C3" s="341"/>
      <c r="D3" s="341"/>
      <c r="E3" s="341"/>
      <c r="F3" s="341"/>
      <c r="G3" s="342"/>
    </row>
    <row r="4" spans="1:7" ht="42" thickBot="1" x14ac:dyDescent="0.3">
      <c r="A4" s="23" t="s">
        <v>39</v>
      </c>
      <c r="B4" s="23" t="s">
        <v>0</v>
      </c>
      <c r="C4" s="218" t="s">
        <v>1</v>
      </c>
      <c r="D4" s="218" t="s">
        <v>2</v>
      </c>
      <c r="E4" s="219" t="s">
        <v>3</v>
      </c>
      <c r="F4" s="25" t="s">
        <v>391</v>
      </c>
      <c r="G4" s="26" t="s">
        <v>5</v>
      </c>
    </row>
    <row r="5" spans="1:7" ht="21" customHeight="1" x14ac:dyDescent="0.25">
      <c r="A5" s="68" t="s">
        <v>421</v>
      </c>
      <c r="B5" s="230" t="s">
        <v>12</v>
      </c>
      <c r="C5" s="231" t="s">
        <v>422</v>
      </c>
      <c r="D5" s="232" t="s">
        <v>10</v>
      </c>
      <c r="E5" s="233">
        <v>200</v>
      </c>
      <c r="F5" s="226"/>
      <c r="G5" s="21">
        <f t="shared" ref="G5:G41" si="0">ROUND((E5*F5),2)</f>
        <v>0</v>
      </c>
    </row>
    <row r="6" spans="1:7" ht="24" customHeight="1" x14ac:dyDescent="0.25">
      <c r="A6" s="68" t="s">
        <v>421</v>
      </c>
      <c r="B6" s="230" t="s">
        <v>13</v>
      </c>
      <c r="C6" s="231" t="s">
        <v>423</v>
      </c>
      <c r="D6" s="232" t="s">
        <v>10</v>
      </c>
      <c r="E6" s="233">
        <v>3418</v>
      </c>
      <c r="F6" s="226"/>
      <c r="G6" s="21">
        <f t="shared" si="0"/>
        <v>0</v>
      </c>
    </row>
    <row r="7" spans="1:7" ht="27.6" customHeight="1" x14ac:dyDescent="0.25">
      <c r="A7" s="68" t="s">
        <v>421</v>
      </c>
      <c r="B7" s="230" t="s">
        <v>60</v>
      </c>
      <c r="C7" s="231" t="s">
        <v>424</v>
      </c>
      <c r="D7" s="232" t="s">
        <v>18</v>
      </c>
      <c r="E7" s="233">
        <v>400</v>
      </c>
      <c r="F7" s="226"/>
      <c r="G7" s="21">
        <f t="shared" si="0"/>
        <v>0</v>
      </c>
    </row>
    <row r="8" spans="1:7" ht="24" customHeight="1" x14ac:dyDescent="0.25">
      <c r="A8" s="68" t="s">
        <v>421</v>
      </c>
      <c r="B8" s="230" t="s">
        <v>14</v>
      </c>
      <c r="C8" s="231" t="s">
        <v>425</v>
      </c>
      <c r="D8" s="232" t="s">
        <v>10</v>
      </c>
      <c r="E8" s="233">
        <v>200</v>
      </c>
      <c r="F8" s="226"/>
      <c r="G8" s="21">
        <f t="shared" si="0"/>
        <v>0</v>
      </c>
    </row>
    <row r="9" spans="1:7" ht="28.2" customHeight="1" x14ac:dyDescent="0.25">
      <c r="A9" s="68" t="s">
        <v>421</v>
      </c>
      <c r="B9" s="230" t="s">
        <v>15</v>
      </c>
      <c r="C9" s="231" t="s">
        <v>426</v>
      </c>
      <c r="D9" s="232" t="s">
        <v>7</v>
      </c>
      <c r="E9" s="233">
        <v>4</v>
      </c>
      <c r="F9" s="226"/>
      <c r="G9" s="21">
        <f t="shared" si="0"/>
        <v>0</v>
      </c>
    </row>
    <row r="10" spans="1:7" ht="28.95" customHeight="1" x14ac:dyDescent="0.25">
      <c r="A10" s="68" t="s">
        <v>421</v>
      </c>
      <c r="B10" s="230" t="s">
        <v>16</v>
      </c>
      <c r="C10" s="231" t="s">
        <v>427</v>
      </c>
      <c r="D10" s="232" t="s">
        <v>428</v>
      </c>
      <c r="E10" s="233">
        <v>700</v>
      </c>
      <c r="F10" s="226"/>
      <c r="G10" s="21">
        <f t="shared" si="0"/>
        <v>0</v>
      </c>
    </row>
    <row r="11" spans="1:7" ht="46.8" x14ac:dyDescent="0.25">
      <c r="A11" s="68" t="s">
        <v>421</v>
      </c>
      <c r="B11" s="230" t="s">
        <v>61</v>
      </c>
      <c r="C11" s="231" t="s">
        <v>429</v>
      </c>
      <c r="D11" s="232" t="s">
        <v>10</v>
      </c>
      <c r="E11" s="233">
        <v>200</v>
      </c>
      <c r="F11" s="226"/>
      <c r="G11" s="21">
        <f t="shared" si="0"/>
        <v>0</v>
      </c>
    </row>
    <row r="12" spans="1:7" ht="46.8" x14ac:dyDescent="0.25">
      <c r="A12" s="68" t="s">
        <v>421</v>
      </c>
      <c r="B12" s="230" t="s">
        <v>17</v>
      </c>
      <c r="C12" s="231" t="s">
        <v>430</v>
      </c>
      <c r="D12" s="232" t="s">
        <v>10</v>
      </c>
      <c r="E12" s="233">
        <v>2528</v>
      </c>
      <c r="F12" s="226"/>
      <c r="G12" s="21">
        <f t="shared" si="0"/>
        <v>0</v>
      </c>
    </row>
    <row r="13" spans="1:7" ht="46.8" x14ac:dyDescent="0.25">
      <c r="A13" s="68" t="s">
        <v>421</v>
      </c>
      <c r="B13" s="230" t="s">
        <v>62</v>
      </c>
      <c r="C13" s="231" t="s">
        <v>431</v>
      </c>
      <c r="D13" s="232" t="s">
        <v>10</v>
      </c>
      <c r="E13" s="233">
        <v>602</v>
      </c>
      <c r="F13" s="226"/>
      <c r="G13" s="21">
        <f t="shared" si="0"/>
        <v>0</v>
      </c>
    </row>
    <row r="14" spans="1:7" ht="46.8" x14ac:dyDescent="0.25">
      <c r="A14" s="68" t="s">
        <v>421</v>
      </c>
      <c r="B14" s="230" t="s">
        <v>63</v>
      </c>
      <c r="C14" s="231" t="s">
        <v>432</v>
      </c>
      <c r="D14" s="232" t="s">
        <v>10</v>
      </c>
      <c r="E14" s="233">
        <v>288</v>
      </c>
      <c r="F14" s="226"/>
      <c r="G14" s="21">
        <f t="shared" si="0"/>
        <v>0</v>
      </c>
    </row>
    <row r="15" spans="1:7" ht="31.2" x14ac:dyDescent="0.25">
      <c r="A15" s="68" t="s">
        <v>421</v>
      </c>
      <c r="B15" s="230" t="s">
        <v>45</v>
      </c>
      <c r="C15" s="231" t="s">
        <v>433</v>
      </c>
      <c r="D15" s="232" t="s">
        <v>7</v>
      </c>
      <c r="E15" s="233">
        <v>11</v>
      </c>
      <c r="F15" s="226"/>
      <c r="G15" s="21">
        <f t="shared" si="0"/>
        <v>0</v>
      </c>
    </row>
    <row r="16" spans="1:7" ht="31.2" x14ac:dyDescent="0.25">
      <c r="A16" s="68" t="s">
        <v>421</v>
      </c>
      <c r="B16" s="230" t="s">
        <v>64</v>
      </c>
      <c r="C16" s="231" t="s">
        <v>434</v>
      </c>
      <c r="D16" s="232" t="s">
        <v>7</v>
      </c>
      <c r="E16" s="233">
        <v>23</v>
      </c>
      <c r="F16" s="226"/>
      <c r="G16" s="21">
        <f t="shared" si="0"/>
        <v>0</v>
      </c>
    </row>
    <row r="17" spans="1:7" ht="46.8" x14ac:dyDescent="0.25">
      <c r="A17" s="68" t="s">
        <v>421</v>
      </c>
      <c r="B17" s="230" t="s">
        <v>46</v>
      </c>
      <c r="C17" s="231" t="s">
        <v>435</v>
      </c>
      <c r="D17" s="232" t="s">
        <v>7</v>
      </c>
      <c r="E17" s="289">
        <v>87</v>
      </c>
      <c r="F17" s="226"/>
      <c r="G17" s="21">
        <f t="shared" si="0"/>
        <v>0</v>
      </c>
    </row>
    <row r="18" spans="1:7" ht="46.8" x14ac:dyDescent="0.25">
      <c r="A18" s="68" t="s">
        <v>421</v>
      </c>
      <c r="B18" s="230" t="s">
        <v>47</v>
      </c>
      <c r="C18" s="231" t="s">
        <v>436</v>
      </c>
      <c r="D18" s="232" t="s">
        <v>7</v>
      </c>
      <c r="E18" s="289">
        <v>1</v>
      </c>
      <c r="F18" s="226"/>
      <c r="G18" s="21">
        <f t="shared" si="0"/>
        <v>0</v>
      </c>
    </row>
    <row r="19" spans="1:7" ht="31.2" x14ac:dyDescent="0.25">
      <c r="A19" s="68" t="s">
        <v>421</v>
      </c>
      <c r="B19" s="230" t="s">
        <v>65</v>
      </c>
      <c r="C19" s="231" t="s">
        <v>437</v>
      </c>
      <c r="D19" s="232" t="s">
        <v>7</v>
      </c>
      <c r="E19" s="289">
        <v>52</v>
      </c>
      <c r="F19" s="226"/>
      <c r="G19" s="21">
        <f t="shared" si="0"/>
        <v>0</v>
      </c>
    </row>
    <row r="20" spans="1:7" ht="15.6" x14ac:dyDescent="0.25">
      <c r="A20" s="68" t="s">
        <v>421</v>
      </c>
      <c r="B20" s="230" t="s">
        <v>48</v>
      </c>
      <c r="C20" s="231" t="s">
        <v>438</v>
      </c>
      <c r="D20" s="232" t="s">
        <v>10</v>
      </c>
      <c r="E20" s="289">
        <v>200</v>
      </c>
      <c r="F20" s="226"/>
      <c r="G20" s="21">
        <f t="shared" si="0"/>
        <v>0</v>
      </c>
    </row>
    <row r="21" spans="1:7" ht="15.6" x14ac:dyDescent="0.25">
      <c r="A21" s="68" t="s">
        <v>421</v>
      </c>
      <c r="B21" s="230" t="s">
        <v>49</v>
      </c>
      <c r="C21" s="231" t="s">
        <v>439</v>
      </c>
      <c r="D21" s="232" t="s">
        <v>10</v>
      </c>
      <c r="E21" s="289">
        <v>2528</v>
      </c>
      <c r="F21" s="226"/>
      <c r="G21" s="21">
        <f t="shared" si="0"/>
        <v>0</v>
      </c>
    </row>
    <row r="22" spans="1:7" ht="15.6" x14ac:dyDescent="0.25">
      <c r="A22" s="68" t="s">
        <v>421</v>
      </c>
      <c r="B22" s="230" t="s">
        <v>79</v>
      </c>
      <c r="C22" s="231" t="s">
        <v>440</v>
      </c>
      <c r="D22" s="232" t="s">
        <v>10</v>
      </c>
      <c r="E22" s="289">
        <v>602</v>
      </c>
      <c r="F22" s="226"/>
      <c r="G22" s="21">
        <f t="shared" si="0"/>
        <v>0</v>
      </c>
    </row>
    <row r="23" spans="1:7" ht="15.6" x14ac:dyDescent="0.25">
      <c r="A23" s="68" t="s">
        <v>421</v>
      </c>
      <c r="B23" s="230" t="s">
        <v>80</v>
      </c>
      <c r="C23" s="231" t="s">
        <v>441</v>
      </c>
      <c r="D23" s="232" t="s">
        <v>10</v>
      </c>
      <c r="E23" s="289">
        <v>288</v>
      </c>
      <c r="F23" s="226"/>
      <c r="G23" s="21">
        <f t="shared" si="0"/>
        <v>0</v>
      </c>
    </row>
    <row r="24" spans="1:7" ht="15.6" x14ac:dyDescent="0.25">
      <c r="A24" s="68" t="s">
        <v>421</v>
      </c>
      <c r="B24" s="230" t="s">
        <v>81</v>
      </c>
      <c r="C24" s="231" t="s">
        <v>442</v>
      </c>
      <c r="D24" s="232" t="s">
        <v>18</v>
      </c>
      <c r="E24" s="289">
        <v>35</v>
      </c>
      <c r="F24" s="226"/>
      <c r="G24" s="21">
        <f t="shared" si="0"/>
        <v>0</v>
      </c>
    </row>
    <row r="25" spans="1:7" ht="15.6" x14ac:dyDescent="0.25">
      <c r="A25" s="68" t="s">
        <v>421</v>
      </c>
      <c r="B25" s="230" t="s">
        <v>96</v>
      </c>
      <c r="C25" s="231" t="s">
        <v>443</v>
      </c>
      <c r="D25" s="232" t="s">
        <v>18</v>
      </c>
      <c r="E25" s="289">
        <v>40</v>
      </c>
      <c r="F25" s="226"/>
      <c r="G25" s="21">
        <f t="shared" si="0"/>
        <v>0</v>
      </c>
    </row>
    <row r="26" spans="1:7" ht="15.6" x14ac:dyDescent="0.25">
      <c r="A26" s="68" t="s">
        <v>421</v>
      </c>
      <c r="B26" s="230" t="s">
        <v>139</v>
      </c>
      <c r="C26" s="231" t="s">
        <v>444</v>
      </c>
      <c r="D26" s="232" t="s">
        <v>18</v>
      </c>
      <c r="E26" s="289">
        <v>9</v>
      </c>
      <c r="F26" s="226"/>
      <c r="G26" s="21">
        <f t="shared" si="0"/>
        <v>0</v>
      </c>
    </row>
    <row r="27" spans="1:7" ht="15.6" x14ac:dyDescent="0.25">
      <c r="A27" s="68" t="s">
        <v>421</v>
      </c>
      <c r="B27" s="230" t="s">
        <v>141</v>
      </c>
      <c r="C27" s="231" t="s">
        <v>445</v>
      </c>
      <c r="D27" s="232" t="s">
        <v>18</v>
      </c>
      <c r="E27" s="289">
        <v>15</v>
      </c>
      <c r="F27" s="226"/>
      <c r="G27" s="21">
        <f t="shared" si="0"/>
        <v>0</v>
      </c>
    </row>
    <row r="28" spans="1:7" ht="15.6" x14ac:dyDescent="0.25">
      <c r="A28" s="68" t="s">
        <v>421</v>
      </c>
      <c r="B28" s="230" t="s">
        <v>143</v>
      </c>
      <c r="C28" s="231" t="s">
        <v>446</v>
      </c>
      <c r="D28" s="232" t="s">
        <v>18</v>
      </c>
      <c r="E28" s="289">
        <v>82</v>
      </c>
      <c r="F28" s="226"/>
      <c r="G28" s="21">
        <f t="shared" si="0"/>
        <v>0</v>
      </c>
    </row>
    <row r="29" spans="1:7" ht="15.6" x14ac:dyDescent="0.25">
      <c r="A29" s="68" t="s">
        <v>421</v>
      </c>
      <c r="B29" s="230" t="s">
        <v>146</v>
      </c>
      <c r="C29" s="231" t="s">
        <v>447</v>
      </c>
      <c r="D29" s="232" t="s">
        <v>7</v>
      </c>
      <c r="E29" s="289">
        <v>1</v>
      </c>
      <c r="F29" s="226"/>
      <c r="G29" s="21">
        <f t="shared" si="0"/>
        <v>0</v>
      </c>
    </row>
    <row r="30" spans="1:7" ht="18.600000000000001" x14ac:dyDescent="0.25">
      <c r="A30" s="68" t="s">
        <v>421</v>
      </c>
      <c r="B30" s="230" t="s">
        <v>148</v>
      </c>
      <c r="C30" s="231" t="s">
        <v>448</v>
      </c>
      <c r="D30" s="232" t="s">
        <v>449</v>
      </c>
      <c r="E30" s="289">
        <v>8</v>
      </c>
      <c r="F30" s="226"/>
      <c r="G30" s="21">
        <f t="shared" si="0"/>
        <v>0</v>
      </c>
    </row>
    <row r="31" spans="1:7" ht="15.6" x14ac:dyDescent="0.25">
      <c r="A31" s="68" t="s">
        <v>421</v>
      </c>
      <c r="B31" s="230" t="s">
        <v>150</v>
      </c>
      <c r="C31" s="231" t="s">
        <v>450</v>
      </c>
      <c r="D31" s="232" t="s">
        <v>7</v>
      </c>
      <c r="E31" s="289">
        <v>1</v>
      </c>
      <c r="F31" s="226"/>
      <c r="G31" s="21">
        <f t="shared" si="0"/>
        <v>0</v>
      </c>
    </row>
    <row r="32" spans="1:7" ht="15.6" x14ac:dyDescent="0.25">
      <c r="A32" s="68" t="s">
        <v>421</v>
      </c>
      <c r="B32" s="230" t="s">
        <v>152</v>
      </c>
      <c r="C32" s="231" t="s">
        <v>451</v>
      </c>
      <c r="D32" s="232" t="s">
        <v>7</v>
      </c>
      <c r="E32" s="289">
        <v>3</v>
      </c>
      <c r="F32" s="226"/>
      <c r="G32" s="21">
        <f t="shared" si="0"/>
        <v>0</v>
      </c>
    </row>
    <row r="33" spans="1:9" ht="15.6" x14ac:dyDescent="0.25">
      <c r="A33" s="68" t="s">
        <v>421</v>
      </c>
      <c r="B33" s="230" t="s">
        <v>153</v>
      </c>
      <c r="C33" s="231" t="s">
        <v>452</v>
      </c>
      <c r="D33" s="232" t="s">
        <v>7</v>
      </c>
      <c r="E33" s="289">
        <v>1</v>
      </c>
      <c r="F33" s="226"/>
      <c r="G33" s="21">
        <f t="shared" si="0"/>
        <v>0</v>
      </c>
    </row>
    <row r="34" spans="1:9" ht="15.6" x14ac:dyDescent="0.25">
      <c r="A34" s="68" t="s">
        <v>421</v>
      </c>
      <c r="B34" s="230" t="s">
        <v>154</v>
      </c>
      <c r="C34" s="317" t="s">
        <v>453</v>
      </c>
      <c r="D34" s="315" t="s">
        <v>10</v>
      </c>
      <c r="E34" s="316">
        <v>33.4</v>
      </c>
      <c r="F34" s="226"/>
      <c r="G34" s="21">
        <f t="shared" si="0"/>
        <v>0</v>
      </c>
    </row>
    <row r="35" spans="1:9" ht="15.6" x14ac:dyDescent="0.25">
      <c r="A35" s="68" t="s">
        <v>421</v>
      </c>
      <c r="B35" s="230" t="s">
        <v>156</v>
      </c>
      <c r="C35" s="317" t="s">
        <v>454</v>
      </c>
      <c r="D35" s="315" t="s">
        <v>10</v>
      </c>
      <c r="E35" s="316">
        <v>51.3</v>
      </c>
      <c r="F35" s="226"/>
      <c r="G35" s="21">
        <f t="shared" si="0"/>
        <v>0</v>
      </c>
    </row>
    <row r="36" spans="1:9" ht="15.6" x14ac:dyDescent="0.25">
      <c r="A36" s="68" t="s">
        <v>421</v>
      </c>
      <c r="B36" s="230" t="s">
        <v>158</v>
      </c>
      <c r="C36" s="231" t="s">
        <v>455</v>
      </c>
      <c r="D36" s="232" t="s">
        <v>10</v>
      </c>
      <c r="E36" s="289">
        <v>12.3</v>
      </c>
      <c r="F36" s="226"/>
      <c r="G36" s="21">
        <f t="shared" si="0"/>
        <v>0</v>
      </c>
    </row>
    <row r="37" spans="1:9" ht="31.2" x14ac:dyDescent="0.25">
      <c r="A37" s="68" t="s">
        <v>421</v>
      </c>
      <c r="B37" s="230" t="s">
        <v>160</v>
      </c>
      <c r="C37" s="231" t="s">
        <v>456</v>
      </c>
      <c r="D37" s="232" t="s">
        <v>10</v>
      </c>
      <c r="E37" s="289">
        <v>7</v>
      </c>
      <c r="F37" s="226"/>
      <c r="G37" s="21">
        <f t="shared" si="0"/>
        <v>0</v>
      </c>
    </row>
    <row r="38" spans="1:9" ht="31.2" x14ac:dyDescent="0.25">
      <c r="A38" s="68" t="s">
        <v>421</v>
      </c>
      <c r="B38" s="230" t="s">
        <v>162</v>
      </c>
      <c r="C38" s="231" t="s">
        <v>457</v>
      </c>
      <c r="D38" s="232" t="s">
        <v>10</v>
      </c>
      <c r="E38" s="289">
        <v>29</v>
      </c>
      <c r="F38" s="226"/>
      <c r="G38" s="21">
        <f t="shared" si="0"/>
        <v>0</v>
      </c>
    </row>
    <row r="39" spans="1:9" ht="15.6" x14ac:dyDescent="0.25">
      <c r="A39" s="68" t="s">
        <v>421</v>
      </c>
      <c r="B39" s="230" t="s">
        <v>164</v>
      </c>
      <c r="C39" s="231" t="s">
        <v>458</v>
      </c>
      <c r="D39" s="232" t="s">
        <v>7</v>
      </c>
      <c r="E39" s="289">
        <v>6</v>
      </c>
      <c r="F39" s="226"/>
      <c r="G39" s="21">
        <f t="shared" si="0"/>
        <v>0</v>
      </c>
    </row>
    <row r="40" spans="1:9" ht="16.2" thickBot="1" x14ac:dyDescent="0.3">
      <c r="A40" s="68" t="s">
        <v>421</v>
      </c>
      <c r="B40" s="230" t="s">
        <v>166</v>
      </c>
      <c r="C40" s="231" t="s">
        <v>459</v>
      </c>
      <c r="D40" s="232" t="s">
        <v>7</v>
      </c>
      <c r="E40" s="289">
        <v>2</v>
      </c>
      <c r="F40" s="226"/>
      <c r="G40" s="21">
        <f t="shared" si="0"/>
        <v>0</v>
      </c>
      <c r="H40" s="28"/>
    </row>
    <row r="41" spans="1:9" ht="28.2" thickBot="1" x14ac:dyDescent="0.35">
      <c r="A41" s="68" t="s">
        <v>460</v>
      </c>
      <c r="B41" s="230" t="s">
        <v>168</v>
      </c>
      <c r="C41" s="235" t="s">
        <v>461</v>
      </c>
      <c r="D41" s="235" t="s">
        <v>7</v>
      </c>
      <c r="E41" s="298">
        <v>1</v>
      </c>
      <c r="F41" s="236"/>
      <c r="G41" s="21">
        <f t="shared" si="0"/>
        <v>0</v>
      </c>
      <c r="H41" s="29" t="s">
        <v>173</v>
      </c>
      <c r="I41" s="30">
        <f>ROUND(SUM(G5:G41),2)</f>
        <v>0</v>
      </c>
    </row>
    <row r="42" spans="1:9" ht="42" thickBot="1" x14ac:dyDescent="0.3">
      <c r="B42" s="15"/>
      <c r="E42" s="229"/>
      <c r="F42" s="237" t="s">
        <v>43</v>
      </c>
      <c r="G42" s="238">
        <f>SUM(G5:G41)</f>
        <v>0</v>
      </c>
    </row>
  </sheetData>
  <sheetProtection algorithmName="SHA-512" hashValue="xixdOaFg+K4JaWua98h8Cf5DzqB1jDE0LFJJOrmKdQyBhIZ1KNFtO5Y9pb9lElhXYHW4eJpM1Eg/lE4iukSX+g==" saltValue="zP5WV4PL0AhUUq80kKYhQA==" spinCount="100000" sheet="1" objects="1" scenarios="1"/>
  <mergeCells count="2">
    <mergeCell ref="A1:G1"/>
    <mergeCell ref="A3:G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tabSelected="1" workbookViewId="0">
      <selection activeCell="A3" sqref="A3:B11"/>
    </sheetView>
  </sheetViews>
  <sheetFormatPr defaultColWidth="9.33203125" defaultRowHeight="14.4" x14ac:dyDescent="0.3"/>
  <cols>
    <col min="1" max="1" width="11.6640625" customWidth="1"/>
    <col min="2" max="2" width="65.6640625" customWidth="1"/>
    <col min="3" max="3" width="15.6640625" customWidth="1"/>
  </cols>
  <sheetData>
    <row r="1" spans="1:3" s="41" customFormat="1" ht="51.75" customHeight="1" x14ac:dyDescent="0.25">
      <c r="A1" s="359" t="s">
        <v>113</v>
      </c>
      <c r="B1" s="360"/>
      <c r="C1" s="361"/>
    </row>
    <row r="2" spans="1:3" s="41" customFormat="1" ht="13.2" x14ac:dyDescent="0.25">
      <c r="A2" s="362" t="s">
        <v>51</v>
      </c>
      <c r="B2" s="363"/>
      <c r="C2" s="364"/>
    </row>
    <row r="3" spans="1:3" s="41" customFormat="1" ht="39.6" x14ac:dyDescent="0.25">
      <c r="A3" s="42" t="s">
        <v>52</v>
      </c>
      <c r="B3" s="42" t="s">
        <v>53</v>
      </c>
      <c r="C3" s="42" t="s">
        <v>54</v>
      </c>
    </row>
    <row r="4" spans="1:3" s="41" customFormat="1" ht="20.100000000000001" customHeight="1" x14ac:dyDescent="0.25">
      <c r="A4" s="43">
        <v>1</v>
      </c>
      <c r="B4" s="44" t="s">
        <v>78</v>
      </c>
      <c r="C4" s="45">
        <f>DKŽ_S!G159</f>
        <v>-18108.599999999999</v>
      </c>
    </row>
    <row r="5" spans="1:3" s="41" customFormat="1" ht="20.100000000000001" customHeight="1" x14ac:dyDescent="0.25">
      <c r="A5" s="43">
        <v>2</v>
      </c>
      <c r="B5" s="44" t="s">
        <v>385</v>
      </c>
      <c r="C5" s="45">
        <f>'DKŽ_SK(1)'!G41</f>
        <v>0</v>
      </c>
    </row>
    <row r="6" spans="1:3" s="41" customFormat="1" ht="20.100000000000001" customHeight="1" x14ac:dyDescent="0.25">
      <c r="A6" s="43">
        <v>3</v>
      </c>
      <c r="B6" s="44" t="s">
        <v>386</v>
      </c>
      <c r="C6" s="45">
        <f>'DKŽ_SK(2)'!G44</f>
        <v>0</v>
      </c>
    </row>
    <row r="7" spans="1:3" s="41" customFormat="1" ht="20.100000000000001" customHeight="1" x14ac:dyDescent="0.25">
      <c r="A7" s="43">
        <v>4</v>
      </c>
      <c r="B7" s="44" t="s">
        <v>387</v>
      </c>
      <c r="C7" s="45"/>
    </row>
    <row r="8" spans="1:3" s="41" customFormat="1" ht="20.100000000000001" customHeight="1" x14ac:dyDescent="0.25">
      <c r="A8" s="43">
        <v>5</v>
      </c>
      <c r="B8" s="44" t="s">
        <v>388</v>
      </c>
      <c r="C8" s="45">
        <f>DKŽ_E2!G34</f>
        <v>0</v>
      </c>
    </row>
    <row r="9" spans="1:3" s="41" customFormat="1" ht="20.100000000000001" customHeight="1" x14ac:dyDescent="0.25">
      <c r="A9" s="43">
        <v>6</v>
      </c>
      <c r="B9" s="44" t="s">
        <v>389</v>
      </c>
      <c r="C9" s="45">
        <f>DKŽ_ER!G26</f>
        <v>0</v>
      </c>
    </row>
    <row r="10" spans="1:3" s="41" customFormat="1" ht="20.100000000000001" customHeight="1" x14ac:dyDescent="0.25">
      <c r="A10" s="43">
        <v>7</v>
      </c>
      <c r="B10" s="44" t="s">
        <v>463</v>
      </c>
      <c r="C10" s="45">
        <f>DKŽ_NS!G42</f>
        <v>0</v>
      </c>
    </row>
    <row r="11" spans="1:3" s="41" customFormat="1" ht="39.6" x14ac:dyDescent="0.25">
      <c r="A11" s="42" t="s">
        <v>55</v>
      </c>
      <c r="B11" s="46" t="s">
        <v>56</v>
      </c>
      <c r="C11" s="45">
        <f>ROUND(SUM(C4:C10),2)</f>
        <v>-18108.599999999999</v>
      </c>
    </row>
    <row r="12" spans="1:3" s="41" customFormat="1" ht="13.2" x14ac:dyDescent="0.25"/>
    <row r="13" spans="1:3" s="47" customFormat="1" ht="78.599999999999994" customHeight="1" x14ac:dyDescent="0.3">
      <c r="A13" s="365" t="s">
        <v>494</v>
      </c>
      <c r="B13" s="365"/>
      <c r="C13" s="365"/>
    </row>
    <row r="14" spans="1:3" s="47" customFormat="1" ht="13.2" x14ac:dyDescent="0.3">
      <c r="A14" s="48"/>
      <c r="B14" s="48"/>
      <c r="C14" s="48"/>
    </row>
    <row r="15" spans="1:3" s="41" customFormat="1" ht="13.2" x14ac:dyDescent="0.25">
      <c r="C15" s="49" t="s">
        <v>57</v>
      </c>
    </row>
    <row r="16" spans="1:3" s="41" customFormat="1" ht="13.2" x14ac:dyDescent="0.25"/>
    <row r="17" spans="1:3" s="41" customFormat="1" ht="198" customHeight="1" x14ac:dyDescent="0.25">
      <c r="A17" s="366" t="s">
        <v>493</v>
      </c>
      <c r="B17" s="367"/>
      <c r="C17" s="367"/>
    </row>
    <row r="18" spans="1:3" s="41" customFormat="1" ht="121.5" customHeight="1" x14ac:dyDescent="0.25">
      <c r="A18" s="368" t="s">
        <v>58</v>
      </c>
      <c r="B18" s="369"/>
      <c r="C18" s="369"/>
    </row>
    <row r="19" spans="1:3" s="41" customFormat="1" ht="66.75" customHeight="1" x14ac:dyDescent="0.25">
      <c r="A19" s="366" t="s">
        <v>59</v>
      </c>
      <c r="B19" s="367"/>
      <c r="C19" s="367"/>
    </row>
    <row r="21" spans="1:3" ht="35.25" customHeight="1" x14ac:dyDescent="0.3">
      <c r="A21" s="357"/>
      <c r="B21" s="358"/>
      <c r="C21" s="358"/>
    </row>
  </sheetData>
  <sheetProtection algorithmName="SHA-512" hashValue="49pM2UzwqefPbZ6R7qLbVHDnhYm8rHzZldD8n6fWND9IbkRMriuyRujO85vE6q8rglcfdnwk5kcnrKkISu+q9w==" saltValue="80gH7HB9j/xUBuAJxnfg1Q==" spinCount="100000" sheet="1" objects="1" scenarios="1"/>
  <mergeCells count="7">
    <mergeCell ref="A21:C21"/>
    <mergeCell ref="A1:C1"/>
    <mergeCell ref="A2:C2"/>
    <mergeCell ref="A13:C13"/>
    <mergeCell ref="A17:C17"/>
    <mergeCell ref="A18:C18"/>
    <mergeCell ref="A19: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DKŽ_S</vt:lpstr>
      <vt:lpstr>DKŽ_SK(1)</vt:lpstr>
      <vt:lpstr>DKŽ_SK(2)</vt:lpstr>
      <vt:lpstr>DKŽ_E2</vt:lpstr>
      <vt:lpstr>DKŽ_ER</vt:lpstr>
      <vt:lpstr>DKŽ_NS</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Irena Kudzinskienė</cp:lastModifiedBy>
  <cp:lastPrinted>2025-04-09T11:32:17Z</cp:lastPrinted>
  <dcterms:created xsi:type="dcterms:W3CDTF">2020-10-05T14:48:34Z</dcterms:created>
  <dcterms:modified xsi:type="dcterms:W3CDTF">2025-05-15T14:29:17Z</dcterms:modified>
</cp:coreProperties>
</file>