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antariskes-my.sharepoint.com/personal/rasa_sidaraviciene_santa_lt/Documents/2025/SAK_11162_MPP naujagimiu ir vaikų gydymui/PD/20250905_Atsakymas i paklausima_tikslinimas/"/>
    </mc:Choice>
  </mc:AlternateContent>
  <xr:revisionPtr revIDLastSave="0" documentId="8_{B65496E5-B286-4065-A949-A2206A0B6505}" xr6:coauthVersionLast="36" xr6:coauthVersionMax="36" xr10:uidLastSave="{00000000-0000-0000-0000-000000000000}"/>
  <bookViews>
    <workbookView xWindow="-120" yWindow="-120" windowWidth="29040" windowHeight="15840" xr2:uid="{0883BF40-BD3B-4928-A10E-540B39DE5F2B}"/>
  </bookViews>
  <sheets>
    <sheet name="TS_11162_po RK " sheetId="1" r:id="rId1"/>
  </sheets>
  <definedNames>
    <definedName name="_xlnm._FilterDatabase" localSheetId="0" hidden="1">'TS_11162_po RK '!$A$8:$N$30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 i="1" l="1"/>
  <c r="N10" i="1"/>
  <c r="N11" i="1"/>
  <c r="N12" i="1"/>
  <c r="N13" i="1"/>
  <c r="N14" i="1"/>
  <c r="N15" i="1"/>
  <c r="N16" i="1"/>
  <c r="N17" i="1"/>
  <c r="N18" i="1"/>
  <c r="N19" i="1"/>
  <c r="N20" i="1"/>
  <c r="N21" i="1"/>
  <c r="N22" i="1"/>
  <c r="N23" i="1"/>
  <c r="N24" i="1"/>
  <c r="N25" i="1"/>
  <c r="N26" i="1"/>
  <c r="N27" i="1"/>
  <c r="N9" i="1"/>
  <c r="L10" i="1"/>
  <c r="L11" i="1"/>
  <c r="L12" i="1"/>
  <c r="L13" i="1"/>
  <c r="L14" i="1"/>
  <c r="L15" i="1"/>
  <c r="L16" i="1"/>
  <c r="L17" i="1"/>
  <c r="L18" i="1"/>
  <c r="L19" i="1"/>
  <c r="L20" i="1"/>
  <c r="L21" i="1"/>
  <c r="L22" i="1"/>
  <c r="L23" i="1"/>
  <c r="L24" i="1"/>
  <c r="L25" i="1"/>
  <c r="L26" i="1"/>
  <c r="L27" i="1"/>
  <c r="L28" i="1"/>
  <c r="N28" i="1" s="1"/>
  <c r="L29" i="1"/>
  <c r="L30" i="1" s="1"/>
  <c r="N29" i="1" l="1"/>
  <c r="N30" i="1"/>
  <c r="I9" i="1"/>
  <c r="J9" i="1" s="1"/>
  <c r="I10" i="1"/>
  <c r="J10" i="1" s="1"/>
  <c r="I11" i="1"/>
  <c r="J11" i="1" s="1"/>
  <c r="I12" i="1"/>
  <c r="J12" i="1" s="1"/>
  <c r="I13" i="1"/>
  <c r="J13" i="1" s="1"/>
  <c r="I14" i="1"/>
  <c r="J14" i="1" s="1"/>
  <c r="I15" i="1"/>
  <c r="J15" i="1" s="1"/>
  <c r="I16" i="1"/>
  <c r="J16" i="1" s="1"/>
  <c r="I17" i="1"/>
  <c r="J17" i="1" s="1"/>
  <c r="I18" i="1"/>
  <c r="J18" i="1" s="1"/>
  <c r="I19" i="1"/>
  <c r="J19" i="1" s="1"/>
  <c r="I20" i="1"/>
  <c r="J20" i="1" s="1"/>
  <c r="I21" i="1"/>
  <c r="J21" i="1" s="1"/>
  <c r="I22" i="1"/>
  <c r="J22" i="1" s="1"/>
  <c r="I23" i="1"/>
  <c r="J23" i="1" s="1"/>
  <c r="A24" i="1"/>
  <c r="A25" i="1" s="1"/>
  <c r="A26" i="1" s="1"/>
  <c r="A27" i="1" s="1"/>
  <c r="A28" i="1" s="1"/>
  <c r="A29" i="1" s="1"/>
  <c r="I24" i="1"/>
  <c r="J24" i="1" s="1"/>
  <c r="I25" i="1"/>
  <c r="J25" i="1" s="1"/>
  <c r="I26" i="1"/>
  <c r="J26" i="1" s="1"/>
  <c r="I27" i="1"/>
  <c r="J27" i="1" s="1"/>
  <c r="I28" i="1"/>
  <c r="J28" i="1" s="1"/>
  <c r="I29" i="1"/>
  <c r="J29" i="1" s="1"/>
  <c r="J30" i="1" l="1"/>
  <c r="I30" i="1"/>
</calcChain>
</file>

<file path=xl/sharedStrings.xml><?xml version="1.0" encoding="utf-8"?>
<sst xmlns="http://schemas.openxmlformats.org/spreadsheetml/2006/main" count="111" uniqueCount="78">
  <si>
    <t>Viso:</t>
  </si>
  <si>
    <t>33692800-5</t>
  </si>
  <si>
    <t>litrai</t>
  </si>
  <si>
    <t>Rūgštus; K-1,0-3,0 mmol/l, Ca-1,00-1,75 mmol/l; ne &gt;10 litrų talpoje.</t>
  </si>
  <si>
    <t>Bikarbonatinis koncentratas Nr.2</t>
  </si>
  <si>
    <t>33181520-3</t>
  </si>
  <si>
    <t>Sterilus, dviguboje sterilioje pakuotėje; apirogeniškas, atsparus infekcijai; skirtas hemodializei; tinkamas daugkartinai punktuoti; biosintetinis, pagamintas iš poliesterio ir avies kolageno, biologiškai suderinamas su audiniais; sienelė iš vidaus padengta poliesteriu, savaime užsisandarinanti po adatos ištraukimo; protezas lenktas, vidinis diametras 6mm, ilgis 40cm</t>
  </si>
  <si>
    <t>Biosintetiniai arterioveninės jungties protezai, lenktas</t>
  </si>
  <si>
    <t>Biosintetiniai arterioveninės jungties protezai, tiesus</t>
  </si>
  <si>
    <t>33181200-4</t>
  </si>
  <si>
    <t>Dializatorius laisvosioms lengvosioms grandinėms šalinti. Membrana poliariletersulfono – laidi ureminiams toksinams ir iki 45 kDa masės molekulėms,  Darbinis membranos plotas –  2,2±0,1 m2, UF koeficientas turi būti didesnis arba lygus 50, laisvųjų lengvųjų grandinių klirensai daugiau arba lygūs: lambda - 30 ml/min, kapa - 38 ml/min, esant kraujo tėkmės greičiui  250 ml/min, dializato tėkmės greičiui 500 ml/min, (UF =0). Sterilizacija garais.</t>
  </si>
  <si>
    <t>Dializatorius Nr.5</t>
  </si>
  <si>
    <t xml:space="preserve">Dializatoriai su nesintetinės medžiagos membrana </t>
  </si>
  <si>
    <t>Dializatorius Nr.1</t>
  </si>
  <si>
    <t>33140000-3</t>
  </si>
  <si>
    <t xml:space="preserve">vnt. </t>
  </si>
  <si>
    <t>Savaime prisipildantis kvėpavimo maišas</t>
  </si>
  <si>
    <r>
      <t>Vienkartinis, kliniškai švarus, atsidaro esant 5 cm H</t>
    </r>
    <r>
      <rPr>
        <vertAlign val="subscript"/>
        <sz val="11"/>
        <rFont val="Arial"/>
        <family val="2"/>
        <charset val="186"/>
      </rPr>
      <t>2</t>
    </r>
    <r>
      <rPr>
        <sz val="11"/>
        <rFont val="Arial"/>
        <family val="2"/>
        <charset val="186"/>
      </rPr>
      <t>O slėgiui, 30 M-30 F jungtys, skaidrus korpusas.</t>
    </r>
  </si>
  <si>
    <t>Nuolatinio teigiamo slėgio (PEEP) kvėpavimo takuose palaikymo vožtuvas</t>
  </si>
  <si>
    <t>33190000-8</t>
  </si>
  <si>
    <t xml:space="preserve">Antgalis zondo klausos patikros aparatui Maico Eroscan OAE3, OAE4 , raudoni, žali 3-5 mm. 
</t>
  </si>
  <si>
    <t>Antgalis OAE Oto Red 3mm-4mm</t>
  </si>
  <si>
    <t>33141200-2</t>
  </si>
  <si>
    <t>Šlapimo kateteris</t>
  </si>
  <si>
    <t>Endoskopo kanalų valymo šepetėlis, 
broncho, kanalas 1.2 mm</t>
  </si>
  <si>
    <t>33141125-2</t>
  </si>
  <si>
    <t>1. Sterilioje pakuotėje  2. Besirezorbuojantys sraigtai 3. Sraigtai kaniuliuoti minimaliai 1,5 mm diametro 4. Cheminė sudėtis - mišinys 80% PLLA, 20% HA (hydroxylapatite) 5. Sterilus įpakavimas su identifikavimo numeriu ir šios informacijos patvirtinimu kataloge
6. Turi būti: standartinė, standartinė su padidinta galvute, reversinė (reversinė versija 25 mm ilgio, storis: 7/8(padidinta galvute), nuo 7 iki 10 mm, ne mažiau 3 dydžių), reversinė su padidinta galvute 7. Sraigtų storiai: nuo 6 iki 12 mm septynių storių (turi būti ir didžiausio, ir mažiausio, ir tarpinio storio) 8. Sraigtų ilgiai: nuo 20 iki 35 mm ne mažiau 4 ilgių (turi būti ir didžiausio, ir mažiausio, ir tarpinio ilgio).</t>
  </si>
  <si>
    <t>Sraigtai PKR sausgyslių transplantato blauzdinei fiksacijai (osteoporotiniam kaului ir revizinėms operacijoms)</t>
  </si>
  <si>
    <t>1. Sterilioje pakuotėje susideda iš dviejų "T" inkarų su #2 storio UHMW (ultra high molecular weight) pinto polietileno pluošto siūlo, vienkartinio cilindro formos įvedimo instrumento ir lenkimo instrumento. 2. "T" inkarų cheminė sudėtis - polimeras "peek optima" arba PLLA (turi būti pasirenkama). 3. Dviguba "U" formos fiksacija. 4. Turi iš anksto paruoštą slystantį mazgą. 5. Nepalieka implanto sąnarinėje dalyje. 6. Lenkimo intrumento pagalba galima palenkti implanto įvedimo adatą iki 35 ˚, o stiebą iki 80˚. 7. Pravedimo adata lenkta arba lenkta reversinė (turi būti pasirenkama).</t>
  </si>
  <si>
    <t>Menisko susiuvimo inkarinė sistema su lenkiama adata</t>
  </si>
  <si>
    <t>33141000-0</t>
  </si>
  <si>
    <t>Besirezorbuojanti dvisluoksnė kolageno membrana.</t>
  </si>
  <si>
    <t>Darbinė dalis lenkta 45°, ilgis 8 mm/ antgalio kiaurymė 0,10 mm.</t>
  </si>
  <si>
    <t>Vienkartiniai hidrochirurginės dermoabrazijos sistemos antgaliai Versajet II sistemai Antgalis 8 mm ilgio</t>
  </si>
  <si>
    <t>Darbinė dalis lenkta 45°, ilgis 14 mm/ antgalio kiaurymė 0,10 mm.</t>
  </si>
  <si>
    <t>Vienkartiniai hidrochirurginės dermoabrazijos sistemos antgaliai Versajet II sistemai Antgalis 14 mm ilgio</t>
  </si>
  <si>
    <t xml:space="preserve">Dializatorius: Paviršiaus plotas 1,6 -1,7 m2    </t>
  </si>
  <si>
    <r>
      <t>Dializatorius: Paviršiaus plotas 1,4-1,8 m</t>
    </r>
    <r>
      <rPr>
        <vertAlign val="superscript"/>
        <sz val="11"/>
        <rFont val="Arial"/>
        <family val="2"/>
        <charset val="186"/>
      </rPr>
      <t xml:space="preserve">2    </t>
    </r>
  </si>
  <si>
    <r>
      <t>Dializatorius: Paviršiaus plotas 0,8-1,0 m</t>
    </r>
    <r>
      <rPr>
        <vertAlign val="superscript"/>
        <sz val="11"/>
        <rFont val="Arial"/>
        <family val="2"/>
        <charset val="186"/>
      </rPr>
      <t xml:space="preserve">2  </t>
    </r>
  </si>
  <si>
    <r>
      <t>Dializatorius: paviršiaus plotas 0,8 m</t>
    </r>
    <r>
      <rPr>
        <vertAlign val="superscript"/>
        <sz val="11"/>
        <rFont val="Arial"/>
        <family val="2"/>
        <charset val="186"/>
      </rPr>
      <t>2</t>
    </r>
  </si>
  <si>
    <r>
      <t>Dializatorius: paviršiaus plotas 0,2 m</t>
    </r>
    <r>
      <rPr>
        <vertAlign val="superscript"/>
        <sz val="11"/>
        <rFont val="Arial"/>
        <family val="2"/>
        <charset val="186"/>
      </rPr>
      <t xml:space="preserve">2 </t>
    </r>
  </si>
  <si>
    <t>Pastabos</t>
  </si>
  <si>
    <t>BVPŽ kodas</t>
  </si>
  <si>
    <t>Gamintojas</t>
  </si>
  <si>
    <t>Tiekėjo siūlomos prekės kodas*</t>
  </si>
  <si>
    <t>Tiekėjo siūlomų prekių  charakteristikos, parametrai, jų reikšmės</t>
  </si>
  <si>
    <t>PVM tarifas ٪</t>
  </si>
  <si>
    <t>Mato vienetas</t>
  </si>
  <si>
    <t>Charakteristikos, reikalavimai</t>
  </si>
  <si>
    <t>Priemonės pavadinimas</t>
  </si>
  <si>
    <t>Pirkimo dalies Nr.</t>
  </si>
  <si>
    <t>VšĮ VUL Santaros klinikos</t>
  </si>
  <si>
    <t>Vaikiškas dializatorius su heliksono membrana. Membranos plotas 0,2 m2.  UF koeficientas 7  ml/h mmHg. Klirensai, kai dializato tėkmė Q – 300 ml/min ir kraujo tėkmė Q – 100 ml/min, filtracija - 0 ml/min.: urea 76; kreatininas 64; fosfatai 57. Sterilizacija vandens garais.</t>
  </si>
  <si>
    <t>Pilnai sintetinė polisulfono membrana. Sterilizacija – garais. Mažo pralaidumo. UF koefic. ml/h mmHg 8. Klirensai, kai dializato tėkmė Q – 500 ml/min ir kraujo tėkmė Q – 200 ml/min.: urea 170 – 171; kreatininas 149 - 150; fosfatai 123, nesiūlyti su ETO sterilizacija.</t>
  </si>
  <si>
    <t>Pilnai sintetinė heliksono membrana. Sterilizacija – garais. Mažo pralaidumo. UF koefic. ml/h mmHg 8. Klirensai, kai dializato tėkmė Q – 500 ml/min ir kraujo tėkmė Q – 200 ml/min.: urea 175 – 180; kreatininas 149 - 165; fosfatai 140 - 141, nesiūlyti su ETO sterilizacija.</t>
  </si>
  <si>
    <t>Pilnai sintetinė heliksono membrana. Sterilizacija – garais. Mažo pralaidumo. UF koefic. ml/h mmHg 12 – 14. Klirensai, kai dializato tėkmė Q – 500 ml/min ir kraujo tėkmė Q – 200 ml/min.: urea 191-193; kreatininas  178-181; fosfatai  160-170, nesiūlyti su ETO sterilizacija.</t>
  </si>
  <si>
    <t>Pilnai sintetinė polisulfoninė membrana. Sterilizacija – garais arba gama spinduliais. Mažo pralaidumo. UF koefic. ml/h mmHg 11,0 – 13,0. Klirensai, kai dializato tėkmė Q – 500 ml/min ir kraujo tėkmė Q – 200 ml/min.: urea ≥ 195; kreatininas ≥ 180; fosfatai ≥ 160, nesiūlyti su ETO sterilizacija.</t>
  </si>
  <si>
    <t xml:space="preserve">Dydžiai: 4F; 6F; 8F Ilgis 40 cm; Pagamintas iš PVC be DEHP; Rentgeno kontrastinis; Nelaton’o tipas; Su dviem šoninėm angom; Tiesus; Skaidrus.
</t>
  </si>
  <si>
    <t>Dializatorius su pilnai sintetine polisulfono didelio pralaidumo membrana, su padidintu fosfatų šalinimu. Dializatoriaus plotas 1,5; 1,8; 2,0; 2,3 m2; UF koef. atitinkamai: 87; 99; 111; 124. Klirensai ml/min., kai kraujo tėkmė QB = 300ml/min. QD = 500 ml/min., Qf= 0 ml/min ne mažesni kaip: Fosfatų: 251; 263; 271; 277. Šlapalo: 272; 281; 287; 290. Kreatinino: 252; 263; 271; 276. B12: 171; 184; 195; 204. Inulino: 110; 122; 133; 144. Užpildymo tūris: 90 ±5ml; 103±5ml; 119±5ml; 135±5ml. Sterilizuotas gama spinduliais, pakuotėje  būtinas deguonies molekulių absorbentas.</t>
  </si>
  <si>
    <t>vnt.</t>
  </si>
  <si>
    <r>
      <t>Membrana pagaminta iš nesintetinės medžiagos (benzilceliuliozės biopolimero, celiuliozės triacetato arba polietilenglikolio biomembranos), tinkanti sintetikai jautriems pacientams.  Plotas 1,5- 2,2 m</t>
    </r>
    <r>
      <rPr>
        <vertAlign val="superscript"/>
        <sz val="11"/>
        <rFont val="Arial"/>
        <family val="2"/>
        <charset val="186"/>
      </rPr>
      <t>2</t>
    </r>
    <r>
      <rPr>
        <sz val="11"/>
        <rFont val="Arial"/>
        <family val="2"/>
        <charset val="186"/>
      </rPr>
      <t>; UF koef. 14-22; Klirensai  ml/min., kai kraujo tėkmė QB = 300 ml/min. QD = 500 ml/min., Qf= 0 ml/min: šlapalo 259-276; kreatinino 225-247; fosfatų 178-206; vitamino B</t>
    </r>
    <r>
      <rPr>
        <vertAlign val="subscript"/>
        <sz val="11"/>
        <rFont val="Arial"/>
        <family val="2"/>
        <charset val="186"/>
      </rPr>
      <t>12</t>
    </r>
    <r>
      <rPr>
        <sz val="11"/>
        <rFont val="Arial"/>
        <family val="2"/>
        <charset val="186"/>
      </rPr>
      <t> 105-131, sterilizuotas gama spinduliais.</t>
    </r>
  </si>
  <si>
    <t>Išrenkamas maišas, silikoninis arba lygiavertės medžiagos rezervuaras. Turi apsauginį slėgio vožtuvą, nustatytą ties 30-40cm riba, deguonies rezervuarą, deguonies žarną. Galimybė užsakant pasirinkti ne mažiau 3 dydžių : naujagimiams (250 ml) , vaikams (500 ml), vyresniems vaikams ir suaugusiems (1000-1500 ml).</t>
  </si>
  <si>
    <t>Sterilus, dviguboje sterilioje pakuotėje; apirogeniškas, atsparus infekcijai; skirtas hemodializei; tinkamas daugkartinai punktuoti; biosintetinis, pagamintas iš poliesterio ir avies kolageno, biologiškai suderinamas su audiniais; sienelė iš vidaus padengta poliesteriu, savaime užsisandarinanti po adatos ištraukimo; protezas tiesus, vidinis diametras 5mm, ilgis 40cm</t>
  </si>
  <si>
    <t>Medicinos pagalbos priemonės naujagimių ir vaikų gydymui (dializatoriai, priemonės inkstų procedūroms, kateteriai, rinkiniai) Nr. 11162</t>
  </si>
  <si>
    <t>Pildo tiekėjas</t>
  </si>
  <si>
    <t>Planuojama pirkėjo</t>
  </si>
  <si>
    <t xml:space="preserve">Vieno mato vieneto įkainis, EUR be PVM, </t>
  </si>
  <si>
    <t>Bendra pasiūlymo kaina, EUR be PVM</t>
  </si>
  <si>
    <t>Bendra pasiūlymo kaina,  EUR su PVM</t>
  </si>
  <si>
    <t>Planuojamas kiekis 24 mėn. po RK</t>
  </si>
  <si>
    <t>Vnt. kaina Eur be PVM po RK</t>
  </si>
  <si>
    <t>Planuojama maksimali pirkimo suma Eur be PVM po RK</t>
  </si>
  <si>
    <t>Planuojama maksimali pirkimo suma Eur su PVM po RK</t>
  </si>
  <si>
    <r>
      <t xml:space="preserve">1. Besirezorbuojanti I/III tipo kolageno membrana, sertifikuota mikro lūžių, padengtų membrana, gydymo technikai ortopedijoje (būtina pateikti įrodančius dokumentus). </t>
    </r>
    <r>
      <rPr>
        <sz val="11"/>
        <color rgb="FFFF0000"/>
        <rFont val="Arial"/>
        <family val="2"/>
        <charset val="186"/>
      </rPr>
      <t>Galiojimas ne mažiau kaip 2 metai nuo pristatymo datos.</t>
    </r>
    <r>
      <rPr>
        <sz val="11"/>
        <rFont val="Arial"/>
        <family val="2"/>
        <charset val="186"/>
      </rPr>
      <t xml:space="preserve"> 2. Dvisluoksnė: vienas sluoksnis nepralaidus ląstelėms, antras – pritaikytas kamieninių mezenchiminių ląstelių integracijai;3. Biologiškai suderinamas su žmogaus audiniais (būtina pagrįsti dokumentais);4. Pakuotė: sterili, supakuota po 1 vnt., su specialiu šablonu membranos pritaikymui pagal defekto dydį ir formą.5. Membrana turi būti pateikiama kartu su biologiniais klijais membranai klijuoti 6. Membranos dydžiai   40x50 mm. 7. Pateikti ne mažiau nei 3 mokslinių publikacijų ISI indeksą (Impact Factor)turinčiuose leidiniuose, kopijas apie gerus pooperacinius rezultatus.  8. Galiojimas ne mažiau 2 metai nuo pristatymo datos.               </t>
    </r>
  </si>
  <si>
    <r>
      <t xml:space="preserve">1. Prekių kokybė, žymėjimas, informacija vartotojui turi atitikti 93/42/EEC ir/ar MDR (ES) 2017/745 direktyvų reikalavimus, turi būti CE ženklinimas. </t>
    </r>
    <r>
      <rPr>
        <b/>
        <sz val="11"/>
        <rFont val="Arial"/>
        <family val="2"/>
        <charset val="186"/>
      </rPr>
      <t>Pateikti kartu su pasiūlymu tai įrodančius dokumentus.</t>
    </r>
    <r>
      <rPr>
        <sz val="11"/>
        <rFont val="Arial"/>
        <family val="2"/>
        <charset val="186"/>
      </rPr>
      <t xml:space="preserve">
2. Prekių charakteristikoms patvirtinti</t>
    </r>
    <r>
      <rPr>
        <b/>
        <sz val="11"/>
        <rFont val="Arial"/>
        <family val="2"/>
        <charset val="186"/>
      </rPr>
      <t xml:space="preserve"> tiekėjai su pasiūlymu privalo pateikti </t>
    </r>
    <r>
      <rPr>
        <sz val="11"/>
        <rFont val="Arial"/>
        <family val="2"/>
        <charset val="186"/>
      </rPr>
      <t xml:space="preserve">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
    </r>
    <r>
      <rPr>
        <b/>
        <sz val="11"/>
        <rFont val="Arial"/>
        <family val="2"/>
        <charset val="186"/>
      </rPr>
      <t>kartu su pasiūlymu turi pateikti dokumentus</t>
    </r>
    <r>
      <rPr>
        <sz val="11"/>
        <rFont val="Arial"/>
        <family val="2"/>
        <charset val="186"/>
      </rPr>
      <t xml:space="preserve">,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6. Pristatymo metu galiojimo terminas turi būti ne trumpesnis kaip 70% priemonių galiojimo termino, išskyrus 8 p. d. 8 p. d. galiojimo terminas ne trumpesnis kaip 2 m. pristatymo metu.                                                                                                                                                                                                                                                                                                                                                                                                                    
PO turi teisę reikalauti pateikti katalogų ir techninių aprašų originalus, o tiekėjui jų nepateikus – pasiūlymą atmesti.
*Prekės kodas gamintojo kataloge, jeigu gamintojas turi savo prekių katalogą.                                                                                                                                                                                                                                                                                                                                                                                                                                                         </t>
    </r>
  </si>
  <si>
    <t>SPS 1 priedas</t>
  </si>
  <si>
    <t>TECHNINĖ SPECIFIKACIJA IR ĮKAINIAI</t>
  </si>
  <si>
    <r>
      <t>Vienkartinis endoskopo kanalų valymo šepetėlis. Kanalo valymo šepetėlis naudojamas endoskopo darbinio kanalo vidui valyti. Šepetėlis skirtas endoskopų valymui, kurių vidinės dalies diametras 1,2 mm - 1,7 mm. Šepetėlis plastmasinis, supakuotas po vieną, minkštais šereliais. Šepetėlio darbinės dalies i</t>
    </r>
    <r>
      <rPr>
        <b/>
        <sz val="11"/>
        <color rgb="FFC00000"/>
        <rFont val="Arial"/>
        <family val="2"/>
        <charset val="186"/>
      </rPr>
      <t>lgis 940-960 mm</t>
    </r>
    <r>
      <rPr>
        <sz val="11"/>
        <rFont val="Arial"/>
        <family val="2"/>
        <charset val="186"/>
      </rPr>
      <t xml:space="preserve">, diametras turi atitikti endoskopo įvedamosios dalies diametrą (endoskopas Olympus BF-XP190)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</si>
</sst>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_-;\-* #,##0.00\ _€_-;_-* &quot;-&quot;??\ _€_-;_-@_-"/>
    <numFmt numFmtId="164" formatCode="#,##0.00\ _€"/>
    <numFmt numFmtId="165" formatCode="#,##0.000"/>
    <numFmt numFmtId="166" formatCode="#,##0\ _€"/>
    <numFmt numFmtId="167" formatCode="#,##0.0000"/>
  </numFmts>
  <fonts count="16"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rgb="FF9C5700"/>
      <name val="Calibri"/>
      <family val="2"/>
      <charset val="186"/>
      <scheme val="minor"/>
    </font>
    <font>
      <sz val="11"/>
      <color theme="1"/>
      <name val="Arial"/>
      <family val="2"/>
      <charset val="186"/>
    </font>
    <font>
      <b/>
      <sz val="11"/>
      <name val="Arial"/>
      <family val="2"/>
      <charset val="186"/>
    </font>
    <font>
      <sz val="11"/>
      <name val="Arial"/>
      <family val="2"/>
      <charset val="186"/>
    </font>
    <font>
      <vertAlign val="superscript"/>
      <sz val="11"/>
      <name val="Arial"/>
      <family val="2"/>
      <charset val="186"/>
    </font>
    <font>
      <vertAlign val="subscript"/>
      <sz val="11"/>
      <name val="Arial"/>
      <family val="2"/>
      <charset val="186"/>
    </font>
    <font>
      <b/>
      <sz val="10.5"/>
      <color theme="1"/>
      <name val="Arial"/>
      <family val="2"/>
      <charset val="186"/>
    </font>
    <font>
      <b/>
      <sz val="11"/>
      <color rgb="FF00B050"/>
      <name val="Arial"/>
      <family val="2"/>
      <charset val="186"/>
    </font>
    <font>
      <sz val="11"/>
      <color rgb="FFFF0000"/>
      <name val="Arial"/>
      <family val="2"/>
      <charset val="186"/>
    </font>
    <font>
      <b/>
      <i/>
      <sz val="16"/>
      <name val="Arial"/>
      <family val="2"/>
      <charset val="186"/>
    </font>
    <font>
      <b/>
      <sz val="10"/>
      <name val="Arial"/>
      <family val="2"/>
      <charset val="186"/>
    </font>
    <font>
      <b/>
      <sz val="11"/>
      <color theme="1"/>
      <name val="Arial"/>
      <family val="2"/>
      <charset val="186"/>
    </font>
    <font>
      <b/>
      <sz val="11"/>
      <color rgb="FFC00000"/>
      <name val="Arial"/>
      <family val="2"/>
      <charset val="186"/>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theme="0" tint="-4.9989318521683403E-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top/>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indexed="64"/>
      </bottom>
      <diagonal/>
    </border>
  </borders>
  <cellStyleXfs count="8">
    <xf numFmtId="0" fontId="0" fillId="0" borderId="0"/>
    <xf numFmtId="0" fontId="2" fillId="2" borderId="0" applyNumberFormat="0" applyBorder="0" applyAlignment="0" applyProtection="0"/>
    <xf numFmtId="0" fontId="3" fillId="3" borderId="0" applyNumberFormat="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cellStyleXfs>
  <cellXfs count="121">
    <xf numFmtId="0" fontId="0" fillId="0" borderId="0" xfId="0"/>
    <xf numFmtId="0" fontId="4" fillId="0" borderId="0" xfId="3" applyFont="1"/>
    <xf numFmtId="0" fontId="4" fillId="0" borderId="0" xfId="3" applyFont="1" applyAlignment="1">
      <alignment vertical="top"/>
    </xf>
    <xf numFmtId="0" fontId="4" fillId="0" borderId="0" xfId="3" applyFont="1" applyAlignment="1">
      <alignment horizontal="center"/>
    </xf>
    <xf numFmtId="0" fontId="4" fillId="0" borderId="0" xfId="3" applyFont="1" applyAlignment="1">
      <alignment horizontal="left"/>
    </xf>
    <xf numFmtId="4" fontId="4" fillId="0" borderId="0" xfId="3" applyNumberFormat="1" applyFont="1"/>
    <xf numFmtId="1" fontId="4" fillId="0" borderId="0" xfId="3" applyNumberFormat="1" applyFont="1" applyAlignment="1">
      <alignment horizontal="center"/>
    </xf>
    <xf numFmtId="1" fontId="6" fillId="0" borderId="1" xfId="3" applyNumberFormat="1" applyFont="1" applyBorder="1" applyAlignment="1">
      <alignment horizontal="left" vertical="top"/>
    </xf>
    <xf numFmtId="4" fontId="6" fillId="0" borderId="1" xfId="5" applyNumberFormat="1" applyFont="1" applyBorder="1" applyAlignment="1">
      <alignment horizontal="center" vertical="center" wrapText="1"/>
    </xf>
    <xf numFmtId="1" fontId="6" fillId="0" borderId="1" xfId="4" applyNumberFormat="1" applyFont="1" applyBorder="1" applyAlignment="1">
      <alignment horizontal="center" vertical="center" wrapText="1"/>
    </xf>
    <xf numFmtId="2" fontId="6" fillId="0" borderId="1" xfId="4" applyNumberFormat="1" applyFont="1" applyBorder="1" applyAlignment="1">
      <alignment horizontal="center" vertical="center" wrapText="1"/>
    </xf>
    <xf numFmtId="0" fontId="6" fillId="0" borderId="1" xfId="4" applyFont="1" applyBorder="1" applyAlignment="1">
      <alignment horizontal="center" vertical="center" wrapText="1"/>
    </xf>
    <xf numFmtId="0" fontId="6" fillId="0" borderId="1" xfId="4" applyFont="1" applyBorder="1" applyAlignment="1">
      <alignment vertical="top" wrapText="1"/>
    </xf>
    <xf numFmtId="0" fontId="6" fillId="0" borderId="1" xfId="4" applyFont="1" applyBorder="1" applyAlignment="1">
      <alignment horizontal="left" vertical="top" wrapText="1"/>
    </xf>
    <xf numFmtId="2" fontId="6" fillId="0" borderId="1" xfId="6" applyNumberFormat="1" applyFont="1" applyBorder="1" applyAlignment="1">
      <alignment horizontal="left" vertical="top"/>
    </xf>
    <xf numFmtId="1" fontId="6" fillId="0" borderId="1" xfId="3" applyNumberFormat="1" applyFont="1" applyBorder="1" applyAlignment="1">
      <alignment horizontal="center" vertical="center" wrapText="1"/>
    </xf>
    <xf numFmtId="165" fontId="6" fillId="0" borderId="1" xfId="3" applyNumberFormat="1" applyFont="1" applyBorder="1" applyAlignment="1">
      <alignment horizontal="center" vertical="center"/>
    </xf>
    <xf numFmtId="1" fontId="6" fillId="0" borderId="1" xfId="3" applyNumberFormat="1" applyFont="1" applyBorder="1" applyAlignment="1">
      <alignment horizontal="center" vertical="center"/>
    </xf>
    <xf numFmtId="2" fontId="6" fillId="0" borderId="1" xfId="3" applyNumberFormat="1" applyFont="1" applyBorder="1" applyAlignment="1">
      <alignment horizontal="center" vertical="center" wrapText="1"/>
    </xf>
    <xf numFmtId="2" fontId="6" fillId="0" borderId="1" xfId="3" applyNumberFormat="1" applyFont="1" applyBorder="1" applyAlignment="1">
      <alignment horizontal="left" vertical="top" wrapText="1"/>
    </xf>
    <xf numFmtId="1" fontId="6" fillId="0" borderId="1" xfId="3" applyNumberFormat="1" applyFont="1" applyBorder="1" applyAlignment="1">
      <alignment horizontal="left" vertical="top" wrapText="1"/>
    </xf>
    <xf numFmtId="165" fontId="6" fillId="0" borderId="1" xfId="7" applyNumberFormat="1" applyFont="1" applyFill="1" applyBorder="1" applyAlignment="1">
      <alignment horizontal="center" vertical="center" wrapText="1"/>
    </xf>
    <xf numFmtId="2" fontId="6" fillId="0" borderId="1" xfId="3" applyNumberFormat="1" applyFont="1" applyBorder="1" applyAlignment="1">
      <alignment horizontal="left" vertical="top"/>
    </xf>
    <xf numFmtId="1" fontId="6" fillId="0" borderId="1" xfId="5" applyNumberFormat="1" applyFont="1" applyBorder="1" applyAlignment="1">
      <alignment horizontal="left" vertical="top"/>
    </xf>
    <xf numFmtId="1" fontId="6" fillId="0" borderId="1" xfId="6" applyNumberFormat="1" applyFont="1" applyBorder="1" applyAlignment="1">
      <alignment horizontal="center" vertical="center" wrapText="1"/>
    </xf>
    <xf numFmtId="4" fontId="6" fillId="0" borderId="1" xfId="6" applyNumberFormat="1" applyFont="1" applyBorder="1" applyAlignment="1">
      <alignment horizontal="center" vertical="center" wrapText="1"/>
    </xf>
    <xf numFmtId="2" fontId="6" fillId="0" borderId="1" xfId="6" applyNumberFormat="1" applyFont="1" applyBorder="1" applyAlignment="1">
      <alignment horizontal="center" vertical="center" wrapText="1"/>
    </xf>
    <xf numFmtId="2" fontId="6" fillId="0" borderId="1" xfId="6" applyNumberFormat="1" applyFont="1" applyBorder="1" applyAlignment="1">
      <alignment horizontal="left" vertical="top" wrapText="1"/>
    </xf>
    <xf numFmtId="1" fontId="6" fillId="0" borderId="1" xfId="5" applyNumberFormat="1" applyFont="1" applyBorder="1" applyAlignment="1">
      <alignment horizontal="center" vertical="center" wrapText="1"/>
    </xf>
    <xf numFmtId="4" fontId="6" fillId="0" borderId="1" xfId="1" applyNumberFormat="1" applyFont="1" applyFill="1" applyBorder="1" applyAlignment="1">
      <alignment horizontal="center" vertical="center"/>
    </xf>
    <xf numFmtId="1" fontId="6" fillId="0" borderId="1" xfId="5" applyNumberFormat="1" applyFont="1" applyBorder="1" applyAlignment="1">
      <alignment horizontal="center" vertical="center"/>
    </xf>
    <xf numFmtId="2" fontId="6" fillId="0" borderId="1" xfId="5" applyNumberFormat="1" applyFont="1" applyBorder="1" applyAlignment="1">
      <alignment horizontal="center" vertical="center" wrapText="1"/>
    </xf>
    <xf numFmtId="0" fontId="6" fillId="0" borderId="1" xfId="5" applyFont="1" applyBorder="1" applyAlignment="1">
      <alignment vertical="top" wrapText="1"/>
    </xf>
    <xf numFmtId="166" fontId="6" fillId="0" borderId="1" xfId="5" applyNumberFormat="1" applyFont="1" applyBorder="1" applyAlignment="1">
      <alignment horizontal="center" vertical="center" wrapText="1"/>
    </xf>
    <xf numFmtId="0" fontId="6" fillId="0" borderId="1" xfId="5" applyFont="1" applyBorder="1" applyAlignment="1">
      <alignment horizontal="left" vertical="top" wrapText="1"/>
    </xf>
    <xf numFmtId="167" fontId="6" fillId="0" borderId="1" xfId="1" applyNumberFormat="1" applyFont="1" applyFill="1" applyBorder="1" applyAlignment="1">
      <alignment horizontal="center" vertical="center"/>
    </xf>
    <xf numFmtId="4" fontId="6" fillId="0" borderId="1" xfId="5" applyNumberFormat="1" applyFont="1" applyBorder="1" applyAlignment="1">
      <alignment horizontal="center" vertical="center"/>
    </xf>
    <xf numFmtId="0" fontId="6" fillId="0" borderId="1" xfId="5" applyFont="1" applyBorder="1" applyAlignment="1">
      <alignment horizontal="left" vertical="top"/>
    </xf>
    <xf numFmtId="0" fontId="6" fillId="0" borderId="1" xfId="5" applyFont="1" applyBorder="1" applyAlignment="1">
      <alignment horizontal="left" wrapText="1"/>
    </xf>
    <xf numFmtId="2" fontId="6" fillId="0" borderId="1" xfId="5" applyNumberFormat="1" applyFont="1" applyBorder="1" applyAlignment="1">
      <alignment horizontal="left" vertical="top" wrapText="1"/>
    </xf>
    <xf numFmtId="1" fontId="6" fillId="0" borderId="1" xfId="5" applyNumberFormat="1" applyFont="1" applyBorder="1" applyAlignment="1">
      <alignment horizontal="left" vertical="top" wrapText="1"/>
    </xf>
    <xf numFmtId="0" fontId="4" fillId="0" borderId="0" xfId="3" applyFont="1" applyProtection="1">
      <protection locked="0"/>
    </xf>
    <xf numFmtId="2" fontId="5" fillId="0" borderId="0" xfId="3" applyNumberFormat="1" applyFont="1" applyAlignment="1" applyProtection="1">
      <alignment horizontal="left" vertical="top"/>
      <protection locked="0"/>
    </xf>
    <xf numFmtId="0" fontId="4" fillId="0" borderId="0" xfId="3" applyFont="1" applyAlignment="1" applyProtection="1">
      <alignment horizontal="left"/>
      <protection locked="0"/>
    </xf>
    <xf numFmtId="0" fontId="4" fillId="0" borderId="0" xfId="3" applyFont="1" applyAlignment="1" applyProtection="1">
      <alignment vertical="top"/>
      <protection locked="0"/>
    </xf>
    <xf numFmtId="4" fontId="4" fillId="0" borderId="0" xfId="3" applyNumberFormat="1" applyFont="1" applyAlignment="1" applyProtection="1">
      <alignment horizontal="center" vertical="top"/>
      <protection locked="0"/>
    </xf>
    <xf numFmtId="1" fontId="4" fillId="0" borderId="0" xfId="3" applyNumberFormat="1" applyFont="1" applyAlignment="1" applyProtection="1">
      <alignment horizontal="center" vertical="top"/>
      <protection locked="0"/>
    </xf>
    <xf numFmtId="0" fontId="4" fillId="0" borderId="0" xfId="3" applyFont="1" applyAlignment="1" applyProtection="1">
      <alignment horizontal="center" vertical="top"/>
      <protection locked="0"/>
    </xf>
    <xf numFmtId="0" fontId="10" fillId="0" borderId="0" xfId="3" applyFont="1" applyAlignment="1" applyProtection="1">
      <alignment horizontal="center" vertical="top"/>
      <protection locked="0"/>
    </xf>
    <xf numFmtId="2" fontId="6" fillId="0" borderId="0" xfId="3" applyNumberFormat="1" applyFont="1" applyAlignment="1" applyProtection="1">
      <alignment horizontal="left" wrapText="1"/>
      <protection locked="0"/>
    </xf>
    <xf numFmtId="0" fontId="13" fillId="0" borderId="0" xfId="1" applyFont="1" applyFill="1" applyBorder="1" applyAlignment="1" applyProtection="1">
      <alignment horizontal="center" vertical="center" wrapText="1"/>
      <protection locked="0"/>
    </xf>
    <xf numFmtId="0" fontId="13" fillId="0" borderId="0" xfId="3" applyFont="1" applyAlignment="1" applyProtection="1">
      <alignment horizontal="center" vertical="center" wrapText="1"/>
      <protection locked="0"/>
    </xf>
    <xf numFmtId="2" fontId="6" fillId="0" borderId="1" xfId="5" applyNumberFormat="1" applyFont="1" applyBorder="1" applyAlignment="1">
      <alignment vertical="top"/>
    </xf>
    <xf numFmtId="2" fontId="6" fillId="0" borderId="1" xfId="6" applyNumberFormat="1" applyFont="1" applyBorder="1" applyAlignment="1">
      <alignment vertical="top"/>
    </xf>
    <xf numFmtId="2" fontId="6" fillId="0" borderId="1" xfId="3" applyNumberFormat="1" applyFont="1" applyBorder="1" applyAlignment="1">
      <alignment horizontal="center" vertical="center"/>
    </xf>
    <xf numFmtId="0" fontId="5" fillId="0" borderId="3" xfId="5" applyFont="1" applyBorder="1" applyAlignment="1">
      <alignment horizontal="center" vertical="center" wrapText="1"/>
    </xf>
    <xf numFmtId="2" fontId="6" fillId="0" borderId="3" xfId="5" applyNumberFormat="1" applyFont="1" applyBorder="1" applyAlignment="1">
      <alignment horizontal="center" vertical="top"/>
    </xf>
    <xf numFmtId="2" fontId="6" fillId="0" borderId="3" xfId="6" applyNumberFormat="1" applyFont="1" applyBorder="1" applyAlignment="1">
      <alignment horizontal="center" vertical="top"/>
    </xf>
    <xf numFmtId="2" fontId="6" fillId="0" borderId="13" xfId="6" applyNumberFormat="1" applyFont="1" applyBorder="1" applyAlignment="1">
      <alignment horizontal="center" vertical="top"/>
    </xf>
    <xf numFmtId="0" fontId="4" fillId="0" borderId="3" xfId="3" applyFont="1" applyBorder="1" applyAlignment="1">
      <alignment horizontal="center"/>
    </xf>
    <xf numFmtId="1" fontId="6" fillId="0" borderId="17" xfId="5" applyNumberFormat="1" applyFont="1" applyBorder="1" applyAlignment="1">
      <alignment vertical="center" wrapText="1"/>
    </xf>
    <xf numFmtId="1" fontId="6" fillId="0" borderId="18" xfId="5" applyNumberFormat="1" applyFont="1" applyBorder="1" applyAlignment="1">
      <alignment horizontal="left" vertical="top" wrapText="1"/>
    </xf>
    <xf numFmtId="1" fontId="6" fillId="0" borderId="17" xfId="5" applyNumberFormat="1" applyFont="1" applyBorder="1" applyAlignment="1">
      <alignment vertical="center"/>
    </xf>
    <xf numFmtId="1" fontId="6" fillId="0" borderId="18" xfId="5" applyNumberFormat="1" applyFont="1" applyBorder="1" applyAlignment="1">
      <alignment horizontal="left" vertical="top"/>
    </xf>
    <xf numFmtId="2" fontId="6" fillId="0" borderId="17" xfId="3" applyNumberFormat="1" applyFont="1" applyBorder="1" applyAlignment="1">
      <alignment vertical="center"/>
    </xf>
    <xf numFmtId="2" fontId="6" fillId="0" borderId="18" xfId="3" applyNumberFormat="1" applyFont="1" applyBorder="1" applyAlignment="1">
      <alignment horizontal="left" vertical="top"/>
    </xf>
    <xf numFmtId="1" fontId="6" fillId="0" borderId="17" xfId="3" applyNumberFormat="1" applyFont="1" applyBorder="1" applyAlignment="1">
      <alignment vertical="center" wrapText="1"/>
    </xf>
    <xf numFmtId="1" fontId="6" fillId="0" borderId="18" xfId="3" applyNumberFormat="1" applyFont="1" applyBorder="1" applyAlignment="1">
      <alignment horizontal="left" vertical="top" wrapText="1"/>
    </xf>
    <xf numFmtId="1" fontId="6" fillId="0" borderId="17" xfId="3" applyNumberFormat="1" applyFont="1" applyBorder="1" applyAlignment="1">
      <alignment vertical="center"/>
    </xf>
    <xf numFmtId="1" fontId="6" fillId="0" borderId="18" xfId="3" applyNumberFormat="1" applyFont="1" applyBorder="1" applyAlignment="1">
      <alignment horizontal="left" vertical="top"/>
    </xf>
    <xf numFmtId="1" fontId="6" fillId="0" borderId="19" xfId="3" applyNumberFormat="1" applyFont="1" applyBorder="1" applyAlignment="1">
      <alignment vertical="center"/>
    </xf>
    <xf numFmtId="1" fontId="6" fillId="0" borderId="20" xfId="5" applyNumberFormat="1" applyFont="1" applyBorder="1" applyAlignment="1">
      <alignment horizontal="center" vertical="center" wrapText="1"/>
    </xf>
    <xf numFmtId="1" fontId="6" fillId="0" borderId="20" xfId="3" applyNumberFormat="1" applyFont="1" applyBorder="1" applyAlignment="1">
      <alignment horizontal="center" vertical="center"/>
    </xf>
    <xf numFmtId="1" fontId="6" fillId="0" borderId="20" xfId="3" applyNumberFormat="1" applyFont="1" applyBorder="1" applyAlignment="1">
      <alignment horizontal="left" vertical="top"/>
    </xf>
    <xf numFmtId="1" fontId="6" fillId="0" borderId="21" xfId="3" applyNumberFormat="1" applyFont="1" applyBorder="1" applyAlignment="1">
      <alignment horizontal="left" vertical="top"/>
    </xf>
    <xf numFmtId="0" fontId="5" fillId="0" borderId="22" xfId="5" applyFont="1" applyBorder="1" applyAlignment="1">
      <alignment horizontal="center" vertical="center" wrapText="1"/>
    </xf>
    <xf numFmtId="0" fontId="5" fillId="0" borderId="2" xfId="5" applyFont="1" applyBorder="1" applyAlignment="1">
      <alignment horizontal="left" vertical="center" wrapText="1"/>
    </xf>
    <xf numFmtId="2" fontId="5" fillId="0" borderId="22" xfId="5" applyNumberFormat="1" applyFont="1" applyBorder="1" applyAlignment="1">
      <alignment horizontal="center" vertical="center" wrapText="1"/>
    </xf>
    <xf numFmtId="0" fontId="5" fillId="0" borderId="22" xfId="1" applyFont="1" applyFill="1" applyBorder="1" applyAlignment="1" applyProtection="1">
      <alignment horizontal="center" vertical="center" wrapText="1"/>
      <protection locked="0"/>
    </xf>
    <xf numFmtId="0" fontId="5" fillId="0" borderId="22" xfId="3" applyFont="1" applyBorder="1" applyAlignment="1" applyProtection="1">
      <alignment horizontal="center" vertical="center" wrapText="1"/>
      <protection locked="0"/>
    </xf>
    <xf numFmtId="0" fontId="5" fillId="0" borderId="23" xfId="1" applyFont="1" applyFill="1" applyBorder="1" applyAlignment="1" applyProtection="1">
      <alignment horizontal="center" vertical="center" wrapText="1"/>
      <protection locked="0"/>
    </xf>
    <xf numFmtId="0" fontId="4" fillId="0" borderId="14" xfId="3" applyFont="1" applyBorder="1" applyAlignment="1">
      <alignment horizontal="center" vertical="top"/>
    </xf>
    <xf numFmtId="2" fontId="6" fillId="0" borderId="15" xfId="5" applyNumberFormat="1" applyFont="1" applyBorder="1" applyAlignment="1">
      <alignment horizontal="left" vertical="top" wrapText="1"/>
    </xf>
    <xf numFmtId="2" fontId="6" fillId="0" borderId="15" xfId="5" applyNumberFormat="1" applyFont="1" applyBorder="1" applyAlignment="1">
      <alignment vertical="top"/>
    </xf>
    <xf numFmtId="2" fontId="6" fillId="0" borderId="15" xfId="5" applyNumberFormat="1" applyFont="1" applyBorder="1" applyAlignment="1">
      <alignment horizontal="center" vertical="center" wrapText="1"/>
    </xf>
    <xf numFmtId="1" fontId="6" fillId="0" borderId="15" xfId="5" applyNumberFormat="1" applyFont="1" applyBorder="1" applyAlignment="1">
      <alignment horizontal="center" vertical="center" wrapText="1"/>
    </xf>
    <xf numFmtId="4" fontId="6" fillId="0" borderId="15" xfId="5" applyNumberFormat="1" applyFont="1" applyBorder="1" applyAlignment="1">
      <alignment horizontal="center" vertical="center" wrapText="1"/>
    </xf>
    <xf numFmtId="166" fontId="6" fillId="0" borderId="15" xfId="5" applyNumberFormat="1" applyFont="1" applyBorder="1" applyAlignment="1">
      <alignment horizontal="center" vertical="center" wrapText="1"/>
    </xf>
    <xf numFmtId="2" fontId="6" fillId="0" borderId="16" xfId="5" applyNumberFormat="1" applyFont="1" applyBorder="1" applyAlignment="1">
      <alignment horizontal="center" vertical="center"/>
    </xf>
    <xf numFmtId="0" fontId="4" fillId="0" borderId="17" xfId="3" applyFont="1" applyBorder="1" applyAlignment="1">
      <alignment horizontal="center" vertical="top"/>
    </xf>
    <xf numFmtId="2" fontId="6" fillId="0" borderId="18" xfId="5" applyNumberFormat="1" applyFont="1" applyBorder="1" applyAlignment="1">
      <alignment horizontal="center" vertical="center"/>
    </xf>
    <xf numFmtId="0" fontId="4" fillId="0" borderId="19" xfId="3" applyFont="1" applyBorder="1" applyAlignment="1">
      <alignment horizontal="center" vertical="top"/>
    </xf>
    <xf numFmtId="0" fontId="6" fillId="0" borderId="20" xfId="4" applyFont="1" applyBorder="1" applyAlignment="1">
      <alignment vertical="top" wrapText="1"/>
    </xf>
    <xf numFmtId="0" fontId="6" fillId="0" borderId="20" xfId="4" applyFont="1" applyBorder="1" applyAlignment="1">
      <alignment horizontal="center" vertical="center" wrapText="1"/>
    </xf>
    <xf numFmtId="2" fontId="6" fillId="0" borderId="20" xfId="4" applyNumberFormat="1" applyFont="1" applyBorder="1" applyAlignment="1">
      <alignment horizontal="center" vertical="center" wrapText="1"/>
    </xf>
    <xf numFmtId="1" fontId="6" fillId="0" borderId="20" xfId="4" applyNumberFormat="1" applyFont="1" applyBorder="1" applyAlignment="1">
      <alignment horizontal="center" vertical="center" wrapText="1"/>
    </xf>
    <xf numFmtId="4" fontId="6" fillId="0" borderId="20" xfId="5" applyNumberFormat="1" applyFont="1" applyBorder="1" applyAlignment="1">
      <alignment horizontal="center" vertical="center" wrapText="1"/>
    </xf>
    <xf numFmtId="2" fontId="6" fillId="0" borderId="21" xfId="5" applyNumberFormat="1" applyFont="1" applyBorder="1" applyAlignment="1">
      <alignment horizontal="center" vertical="center"/>
    </xf>
    <xf numFmtId="0" fontId="14" fillId="0" borderId="9" xfId="3" applyFont="1" applyBorder="1" applyAlignment="1">
      <alignment horizontal="center"/>
    </xf>
    <xf numFmtId="2" fontId="14" fillId="0" borderId="9" xfId="3" applyNumberFormat="1" applyFont="1" applyBorder="1" applyAlignment="1">
      <alignment horizontal="center"/>
    </xf>
    <xf numFmtId="0" fontId="14" fillId="4" borderId="7" xfId="3" applyFont="1" applyFill="1" applyBorder="1" applyAlignment="1">
      <alignment horizontal="center"/>
    </xf>
    <xf numFmtId="164" fontId="5" fillId="0" borderId="11" xfId="2" applyNumberFormat="1" applyFont="1" applyFill="1" applyBorder="1" applyAlignment="1">
      <alignment horizontal="center" wrapText="1"/>
    </xf>
    <xf numFmtId="4" fontId="5" fillId="0" borderId="11" xfId="2" applyNumberFormat="1" applyFont="1" applyFill="1" applyBorder="1" applyAlignment="1">
      <alignment horizontal="center" wrapText="1"/>
    </xf>
    <xf numFmtId="4" fontId="5" fillId="0" borderId="12" xfId="2" applyNumberFormat="1" applyFont="1" applyFill="1" applyBorder="1" applyAlignment="1">
      <alignment horizontal="center" wrapText="1"/>
    </xf>
    <xf numFmtId="1" fontId="6" fillId="0" borderId="10" xfId="5" applyNumberFormat="1" applyFont="1" applyBorder="1" applyAlignment="1">
      <alignment vertical="center" wrapText="1"/>
    </xf>
    <xf numFmtId="1" fontId="6" fillId="0" borderId="11" xfId="5" applyNumberFormat="1" applyFont="1" applyBorder="1" applyAlignment="1">
      <alignment horizontal="center" vertical="center" wrapText="1"/>
    </xf>
    <xf numFmtId="1" fontId="6" fillId="0" borderId="11" xfId="5" applyNumberFormat="1" applyFont="1" applyBorder="1" applyAlignment="1">
      <alignment horizontal="left" vertical="top" wrapText="1"/>
    </xf>
    <xf numFmtId="1" fontId="6" fillId="0" borderId="24" xfId="5" applyNumberFormat="1" applyFont="1" applyBorder="1" applyAlignment="1">
      <alignment horizontal="left" vertical="top" wrapText="1"/>
    </xf>
    <xf numFmtId="0" fontId="5" fillId="0" borderId="25" xfId="1" applyFont="1" applyFill="1" applyBorder="1" applyAlignment="1" applyProtection="1">
      <alignment horizontal="center" vertical="center" wrapText="1"/>
      <protection locked="0"/>
    </xf>
    <xf numFmtId="0" fontId="5" fillId="0" borderId="26" xfId="1" applyFont="1" applyFill="1" applyBorder="1" applyAlignment="1" applyProtection="1">
      <alignment horizontal="center" vertical="center" wrapText="1"/>
      <protection locked="0"/>
    </xf>
    <xf numFmtId="0" fontId="13" fillId="0" borderId="26" xfId="3" applyFont="1" applyBorder="1" applyAlignment="1" applyProtection="1">
      <alignment horizontal="center" vertical="center" wrapText="1"/>
      <protection locked="0"/>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2" fontId="6" fillId="0" borderId="5" xfId="3" applyNumberFormat="1" applyFont="1" applyBorder="1" applyAlignment="1" applyProtection="1">
      <alignment horizontal="left" wrapText="1"/>
      <protection locked="0"/>
    </xf>
    <xf numFmtId="2" fontId="6" fillId="0" borderId="4" xfId="3" applyNumberFormat="1" applyFont="1" applyBorder="1" applyAlignment="1" applyProtection="1">
      <alignment horizontal="left" wrapText="1"/>
      <protection locked="0"/>
    </xf>
    <xf numFmtId="2" fontId="6" fillId="0" borderId="3" xfId="3" applyNumberFormat="1" applyFont="1" applyBorder="1" applyAlignment="1" applyProtection="1">
      <alignment horizontal="left" wrapText="1"/>
      <protection locked="0"/>
    </xf>
    <xf numFmtId="0" fontId="12" fillId="0" borderId="6" xfId="3" applyFont="1" applyBorder="1" applyAlignment="1">
      <alignment horizontal="center" vertical="center"/>
    </xf>
    <xf numFmtId="0" fontId="12" fillId="0" borderId="7" xfId="3" applyFont="1" applyBorder="1" applyAlignment="1">
      <alignment horizontal="center" vertical="center"/>
    </xf>
    <xf numFmtId="0" fontId="12" fillId="0" borderId="8" xfId="3" applyFont="1" applyBorder="1" applyAlignment="1">
      <alignment horizontal="center" vertical="center"/>
    </xf>
    <xf numFmtId="2" fontId="5" fillId="0" borderId="28" xfId="3" applyNumberFormat="1" applyFont="1" applyBorder="1" applyAlignment="1" applyProtection="1">
      <alignment horizontal="center" vertical="top"/>
      <protection locked="0"/>
    </xf>
    <xf numFmtId="2" fontId="5" fillId="0" borderId="0" xfId="3" applyNumberFormat="1" applyFont="1" applyAlignment="1" applyProtection="1">
      <alignment horizontal="center" vertical="top"/>
      <protection locked="0"/>
    </xf>
  </cellXfs>
  <cellStyles count="8">
    <cellStyle name="Comma 2 2" xfId="7" xr:uid="{A2514B7D-1E13-45D8-B27C-C302B996CD56}"/>
    <cellStyle name="Good" xfId="1" builtinId="26"/>
    <cellStyle name="Neutral" xfId="2" builtinId="28"/>
    <cellStyle name="Normal" xfId="0" builtinId="0"/>
    <cellStyle name="Normal 14 2 3 2" xfId="6" xr:uid="{A840166E-81D1-4F9A-B9CB-D8944CFC40C0}"/>
    <cellStyle name="Normal 26 2" xfId="5" xr:uid="{052D62F8-2624-4C39-8621-170F249CE1B5}"/>
    <cellStyle name="Normal 60" xfId="3" xr:uid="{8C5C329F-D415-4674-962C-9C70D376D69E}"/>
    <cellStyle name="Normal 67" xfId="4" xr:uid="{6D36B712-AE60-4876-B6D4-C08B2AFFF1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92DB3-E0FC-447C-9F75-7F6BACCF37AE}">
  <dimension ref="A1:R31"/>
  <sheetViews>
    <sheetView showGridLines="0" tabSelected="1" topLeftCell="A16" zoomScale="70" zoomScaleNormal="70" workbookViewId="0">
      <selection activeCell="D19" sqref="D19"/>
    </sheetView>
  </sheetViews>
  <sheetFormatPr defaultRowHeight="14.25" outlineLevelCol="1" x14ac:dyDescent="0.2"/>
  <cols>
    <col min="1" max="1" width="9.140625" style="1"/>
    <col min="2" max="2" width="46.42578125" style="1" customWidth="1"/>
    <col min="3" max="3" width="14.7109375" style="1" customWidth="1"/>
    <col min="4" max="4" width="87.140625" style="1" customWidth="1"/>
    <col min="5" max="5" width="10.7109375" style="3" customWidth="1"/>
    <col min="6" max="6" width="13.5703125" style="1" customWidth="1"/>
    <col min="7" max="7" width="13.7109375" style="3" hidden="1" customWidth="1" outlineLevel="1"/>
    <col min="8" max="8" width="10.5703125" style="1" customWidth="1" collapsed="1"/>
    <col min="9" max="9" width="16.28515625" style="3" customWidth="1"/>
    <col min="10" max="10" width="13.85546875" style="3" customWidth="1"/>
    <col min="11" max="11" width="14.7109375" style="3" customWidth="1"/>
    <col min="12" max="12" width="13.85546875" style="3" customWidth="1"/>
    <col min="13" max="13" width="8" style="3" customWidth="1"/>
    <col min="14" max="14" width="14.28515625" style="4" customWidth="1"/>
    <col min="15" max="15" width="24" style="2" customWidth="1"/>
    <col min="16" max="16" width="20" style="1" customWidth="1"/>
    <col min="17" max="17" width="26.7109375" style="1" customWidth="1"/>
    <col min="18" max="18" width="18.42578125" style="1" customWidth="1"/>
    <col min="19" max="16384" width="9.140625" style="1"/>
  </cols>
  <sheetData>
    <row r="1" spans="1:18" s="41" customFormat="1" ht="13.5" customHeight="1" x14ac:dyDescent="0.2">
      <c r="A1" s="42" t="s">
        <v>51</v>
      </c>
      <c r="B1" s="48"/>
      <c r="D1" s="50"/>
      <c r="E1" s="50"/>
      <c r="F1" s="51"/>
      <c r="G1" s="51"/>
      <c r="H1" s="45"/>
      <c r="I1" s="44"/>
      <c r="N1" s="43"/>
    </row>
    <row r="2" spans="1:18" s="41" customFormat="1" ht="13.5" customHeight="1" x14ac:dyDescent="0.2">
      <c r="A2" s="42"/>
      <c r="B2" s="48"/>
      <c r="D2" s="50"/>
      <c r="E2" s="50"/>
      <c r="F2" s="51"/>
      <c r="G2" s="51"/>
      <c r="H2" s="45"/>
      <c r="I2" s="44"/>
      <c r="N2" s="43"/>
      <c r="R2" s="41" t="s">
        <v>75</v>
      </c>
    </row>
    <row r="3" spans="1:18" s="41" customFormat="1" ht="18" customHeight="1" x14ac:dyDescent="0.2">
      <c r="A3" s="120" t="s">
        <v>76</v>
      </c>
      <c r="B3" s="120"/>
      <c r="C3" s="120"/>
      <c r="D3" s="120"/>
      <c r="E3" s="120"/>
      <c r="F3" s="120"/>
      <c r="G3" s="120"/>
      <c r="H3" s="120"/>
      <c r="I3" s="120"/>
      <c r="J3" s="120"/>
      <c r="K3" s="120"/>
      <c r="L3" s="120"/>
      <c r="M3" s="120"/>
      <c r="N3" s="120"/>
      <c r="O3" s="120"/>
      <c r="P3" s="120"/>
      <c r="Q3" s="120"/>
      <c r="R3" s="120"/>
    </row>
    <row r="4" spans="1:18" s="41" customFormat="1" ht="18.75" customHeight="1" x14ac:dyDescent="0.2">
      <c r="A4" s="119" t="s">
        <v>63</v>
      </c>
      <c r="B4" s="119"/>
      <c r="C4" s="119"/>
      <c r="D4" s="119"/>
      <c r="E4" s="119"/>
      <c r="F4" s="119"/>
      <c r="G4" s="119"/>
      <c r="H4" s="119"/>
      <c r="I4" s="119"/>
      <c r="J4" s="119"/>
      <c r="K4" s="119"/>
      <c r="L4" s="119"/>
      <c r="M4" s="119"/>
      <c r="N4" s="119"/>
      <c r="O4" s="119"/>
      <c r="P4" s="119"/>
      <c r="Q4" s="119"/>
      <c r="R4" s="119"/>
    </row>
    <row r="5" spans="1:18" s="41" customFormat="1" ht="177.75" customHeight="1" x14ac:dyDescent="0.2">
      <c r="A5" s="113" t="s">
        <v>74</v>
      </c>
      <c r="B5" s="114"/>
      <c r="C5" s="114"/>
      <c r="D5" s="114"/>
      <c r="E5" s="114"/>
      <c r="F5" s="114"/>
      <c r="G5" s="114"/>
      <c r="H5" s="114"/>
      <c r="I5" s="114"/>
      <c r="J5" s="114"/>
      <c r="K5" s="114"/>
      <c r="L5" s="114"/>
      <c r="M5" s="114"/>
      <c r="N5" s="114"/>
      <c r="O5" s="114"/>
      <c r="P5" s="114"/>
      <c r="Q5" s="114"/>
      <c r="R5" s="115"/>
    </row>
    <row r="6" spans="1:18" s="41" customFormat="1" ht="9.75" customHeight="1" thickBot="1" x14ac:dyDescent="0.25">
      <c r="A6" s="49"/>
      <c r="B6" s="49"/>
      <c r="C6" s="49"/>
      <c r="D6" s="47"/>
      <c r="E6" s="47"/>
      <c r="F6" s="46"/>
      <c r="G6" s="45"/>
      <c r="H6" s="49"/>
      <c r="I6" s="49"/>
      <c r="J6" s="49"/>
      <c r="K6" s="49"/>
      <c r="L6" s="49"/>
      <c r="M6" s="49"/>
      <c r="N6" s="49"/>
      <c r="O6" s="49"/>
      <c r="P6" s="49"/>
      <c r="Q6" s="49"/>
      <c r="R6" s="49"/>
    </row>
    <row r="7" spans="1:18" ht="27.75" customHeight="1" thickBot="1" x14ac:dyDescent="0.25">
      <c r="A7" s="116" t="s">
        <v>65</v>
      </c>
      <c r="B7" s="117"/>
      <c r="C7" s="117"/>
      <c r="D7" s="117"/>
      <c r="E7" s="117"/>
      <c r="F7" s="117"/>
      <c r="G7" s="117"/>
      <c r="H7" s="117"/>
      <c r="I7" s="117"/>
      <c r="J7" s="118"/>
      <c r="K7" s="116" t="s">
        <v>64</v>
      </c>
      <c r="L7" s="117"/>
      <c r="M7" s="117"/>
      <c r="N7" s="117"/>
      <c r="O7" s="117"/>
      <c r="P7" s="117"/>
      <c r="Q7" s="118"/>
    </row>
    <row r="8" spans="1:18" ht="87" customHeight="1" thickBot="1" x14ac:dyDescent="0.25">
      <c r="A8" s="75" t="s">
        <v>50</v>
      </c>
      <c r="B8" s="75" t="s">
        <v>49</v>
      </c>
      <c r="C8" s="76" t="s">
        <v>42</v>
      </c>
      <c r="D8" s="75" t="s">
        <v>48</v>
      </c>
      <c r="E8" s="75" t="s">
        <v>47</v>
      </c>
      <c r="F8" s="77" t="s">
        <v>69</v>
      </c>
      <c r="G8" s="78" t="s">
        <v>70</v>
      </c>
      <c r="H8" s="79" t="s">
        <v>46</v>
      </c>
      <c r="I8" s="78" t="s">
        <v>71</v>
      </c>
      <c r="J8" s="80" t="s">
        <v>72</v>
      </c>
      <c r="K8" s="108" t="s">
        <v>66</v>
      </c>
      <c r="L8" s="109" t="s">
        <v>67</v>
      </c>
      <c r="M8" s="110" t="s">
        <v>46</v>
      </c>
      <c r="N8" s="109" t="s">
        <v>68</v>
      </c>
      <c r="O8" s="111" t="s">
        <v>45</v>
      </c>
      <c r="P8" s="111" t="s">
        <v>44</v>
      </c>
      <c r="Q8" s="112" t="s">
        <v>43</v>
      </c>
      <c r="R8" s="55" t="s">
        <v>41</v>
      </c>
    </row>
    <row r="9" spans="1:18" ht="54.75" customHeight="1" x14ac:dyDescent="0.2">
      <c r="A9" s="81">
        <v>1</v>
      </c>
      <c r="B9" s="82" t="s">
        <v>40</v>
      </c>
      <c r="C9" s="83" t="s">
        <v>9</v>
      </c>
      <c r="D9" s="82" t="s">
        <v>52</v>
      </c>
      <c r="E9" s="84" t="s">
        <v>15</v>
      </c>
      <c r="F9" s="85">
        <v>40</v>
      </c>
      <c r="G9" s="86">
        <v>25</v>
      </c>
      <c r="H9" s="87">
        <v>5</v>
      </c>
      <c r="I9" s="86">
        <f t="shared" ref="I9:I29" si="0">+G9*F9</f>
        <v>1000</v>
      </c>
      <c r="J9" s="88">
        <f>+I9*(1+H9/100)</f>
        <v>1050</v>
      </c>
      <c r="K9" s="104"/>
      <c r="L9" s="105">
        <f>+K9*F9</f>
        <v>0</v>
      </c>
      <c r="M9" s="105"/>
      <c r="N9" s="105">
        <f>+L9*(1+M9/100)</f>
        <v>0</v>
      </c>
      <c r="O9" s="106"/>
      <c r="P9" s="106"/>
      <c r="Q9" s="107"/>
      <c r="R9" s="56"/>
    </row>
    <row r="10" spans="1:18" ht="50.25" customHeight="1" x14ac:dyDescent="0.2">
      <c r="A10" s="89">
        <v>2</v>
      </c>
      <c r="B10" s="39" t="s">
        <v>39</v>
      </c>
      <c r="C10" s="52" t="s">
        <v>9</v>
      </c>
      <c r="D10" s="39" t="s">
        <v>53</v>
      </c>
      <c r="E10" s="31" t="s">
        <v>15</v>
      </c>
      <c r="F10" s="28">
        <v>40</v>
      </c>
      <c r="G10" s="8">
        <v>16</v>
      </c>
      <c r="H10" s="33">
        <v>5</v>
      </c>
      <c r="I10" s="8">
        <f t="shared" si="0"/>
        <v>640</v>
      </c>
      <c r="J10" s="90">
        <f t="shared" ref="J10:J29" si="1">+I10*(1+H10/100)</f>
        <v>672</v>
      </c>
      <c r="K10" s="60"/>
      <c r="L10" s="28">
        <f t="shared" ref="L10:L29" si="2">+K10*F10</f>
        <v>0</v>
      </c>
      <c r="M10" s="28"/>
      <c r="N10" s="28">
        <f t="shared" ref="N10:N29" si="3">+L10*(1+M10/100)</f>
        <v>0</v>
      </c>
      <c r="O10" s="40"/>
      <c r="P10" s="40"/>
      <c r="Q10" s="61"/>
      <c r="R10" s="56"/>
    </row>
    <row r="11" spans="1:18" ht="53.25" customHeight="1" x14ac:dyDescent="0.2">
      <c r="A11" s="89">
        <v>3</v>
      </c>
      <c r="B11" s="39" t="s">
        <v>38</v>
      </c>
      <c r="C11" s="52" t="s">
        <v>9</v>
      </c>
      <c r="D11" s="39" t="s">
        <v>54</v>
      </c>
      <c r="E11" s="31" t="s">
        <v>15</v>
      </c>
      <c r="F11" s="28">
        <v>40</v>
      </c>
      <c r="G11" s="8">
        <v>14.72</v>
      </c>
      <c r="H11" s="33">
        <v>5</v>
      </c>
      <c r="I11" s="8">
        <f t="shared" si="0"/>
        <v>588.80000000000007</v>
      </c>
      <c r="J11" s="90">
        <f t="shared" si="1"/>
        <v>618.24000000000012</v>
      </c>
      <c r="K11" s="60"/>
      <c r="L11" s="28">
        <f t="shared" si="2"/>
        <v>0</v>
      </c>
      <c r="M11" s="28"/>
      <c r="N11" s="28">
        <f t="shared" si="3"/>
        <v>0</v>
      </c>
      <c r="O11" s="40"/>
      <c r="P11" s="40"/>
      <c r="Q11" s="61"/>
      <c r="R11" s="56"/>
    </row>
    <row r="12" spans="1:18" ht="53.25" customHeight="1" x14ac:dyDescent="0.2">
      <c r="A12" s="89">
        <v>4</v>
      </c>
      <c r="B12" s="39" t="s">
        <v>37</v>
      </c>
      <c r="C12" s="52" t="s">
        <v>9</v>
      </c>
      <c r="D12" s="39" t="s">
        <v>55</v>
      </c>
      <c r="E12" s="31" t="s">
        <v>15</v>
      </c>
      <c r="F12" s="28">
        <v>40</v>
      </c>
      <c r="G12" s="8">
        <v>12.72</v>
      </c>
      <c r="H12" s="33">
        <v>5</v>
      </c>
      <c r="I12" s="8">
        <f t="shared" si="0"/>
        <v>508.8</v>
      </c>
      <c r="J12" s="90">
        <f t="shared" si="1"/>
        <v>534.24</v>
      </c>
      <c r="K12" s="60"/>
      <c r="L12" s="28">
        <f t="shared" si="2"/>
        <v>0</v>
      </c>
      <c r="M12" s="28"/>
      <c r="N12" s="28">
        <f t="shared" si="3"/>
        <v>0</v>
      </c>
      <c r="O12" s="40"/>
      <c r="P12" s="40"/>
      <c r="Q12" s="61"/>
      <c r="R12" s="56"/>
    </row>
    <row r="13" spans="1:18" ht="67.5" customHeight="1" x14ac:dyDescent="0.2">
      <c r="A13" s="89">
        <v>5</v>
      </c>
      <c r="B13" s="39" t="s">
        <v>36</v>
      </c>
      <c r="C13" s="52" t="s">
        <v>9</v>
      </c>
      <c r="D13" s="39" t="s">
        <v>56</v>
      </c>
      <c r="E13" s="31" t="s">
        <v>15</v>
      </c>
      <c r="F13" s="28">
        <v>40</v>
      </c>
      <c r="G13" s="29">
        <v>7.83</v>
      </c>
      <c r="H13" s="33">
        <v>5</v>
      </c>
      <c r="I13" s="8">
        <f t="shared" si="0"/>
        <v>313.2</v>
      </c>
      <c r="J13" s="90">
        <f t="shared" si="1"/>
        <v>328.86</v>
      </c>
      <c r="K13" s="62"/>
      <c r="L13" s="28">
        <f t="shared" si="2"/>
        <v>0</v>
      </c>
      <c r="M13" s="30"/>
      <c r="N13" s="28">
        <f t="shared" si="3"/>
        <v>0</v>
      </c>
      <c r="O13" s="23"/>
      <c r="P13" s="23"/>
      <c r="Q13" s="63"/>
      <c r="R13" s="56"/>
    </row>
    <row r="14" spans="1:18" ht="45" customHeight="1" x14ac:dyDescent="0.2">
      <c r="A14" s="89">
        <v>6</v>
      </c>
      <c r="B14" s="34" t="s">
        <v>35</v>
      </c>
      <c r="C14" s="52" t="s">
        <v>30</v>
      </c>
      <c r="D14" s="37" t="s">
        <v>34</v>
      </c>
      <c r="E14" s="31" t="s">
        <v>15</v>
      </c>
      <c r="F14" s="30">
        <v>20</v>
      </c>
      <c r="G14" s="36">
        <v>450</v>
      </c>
      <c r="H14" s="33">
        <v>5</v>
      </c>
      <c r="I14" s="8">
        <f t="shared" si="0"/>
        <v>9000</v>
      </c>
      <c r="J14" s="90">
        <f t="shared" si="1"/>
        <v>9450</v>
      </c>
      <c r="K14" s="62"/>
      <c r="L14" s="28">
        <f t="shared" si="2"/>
        <v>0</v>
      </c>
      <c r="M14" s="30"/>
      <c r="N14" s="28">
        <f t="shared" si="3"/>
        <v>0</v>
      </c>
      <c r="O14" s="23"/>
      <c r="P14" s="23"/>
      <c r="Q14" s="63"/>
      <c r="R14" s="56"/>
    </row>
    <row r="15" spans="1:18" ht="47.25" customHeight="1" x14ac:dyDescent="0.2">
      <c r="A15" s="89">
        <v>7</v>
      </c>
      <c r="B15" s="38" t="s">
        <v>33</v>
      </c>
      <c r="C15" s="52" t="s">
        <v>30</v>
      </c>
      <c r="D15" s="37" t="s">
        <v>32</v>
      </c>
      <c r="E15" s="31" t="s">
        <v>15</v>
      </c>
      <c r="F15" s="30">
        <v>20</v>
      </c>
      <c r="G15" s="36">
        <v>450</v>
      </c>
      <c r="H15" s="33">
        <v>5</v>
      </c>
      <c r="I15" s="8">
        <f t="shared" si="0"/>
        <v>9000</v>
      </c>
      <c r="J15" s="90">
        <f t="shared" si="1"/>
        <v>9450</v>
      </c>
      <c r="K15" s="62"/>
      <c r="L15" s="28">
        <f t="shared" si="2"/>
        <v>0</v>
      </c>
      <c r="M15" s="30"/>
      <c r="N15" s="28">
        <f t="shared" si="3"/>
        <v>0</v>
      </c>
      <c r="O15" s="23"/>
      <c r="P15" s="23"/>
      <c r="Q15" s="63"/>
      <c r="R15" s="56"/>
    </row>
    <row r="16" spans="1:18" ht="143.25" customHeight="1" x14ac:dyDescent="0.2">
      <c r="A16" s="89">
        <v>8</v>
      </c>
      <c r="B16" s="34" t="s">
        <v>31</v>
      </c>
      <c r="C16" s="52" t="s">
        <v>30</v>
      </c>
      <c r="D16" s="34" t="s">
        <v>73</v>
      </c>
      <c r="E16" s="31" t="s">
        <v>15</v>
      </c>
      <c r="F16" s="30">
        <v>3</v>
      </c>
      <c r="G16" s="29">
        <v>919</v>
      </c>
      <c r="H16" s="33">
        <v>5</v>
      </c>
      <c r="I16" s="8">
        <f t="shared" si="0"/>
        <v>2757</v>
      </c>
      <c r="J16" s="90">
        <f t="shared" si="1"/>
        <v>2894.85</v>
      </c>
      <c r="K16" s="62"/>
      <c r="L16" s="28">
        <f t="shared" si="2"/>
        <v>0</v>
      </c>
      <c r="M16" s="30"/>
      <c r="N16" s="28">
        <f t="shared" si="3"/>
        <v>0</v>
      </c>
      <c r="O16" s="23"/>
      <c r="P16" s="23"/>
      <c r="Q16" s="63"/>
      <c r="R16" s="56"/>
    </row>
    <row r="17" spans="1:18" ht="110.25" customHeight="1" x14ac:dyDescent="0.2">
      <c r="A17" s="89">
        <v>9</v>
      </c>
      <c r="B17" s="34" t="s">
        <v>29</v>
      </c>
      <c r="C17" s="52" t="s">
        <v>25</v>
      </c>
      <c r="D17" s="34" t="s">
        <v>28</v>
      </c>
      <c r="E17" s="31" t="s">
        <v>15</v>
      </c>
      <c r="F17" s="30">
        <v>27</v>
      </c>
      <c r="G17" s="35">
        <v>170</v>
      </c>
      <c r="H17" s="33">
        <v>5</v>
      </c>
      <c r="I17" s="8">
        <f t="shared" si="0"/>
        <v>4590</v>
      </c>
      <c r="J17" s="90">
        <f t="shared" si="1"/>
        <v>4819.5</v>
      </c>
      <c r="K17" s="62"/>
      <c r="L17" s="28">
        <f t="shared" si="2"/>
        <v>0</v>
      </c>
      <c r="M17" s="30"/>
      <c r="N17" s="28">
        <f t="shared" si="3"/>
        <v>0</v>
      </c>
      <c r="O17" s="23"/>
      <c r="P17" s="23"/>
      <c r="Q17" s="63"/>
      <c r="R17" s="56"/>
    </row>
    <row r="18" spans="1:18" ht="133.5" customHeight="1" x14ac:dyDescent="0.2">
      <c r="A18" s="89">
        <v>10</v>
      </c>
      <c r="B18" s="34" t="s">
        <v>27</v>
      </c>
      <c r="C18" s="52" t="s">
        <v>25</v>
      </c>
      <c r="D18" s="34" t="s">
        <v>26</v>
      </c>
      <c r="E18" s="31" t="s">
        <v>15</v>
      </c>
      <c r="F18" s="30">
        <v>17</v>
      </c>
      <c r="G18" s="29">
        <v>120</v>
      </c>
      <c r="H18" s="33">
        <v>5</v>
      </c>
      <c r="I18" s="8">
        <f t="shared" si="0"/>
        <v>2040</v>
      </c>
      <c r="J18" s="90">
        <f t="shared" si="1"/>
        <v>2142</v>
      </c>
      <c r="K18" s="62"/>
      <c r="L18" s="28">
        <f t="shared" si="2"/>
        <v>0</v>
      </c>
      <c r="M18" s="30"/>
      <c r="N18" s="28">
        <f t="shared" si="3"/>
        <v>0</v>
      </c>
      <c r="O18" s="23"/>
      <c r="P18" s="23"/>
      <c r="Q18" s="63"/>
      <c r="R18" s="56"/>
    </row>
    <row r="19" spans="1:18" ht="88.5" customHeight="1" x14ac:dyDescent="0.2">
      <c r="A19" s="89">
        <v>11</v>
      </c>
      <c r="B19" s="32" t="s">
        <v>24</v>
      </c>
      <c r="C19" s="52" t="s">
        <v>19</v>
      </c>
      <c r="D19" s="34" t="s">
        <v>77</v>
      </c>
      <c r="E19" s="31" t="s">
        <v>15</v>
      </c>
      <c r="F19" s="30">
        <v>400</v>
      </c>
      <c r="G19" s="29">
        <v>9.1199999999999992</v>
      </c>
      <c r="H19" s="28">
        <v>5</v>
      </c>
      <c r="I19" s="8">
        <f t="shared" si="0"/>
        <v>3647.9999999999995</v>
      </c>
      <c r="J19" s="90">
        <f t="shared" si="1"/>
        <v>3830.3999999999996</v>
      </c>
      <c r="K19" s="62"/>
      <c r="L19" s="28">
        <f t="shared" si="2"/>
        <v>0</v>
      </c>
      <c r="M19" s="30"/>
      <c r="N19" s="28">
        <f t="shared" si="3"/>
        <v>0</v>
      </c>
      <c r="O19" s="23"/>
      <c r="P19" s="23"/>
      <c r="Q19" s="63"/>
      <c r="R19" s="56"/>
    </row>
    <row r="20" spans="1:18" ht="40.5" customHeight="1" x14ac:dyDescent="0.2">
      <c r="A20" s="89">
        <v>12</v>
      </c>
      <c r="B20" s="14" t="s">
        <v>23</v>
      </c>
      <c r="C20" s="53" t="s">
        <v>22</v>
      </c>
      <c r="D20" s="27" t="s">
        <v>57</v>
      </c>
      <c r="E20" s="26" t="s">
        <v>15</v>
      </c>
      <c r="F20" s="24">
        <v>133</v>
      </c>
      <c r="G20" s="25">
        <v>1.02</v>
      </c>
      <c r="H20" s="24">
        <v>5</v>
      </c>
      <c r="I20" s="8">
        <f t="shared" si="0"/>
        <v>135.66</v>
      </c>
      <c r="J20" s="90">
        <f t="shared" si="1"/>
        <v>142.44300000000001</v>
      </c>
      <c r="K20" s="62"/>
      <c r="L20" s="28">
        <f t="shared" si="2"/>
        <v>0</v>
      </c>
      <c r="M20" s="30"/>
      <c r="N20" s="28">
        <f t="shared" si="3"/>
        <v>0</v>
      </c>
      <c r="O20" s="23"/>
      <c r="P20" s="23"/>
      <c r="Q20" s="63"/>
      <c r="R20" s="57"/>
    </row>
    <row r="21" spans="1:18" ht="33.75" customHeight="1" x14ac:dyDescent="0.2">
      <c r="A21" s="89">
        <v>13</v>
      </c>
      <c r="B21" s="19" t="s">
        <v>21</v>
      </c>
      <c r="C21" s="53" t="s">
        <v>19</v>
      </c>
      <c r="D21" s="19" t="s">
        <v>20</v>
      </c>
      <c r="E21" s="18" t="s">
        <v>15</v>
      </c>
      <c r="F21" s="15">
        <v>507</v>
      </c>
      <c r="G21" s="16">
        <v>0.624</v>
      </c>
      <c r="H21" s="17">
        <v>5</v>
      </c>
      <c r="I21" s="8">
        <f t="shared" si="0"/>
        <v>316.36799999999999</v>
      </c>
      <c r="J21" s="90">
        <f t="shared" si="1"/>
        <v>332.18639999999999</v>
      </c>
      <c r="K21" s="64"/>
      <c r="L21" s="28">
        <f t="shared" si="2"/>
        <v>0</v>
      </c>
      <c r="M21" s="54"/>
      <c r="N21" s="28">
        <f t="shared" si="3"/>
        <v>0</v>
      </c>
      <c r="O21" s="22"/>
      <c r="P21" s="22"/>
      <c r="Q21" s="65"/>
      <c r="R21" s="57"/>
    </row>
    <row r="22" spans="1:18" ht="33" x14ac:dyDescent="0.2">
      <c r="A22" s="89">
        <v>14</v>
      </c>
      <c r="B22" s="19" t="s">
        <v>18</v>
      </c>
      <c r="C22" s="53" t="s">
        <v>14</v>
      </c>
      <c r="D22" s="19" t="s">
        <v>17</v>
      </c>
      <c r="E22" s="18" t="s">
        <v>15</v>
      </c>
      <c r="F22" s="15">
        <v>20</v>
      </c>
      <c r="G22" s="21">
        <v>3.6191</v>
      </c>
      <c r="H22" s="15">
        <v>5</v>
      </c>
      <c r="I22" s="8">
        <f t="shared" si="0"/>
        <v>72.382000000000005</v>
      </c>
      <c r="J22" s="90">
        <f t="shared" si="1"/>
        <v>76.001100000000008</v>
      </c>
      <c r="K22" s="66"/>
      <c r="L22" s="28">
        <f t="shared" si="2"/>
        <v>0</v>
      </c>
      <c r="M22" s="15"/>
      <c r="N22" s="28">
        <f t="shared" si="3"/>
        <v>0</v>
      </c>
      <c r="O22" s="20"/>
      <c r="P22" s="20"/>
      <c r="Q22" s="67"/>
      <c r="R22" s="58"/>
    </row>
    <row r="23" spans="1:18" ht="83.25" customHeight="1" x14ac:dyDescent="0.2">
      <c r="A23" s="89">
        <v>15</v>
      </c>
      <c r="B23" s="19" t="s">
        <v>16</v>
      </c>
      <c r="C23" s="53" t="s">
        <v>14</v>
      </c>
      <c r="D23" s="19" t="s">
        <v>61</v>
      </c>
      <c r="E23" s="18" t="s">
        <v>15</v>
      </c>
      <c r="F23" s="17">
        <v>20</v>
      </c>
      <c r="G23" s="16">
        <v>10.952400000000001</v>
      </c>
      <c r="H23" s="15">
        <v>5</v>
      </c>
      <c r="I23" s="8">
        <f t="shared" si="0"/>
        <v>219.048</v>
      </c>
      <c r="J23" s="90">
        <f t="shared" si="1"/>
        <v>230.00040000000001</v>
      </c>
      <c r="K23" s="68"/>
      <c r="L23" s="28">
        <f t="shared" si="2"/>
        <v>0</v>
      </c>
      <c r="M23" s="17"/>
      <c r="N23" s="28">
        <f t="shared" si="3"/>
        <v>0</v>
      </c>
      <c r="O23" s="7"/>
      <c r="P23" s="7"/>
      <c r="Q23" s="69"/>
      <c r="R23" s="57"/>
    </row>
    <row r="24" spans="1:18" ht="99.75" x14ac:dyDescent="0.2">
      <c r="A24" s="89">
        <f t="shared" ref="A24:A29" si="4">+A23+1</f>
        <v>16</v>
      </c>
      <c r="B24" s="12" t="s">
        <v>13</v>
      </c>
      <c r="C24" s="52" t="s">
        <v>9</v>
      </c>
      <c r="D24" s="12" t="s">
        <v>58</v>
      </c>
      <c r="E24" s="11" t="s">
        <v>59</v>
      </c>
      <c r="F24" s="9">
        <v>5000</v>
      </c>
      <c r="G24" s="10">
        <v>12.6</v>
      </c>
      <c r="H24" s="9">
        <v>5</v>
      </c>
      <c r="I24" s="8">
        <f t="shared" si="0"/>
        <v>63000</v>
      </c>
      <c r="J24" s="90">
        <f t="shared" si="1"/>
        <v>66150</v>
      </c>
      <c r="K24" s="68"/>
      <c r="L24" s="28">
        <f t="shared" si="2"/>
        <v>0</v>
      </c>
      <c r="M24" s="17"/>
      <c r="N24" s="28">
        <f t="shared" si="3"/>
        <v>0</v>
      </c>
      <c r="O24" s="7"/>
      <c r="P24" s="7"/>
      <c r="Q24" s="69"/>
      <c r="R24" s="59"/>
    </row>
    <row r="25" spans="1:18" ht="78" x14ac:dyDescent="0.2">
      <c r="A25" s="89">
        <f t="shared" si="4"/>
        <v>17</v>
      </c>
      <c r="B25" s="12" t="s">
        <v>12</v>
      </c>
      <c r="C25" s="52" t="s">
        <v>9</v>
      </c>
      <c r="D25" s="13" t="s">
        <v>60</v>
      </c>
      <c r="E25" s="11" t="s">
        <v>59</v>
      </c>
      <c r="F25" s="9">
        <v>10</v>
      </c>
      <c r="G25" s="10">
        <v>15.6</v>
      </c>
      <c r="H25" s="9">
        <v>5</v>
      </c>
      <c r="I25" s="8">
        <f t="shared" si="0"/>
        <v>156</v>
      </c>
      <c r="J25" s="90">
        <f t="shared" si="1"/>
        <v>163.80000000000001</v>
      </c>
      <c r="K25" s="68"/>
      <c r="L25" s="28">
        <f t="shared" si="2"/>
        <v>0</v>
      </c>
      <c r="M25" s="17"/>
      <c r="N25" s="28">
        <f t="shared" si="3"/>
        <v>0</v>
      </c>
      <c r="O25" s="7"/>
      <c r="P25" s="7"/>
      <c r="Q25" s="69"/>
      <c r="R25" s="59"/>
    </row>
    <row r="26" spans="1:18" ht="74.25" customHeight="1" x14ac:dyDescent="0.2">
      <c r="A26" s="89">
        <f t="shared" si="4"/>
        <v>18</v>
      </c>
      <c r="B26" s="12" t="s">
        <v>11</v>
      </c>
      <c r="C26" s="52" t="s">
        <v>9</v>
      </c>
      <c r="D26" s="12" t="s">
        <v>10</v>
      </c>
      <c r="E26" s="11" t="s">
        <v>59</v>
      </c>
      <c r="F26" s="9">
        <v>1</v>
      </c>
      <c r="G26" s="10">
        <v>880</v>
      </c>
      <c r="H26" s="9">
        <v>5</v>
      </c>
      <c r="I26" s="8">
        <f t="shared" si="0"/>
        <v>880</v>
      </c>
      <c r="J26" s="90">
        <f t="shared" si="1"/>
        <v>924</v>
      </c>
      <c r="K26" s="68"/>
      <c r="L26" s="28">
        <f t="shared" si="2"/>
        <v>0</v>
      </c>
      <c r="M26" s="17"/>
      <c r="N26" s="28">
        <f t="shared" si="3"/>
        <v>0</v>
      </c>
      <c r="O26" s="7"/>
      <c r="P26" s="7"/>
      <c r="Q26" s="69"/>
      <c r="R26" s="59"/>
    </row>
    <row r="27" spans="1:18" ht="71.25" x14ac:dyDescent="0.2">
      <c r="A27" s="89">
        <f t="shared" si="4"/>
        <v>19</v>
      </c>
      <c r="B27" s="12" t="s">
        <v>8</v>
      </c>
      <c r="C27" s="12" t="s">
        <v>5</v>
      </c>
      <c r="D27" s="12" t="s">
        <v>62</v>
      </c>
      <c r="E27" s="11" t="s">
        <v>59</v>
      </c>
      <c r="F27" s="11">
        <v>3</v>
      </c>
      <c r="G27" s="10">
        <v>1850</v>
      </c>
      <c r="H27" s="9">
        <v>5</v>
      </c>
      <c r="I27" s="8">
        <f t="shared" si="0"/>
        <v>5550</v>
      </c>
      <c r="J27" s="90">
        <f t="shared" si="1"/>
        <v>5827.5</v>
      </c>
      <c r="K27" s="68"/>
      <c r="L27" s="28">
        <f t="shared" si="2"/>
        <v>0</v>
      </c>
      <c r="M27" s="17"/>
      <c r="N27" s="28">
        <f t="shared" si="3"/>
        <v>0</v>
      </c>
      <c r="O27" s="7"/>
      <c r="P27" s="7"/>
      <c r="Q27" s="69"/>
      <c r="R27" s="59"/>
    </row>
    <row r="28" spans="1:18" ht="71.25" x14ac:dyDescent="0.2">
      <c r="A28" s="89">
        <f t="shared" si="4"/>
        <v>20</v>
      </c>
      <c r="B28" s="12" t="s">
        <v>7</v>
      </c>
      <c r="C28" s="12" t="s">
        <v>5</v>
      </c>
      <c r="D28" s="12" t="s">
        <v>6</v>
      </c>
      <c r="E28" s="11" t="s">
        <v>59</v>
      </c>
      <c r="F28" s="11">
        <v>3</v>
      </c>
      <c r="G28" s="10">
        <v>1950</v>
      </c>
      <c r="H28" s="9">
        <v>5</v>
      </c>
      <c r="I28" s="8">
        <f t="shared" si="0"/>
        <v>5850</v>
      </c>
      <c r="J28" s="90">
        <f t="shared" si="1"/>
        <v>6142.5</v>
      </c>
      <c r="K28" s="68"/>
      <c r="L28" s="28">
        <f t="shared" si="2"/>
        <v>0</v>
      </c>
      <c r="M28" s="17"/>
      <c r="N28" s="28">
        <f t="shared" si="3"/>
        <v>0</v>
      </c>
      <c r="O28" s="7"/>
      <c r="P28" s="7"/>
      <c r="Q28" s="69"/>
      <c r="R28" s="59"/>
    </row>
    <row r="29" spans="1:18" ht="35.25" customHeight="1" thickBot="1" x14ac:dyDescent="0.25">
      <c r="A29" s="91">
        <f t="shared" si="4"/>
        <v>21</v>
      </c>
      <c r="B29" s="92" t="s">
        <v>4</v>
      </c>
      <c r="C29" s="92" t="s">
        <v>1</v>
      </c>
      <c r="D29" s="92" t="s">
        <v>3</v>
      </c>
      <c r="E29" s="93" t="s">
        <v>2</v>
      </c>
      <c r="F29" s="93">
        <v>4000</v>
      </c>
      <c r="G29" s="94">
        <v>6.5</v>
      </c>
      <c r="H29" s="95">
        <v>5</v>
      </c>
      <c r="I29" s="96">
        <f t="shared" si="0"/>
        <v>26000</v>
      </c>
      <c r="J29" s="97">
        <f t="shared" si="1"/>
        <v>27300</v>
      </c>
      <c r="K29" s="70"/>
      <c r="L29" s="71">
        <f t="shared" si="2"/>
        <v>0</v>
      </c>
      <c r="M29" s="72"/>
      <c r="N29" s="71">
        <f t="shared" si="3"/>
        <v>0</v>
      </c>
      <c r="O29" s="73"/>
      <c r="P29" s="73"/>
      <c r="Q29" s="74"/>
      <c r="R29" s="59"/>
    </row>
    <row r="30" spans="1:18" ht="24" customHeight="1" thickBot="1" x14ac:dyDescent="0.3">
      <c r="F30" s="6"/>
      <c r="H30" s="101" t="s">
        <v>0</v>
      </c>
      <c r="I30" s="102">
        <f>SUM(I9:I29)</f>
        <v>136265.258</v>
      </c>
      <c r="J30" s="103">
        <f>SUM(J9:J29)</f>
        <v>143078.5209</v>
      </c>
      <c r="K30" s="98" t="s">
        <v>0</v>
      </c>
      <c r="L30" s="99">
        <f>SUM(L23:L29)</f>
        <v>0</v>
      </c>
      <c r="M30" s="100"/>
      <c r="N30" s="99">
        <f>SUM(N23:N29)</f>
        <v>0</v>
      </c>
    </row>
    <row r="31" spans="1:18" x14ac:dyDescent="0.2">
      <c r="D31" s="5"/>
    </row>
  </sheetData>
  <autoFilter ref="A8:N30" xr:uid="{E1EDAF7F-D9C3-4DDF-ABC6-3999760CE450}"/>
  <mergeCells count="5">
    <mergeCell ref="A5:R5"/>
    <mergeCell ref="A7:J7"/>
    <mergeCell ref="K7:Q7"/>
    <mergeCell ref="A4:R4"/>
    <mergeCell ref="A3:R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ED1170E779E741A552CD3DBB0AD206" ma:contentTypeVersion="12" ma:contentTypeDescription="Create a new document." ma:contentTypeScope="" ma:versionID="212580728464ac55fee265e410d9ec5f">
  <xsd:schema xmlns:xsd="http://www.w3.org/2001/XMLSchema" xmlns:xs="http://www.w3.org/2001/XMLSchema" xmlns:p="http://schemas.microsoft.com/office/2006/metadata/properties" xmlns:ns3="5bae7d12-13eb-4134-a1d8-2ddc8d2534e1" targetNamespace="http://schemas.microsoft.com/office/2006/metadata/properties" ma:root="true" ma:fieldsID="bc91d7e98ea6d95ab049580aed435384" ns3:_="">
    <xsd:import namespace="5bae7d12-13eb-4134-a1d8-2ddc8d2534e1"/>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ae7d12-13eb-4134-a1d8-2ddc8d253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bae7d12-13eb-4134-a1d8-2ddc8d2534e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891B3C-D211-4100-ADE6-D54DF2CEDD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ae7d12-13eb-4134-a1d8-2ddc8d2534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7E6A8E-2FFB-4AE5-B977-1264F3FB6CB7}">
  <ds:schemaRefs>
    <ds:schemaRef ds:uri="http://www.w3.org/XML/1998/namespace"/>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5bae7d12-13eb-4134-a1d8-2ddc8d2534e1"/>
    <ds:schemaRef ds:uri="http://purl.org/dc/terms/"/>
    <ds:schemaRef ds:uri="http://purl.org/dc/elements/1.1/"/>
  </ds:schemaRefs>
</ds:datastoreItem>
</file>

<file path=customXml/itemProps3.xml><?xml version="1.0" encoding="utf-8"?>
<ds:datastoreItem xmlns:ds="http://schemas.openxmlformats.org/officeDocument/2006/customXml" ds:itemID="{64891EE6-B418-4E8B-80A9-278CDCDB5B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TS_11162_po RK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Dalė Vėžauskienė</dc:creator>
  <cp:lastModifiedBy>Rasa Sidaravičienė</cp:lastModifiedBy>
  <dcterms:created xsi:type="dcterms:W3CDTF">2025-07-18T05:05:28Z</dcterms:created>
  <dcterms:modified xsi:type="dcterms:W3CDTF">2025-09-05T09:44:26Z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0x01010054ED1170E779E741A552CD3DBB0AD206</vt:lpwstr>
  </property>
</Properties>
</file>