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vialietuva-my.sharepoint.com/personal/aiskute_traniene_vialietuva_lt/Documents/Darbalaukis/2025/PASKELBTI/5779_141/PD tikslinimai/1/"/>
    </mc:Choice>
  </mc:AlternateContent>
  <xr:revisionPtr revIDLastSave="1" documentId="13_ncr:1_{F7B4B13B-672C-41CA-B992-413D131E6EA0}" xr6:coauthVersionLast="47" xr6:coauthVersionMax="47" xr10:uidLastSave="{A9A33D5E-ED61-42F2-8EEC-F1F150F23A22}"/>
  <bookViews>
    <workbookView xWindow="-110" yWindow="-110" windowWidth="19420" windowHeight="10300" activeTab="6" xr2:uid="{6BC1EAF5-0D01-43F1-AE22-A39552859E42}"/>
  </bookViews>
  <sheets>
    <sheet name="DKŽ_1" sheetId="4" r:id="rId1"/>
    <sheet name="DKŽ_2" sheetId="3" r:id="rId2"/>
    <sheet name="DKŽ_3" sheetId="5" r:id="rId3"/>
    <sheet name="DKŽ_4" sheetId="6" r:id="rId4"/>
    <sheet name="DKŽ_5" sheetId="7" r:id="rId5"/>
    <sheet name="DKŽ_6" sheetId="1" r:id="rId6"/>
    <sheet name="Santrauka"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4" l="1"/>
  <c r="G15" i="7"/>
  <c r="G16" i="7"/>
  <c r="G17" i="7"/>
  <c r="G18" i="7"/>
  <c r="G19" i="7"/>
  <c r="G20" i="7"/>
  <c r="G10" i="7"/>
  <c r="G11" i="7"/>
  <c r="G12" i="7"/>
  <c r="G13" i="7"/>
  <c r="G14" i="7"/>
  <c r="G9" i="7" l="1"/>
  <c r="G8" i="7"/>
  <c r="I20" i="7" s="1"/>
  <c r="G7" i="7"/>
  <c r="G6" i="7"/>
  <c r="G5" i="7"/>
  <c r="E12" i="5"/>
  <c r="G12" i="5" s="1"/>
  <c r="G69" i="6"/>
  <c r="G60" i="6"/>
  <c r="G61" i="6"/>
  <c r="G62" i="6"/>
  <c r="G63" i="6"/>
  <c r="G64" i="6"/>
  <c r="G65" i="6"/>
  <c r="G66" i="6"/>
  <c r="G67" i="6"/>
  <c r="G68" i="6"/>
  <c r="E12" i="6"/>
  <c r="G12" i="6" s="1"/>
  <c r="G6" i="6"/>
  <c r="G69" i="5"/>
  <c r="G53" i="5"/>
  <c r="G54" i="5"/>
  <c r="G55" i="5"/>
  <c r="G56" i="5"/>
  <c r="G57" i="5"/>
  <c r="G58" i="5"/>
  <c r="G59" i="5"/>
  <c r="G60" i="5"/>
  <c r="E11" i="3"/>
  <c r="G11" i="3" s="1"/>
  <c r="G10" i="5"/>
  <c r="G6" i="5"/>
  <c r="G6" i="3"/>
  <c r="G24" i="1"/>
  <c r="G25" i="1"/>
  <c r="G26" i="1"/>
  <c r="G6" i="1"/>
  <c r="G7" i="1"/>
  <c r="G8" i="1"/>
  <c r="G9" i="1"/>
  <c r="G10" i="1"/>
  <c r="G11" i="1"/>
  <c r="G12" i="1"/>
  <c r="G13" i="1"/>
  <c r="G14" i="1"/>
  <c r="G15" i="1"/>
  <c r="G16" i="1"/>
  <c r="G17" i="1"/>
  <c r="G18" i="1"/>
  <c r="G19" i="1"/>
  <c r="G20" i="1"/>
  <c r="G71" i="6"/>
  <c r="G7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1" i="6"/>
  <c r="G10" i="6"/>
  <c r="G9" i="6"/>
  <c r="G8" i="6"/>
  <c r="G7" i="6"/>
  <c r="G5" i="6"/>
  <c r="G71" i="5"/>
  <c r="G70" i="5"/>
  <c r="G68" i="5"/>
  <c r="G67" i="5"/>
  <c r="G66" i="5"/>
  <c r="G65" i="5"/>
  <c r="G64" i="5"/>
  <c r="G63" i="5"/>
  <c r="G62" i="5"/>
  <c r="G61"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1" i="5"/>
  <c r="G9" i="5"/>
  <c r="G8" i="5"/>
  <c r="G7" i="5"/>
  <c r="G5" i="5"/>
  <c r="G21" i="7" l="1"/>
  <c r="C8" i="2" s="1"/>
  <c r="I7" i="7"/>
  <c r="I51" i="5"/>
  <c r="I51" i="6"/>
  <c r="I71" i="6"/>
  <c r="I14" i="6"/>
  <c r="G72" i="6"/>
  <c r="C7" i="2" s="1"/>
  <c r="I26" i="6"/>
  <c r="I44" i="6"/>
  <c r="I7" i="6"/>
  <c r="I71" i="5"/>
  <c r="I26" i="5"/>
  <c r="I44" i="5"/>
  <c r="I14" i="5"/>
  <c r="G72" i="5"/>
  <c r="C6" i="2" s="1"/>
  <c r="I7" i="5"/>
  <c r="G20" i="3" l="1"/>
  <c r="G21" i="3"/>
  <c r="G22" i="3"/>
  <c r="G23" i="3"/>
  <c r="G24" i="3"/>
  <c r="G25" i="3"/>
  <c r="G26" i="3"/>
  <c r="G27" i="3"/>
  <c r="G28" i="3"/>
  <c r="G124" i="4"/>
  <c r="G125" i="4"/>
  <c r="G126" i="4"/>
  <c r="G127" i="4"/>
  <c r="G128" i="4"/>
  <c r="G118" i="4"/>
  <c r="G119" i="4"/>
  <c r="G120" i="4"/>
  <c r="G121" i="4"/>
  <c r="G122" i="4"/>
  <c r="G123" i="4"/>
  <c r="G104" i="4"/>
  <c r="G105" i="4"/>
  <c r="G106" i="4"/>
  <c r="G107" i="4"/>
  <c r="G108" i="4"/>
  <c r="G109" i="4"/>
  <c r="G110" i="4"/>
  <c r="G111" i="4"/>
  <c r="G112" i="4"/>
  <c r="G113" i="4"/>
  <c r="G114" i="4"/>
  <c r="G115" i="4"/>
  <c r="G87" i="4"/>
  <c r="G88" i="4"/>
  <c r="G89" i="4"/>
  <c r="G90" i="4"/>
  <c r="G91" i="4"/>
  <c r="G92" i="4"/>
  <c r="G93" i="4"/>
  <c r="G94" i="4"/>
  <c r="G95" i="4"/>
  <c r="G96" i="4"/>
  <c r="G97" i="4"/>
  <c r="G98" i="4"/>
  <c r="G99" i="4"/>
  <c r="G77" i="4"/>
  <c r="G78" i="4"/>
  <c r="G79" i="4"/>
  <c r="G80" i="4"/>
  <c r="G81" i="4"/>
  <c r="G82" i="4"/>
  <c r="G67" i="4"/>
  <c r="G68" i="4"/>
  <c r="G69" i="4"/>
  <c r="G70" i="4"/>
  <c r="G71" i="4"/>
  <c r="G72" i="4"/>
  <c r="G73" i="4"/>
  <c r="G62" i="4"/>
  <c r="G42" i="4"/>
  <c r="G31" i="4"/>
  <c r="G32" i="4"/>
  <c r="G33" i="4"/>
  <c r="G34" i="4"/>
  <c r="G35" i="4"/>
  <c r="G36" i="4"/>
  <c r="G23" i="4"/>
  <c r="G24" i="4"/>
  <c r="G25" i="4"/>
  <c r="G26" i="4"/>
  <c r="G27" i="4"/>
  <c r="G28" i="4"/>
  <c r="G29" i="4"/>
  <c r="G20" i="4"/>
  <c r="G16" i="4"/>
  <c r="G17" i="4"/>
  <c r="G18" i="4"/>
  <c r="E7" i="4"/>
  <c r="G7" i="4" s="1"/>
  <c r="G68" i="3" l="1"/>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19" i="3"/>
  <c r="G18" i="3"/>
  <c r="G17" i="3"/>
  <c r="G16" i="3"/>
  <c r="G15" i="3"/>
  <c r="G14" i="3"/>
  <c r="G13" i="3"/>
  <c r="G12" i="3"/>
  <c r="G10" i="3"/>
  <c r="G9" i="3"/>
  <c r="G8" i="3"/>
  <c r="G7" i="3"/>
  <c r="G5" i="3"/>
  <c r="I13" i="3" l="1"/>
  <c r="I50" i="3"/>
  <c r="I68" i="3"/>
  <c r="G69" i="3"/>
  <c r="C5" i="2" s="1"/>
  <c r="I29" i="3"/>
  <c r="I7" i="3"/>
  <c r="G136" i="4"/>
  <c r="I136" i="4" s="1"/>
  <c r="G135" i="4"/>
  <c r="G134" i="4"/>
  <c r="G133" i="4"/>
  <c r="G132" i="4"/>
  <c r="G131" i="4"/>
  <c r="G130" i="4"/>
  <c r="G129" i="4"/>
  <c r="G117" i="4"/>
  <c r="G116" i="4"/>
  <c r="G103" i="4"/>
  <c r="G102" i="4"/>
  <c r="G101" i="4"/>
  <c r="G100" i="4"/>
  <c r="G86" i="4"/>
  <c r="I96" i="4" s="1"/>
  <c r="G85" i="4"/>
  <c r="G84" i="4"/>
  <c r="G83" i="4"/>
  <c r="G76" i="4"/>
  <c r="G75" i="4"/>
  <c r="G74" i="4"/>
  <c r="G66" i="4"/>
  <c r="G65" i="4"/>
  <c r="G64" i="4"/>
  <c r="G63" i="4"/>
  <c r="G61" i="4"/>
  <c r="G60" i="4"/>
  <c r="G59" i="4"/>
  <c r="G58" i="4"/>
  <c r="G57" i="4"/>
  <c r="G56" i="4"/>
  <c r="G55" i="4"/>
  <c r="G54" i="4"/>
  <c r="G53" i="4"/>
  <c r="G52" i="4"/>
  <c r="G51" i="4"/>
  <c r="G50" i="4"/>
  <c r="G49" i="4"/>
  <c r="G48" i="4"/>
  <c r="G47" i="4"/>
  <c r="G46" i="4"/>
  <c r="G45" i="4"/>
  <c r="G44" i="4"/>
  <c r="G43" i="4"/>
  <c r="G40" i="4"/>
  <c r="G39" i="4"/>
  <c r="G38" i="4"/>
  <c r="G37" i="4"/>
  <c r="G30" i="4"/>
  <c r="G22" i="4"/>
  <c r="G21" i="4"/>
  <c r="G19" i="4"/>
  <c r="G15" i="4"/>
  <c r="G14" i="4"/>
  <c r="G13" i="4"/>
  <c r="G12" i="4"/>
  <c r="G11" i="4"/>
  <c r="G10" i="4"/>
  <c r="G9" i="4"/>
  <c r="G8" i="4"/>
  <c r="G6" i="4"/>
  <c r="G5" i="4"/>
  <c r="I102" i="4" l="1"/>
  <c r="I116" i="4"/>
  <c r="I85" i="4"/>
  <c r="I44" i="4"/>
  <c r="I21" i="4"/>
  <c r="I41" i="4"/>
  <c r="I133" i="4"/>
  <c r="I135" i="4"/>
  <c r="G137" i="4"/>
  <c r="C4" i="2" s="1"/>
  <c r="G22" i="1" l="1"/>
  <c r="G23" i="1"/>
  <c r="G27" i="1"/>
  <c r="G28" i="1"/>
  <c r="G5" i="1"/>
  <c r="I9" i="1" s="1"/>
  <c r="G21" i="1"/>
  <c r="I23" i="1" s="1"/>
  <c r="G29" i="1" l="1"/>
  <c r="C9" i="2" s="1"/>
  <c r="C10" i="2" s="1"/>
  <c r="I28" i="1"/>
</calcChain>
</file>

<file path=xl/sharedStrings.xml><?xml version="1.0" encoding="utf-8"?>
<sst xmlns="http://schemas.openxmlformats.org/spreadsheetml/2006/main" count="1585" uniqueCount="535">
  <si>
    <t>Eilės Nr.</t>
  </si>
  <si>
    <t>Darbo pavadinimas, aprašymas</t>
  </si>
  <si>
    <t>Mato vnt.</t>
  </si>
  <si>
    <t>Kiekis</t>
  </si>
  <si>
    <t>Iš viso, Eur be PVM</t>
  </si>
  <si>
    <t>kompl.</t>
  </si>
  <si>
    <t>1.1</t>
  </si>
  <si>
    <t>1.2</t>
  </si>
  <si>
    <t>1.3</t>
  </si>
  <si>
    <t>1.4</t>
  </si>
  <si>
    <t>1.5</t>
  </si>
  <si>
    <t>1.6</t>
  </si>
  <si>
    <t>1.7</t>
  </si>
  <si>
    <t>1.8</t>
  </si>
  <si>
    <t>1.9</t>
  </si>
  <si>
    <t>vnt.</t>
  </si>
  <si>
    <t>Skyrius</t>
  </si>
  <si>
    <t>Iš viso skyriuje 1, Eur be PVM</t>
  </si>
  <si>
    <t>1.10</t>
  </si>
  <si>
    <r>
      <t xml:space="preserve">Vieneto kaina, Eur be PVM  </t>
    </r>
    <r>
      <rPr>
        <b/>
        <sz val="11"/>
        <color rgb="FFFF0000"/>
        <rFont val="Times New Roman"/>
        <family val="1"/>
      </rPr>
      <t>(pildo Tiekėjas)</t>
    </r>
  </si>
  <si>
    <t>Geodezinis trasos nužymėjimas</t>
  </si>
  <si>
    <t>DARBŲ KIEKIŲ ŽINIARAŠČIŲ SANTRAUKA</t>
  </si>
  <si>
    <t>Darbų kiekių žin. nr.</t>
  </si>
  <si>
    <t>Žiniaraščio pavadinimas</t>
  </si>
  <si>
    <t>Vertė, EUR be PVM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</si>
  <si>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</si>
  <si>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</si>
  <si>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</si>
  <si>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1. Paruošiamieji darbai</t>
  </si>
  <si>
    <t>Kelio ašinės linijos ir kelio juostos nužymėjimas</t>
  </si>
  <si>
    <t>km</t>
  </si>
  <si>
    <t>m2</t>
  </si>
  <si>
    <t>Esamų betono konstrukcijų išardymas ir išvežimas rangovo pasirinktu atstumu</t>
  </si>
  <si>
    <t>m3</t>
  </si>
  <si>
    <t>m</t>
  </si>
  <si>
    <t>Betoninių plytelių/trinkelių dangų išardymas ir išvežimas rangovo pasirinktu atstumu</t>
  </si>
  <si>
    <t>Krūmų pašalinimas</t>
  </si>
  <si>
    <t>ha</t>
  </si>
  <si>
    <t>1.11</t>
  </si>
  <si>
    <t>Esamų g/b konstrukcijų išardymas (pralaidos ir k.t.) ir išvežimas rangovo pasirinktu atstumu</t>
  </si>
  <si>
    <t>2. Žemės darbai</t>
  </si>
  <si>
    <t>2.1</t>
  </si>
  <si>
    <t>Grunto kasimas, pakrovimas ir išvežimas rangovo pasirinktu atstumu (perteklinio)</t>
  </si>
  <si>
    <t>2.2</t>
  </si>
  <si>
    <t>2.3</t>
  </si>
  <si>
    <t>Dirvožemio pašalinimas, išvežimas į laikiną sandėliavimo aikštelę rangovo pasirinktu atstumu</t>
  </si>
  <si>
    <t>2.4</t>
  </si>
  <si>
    <t>2.5</t>
  </si>
  <si>
    <t>Dirvožemio pašalinimas ir išvežimas rangovo pasirinktu atstumu (perteklinio)</t>
  </si>
  <si>
    <t>2.6</t>
  </si>
  <si>
    <t>2.7</t>
  </si>
  <si>
    <t>2.8</t>
  </si>
  <si>
    <t>2.9</t>
  </si>
  <si>
    <t>Iš viso skyriuje 2, Eur be PVM</t>
  </si>
  <si>
    <t>3.1</t>
  </si>
  <si>
    <t>Pastaba: Tiekėjas pildo pasirinktinai I arba II dangos konstrukcijos variantą</t>
  </si>
  <si>
    <t>3.2</t>
  </si>
  <si>
    <t>Apsauginio šalčiui atsparaus sluoksnio įrengimas</t>
  </si>
  <si>
    <t>3.3</t>
  </si>
  <si>
    <t>3.4</t>
  </si>
  <si>
    <t>3.5</t>
  </si>
  <si>
    <t>Šalčiui nejautrių medžiagų sluoksnio įrengimas</t>
  </si>
  <si>
    <t>Kelkraščio apatinio sluoksnio įrengimas</t>
  </si>
  <si>
    <t>Kelkraščio viršutinio sluoksnio įrengimas</t>
  </si>
  <si>
    <t>Iš viso skyriuje 3, Eur be PVM</t>
  </si>
  <si>
    <t>4.1</t>
  </si>
  <si>
    <t>4.2</t>
  </si>
  <si>
    <t>4.3</t>
  </si>
  <si>
    <t>4.4</t>
  </si>
  <si>
    <t>4.5</t>
  </si>
  <si>
    <t>4.6</t>
  </si>
  <si>
    <t>4.7</t>
  </si>
  <si>
    <t>4.8</t>
  </si>
  <si>
    <t>4.9</t>
  </si>
  <si>
    <t>4.10</t>
  </si>
  <si>
    <t>4.11</t>
  </si>
  <si>
    <t>Iš viso skyriuje 4, Eur be PVM</t>
  </si>
  <si>
    <t>5.1</t>
  </si>
  <si>
    <t>5.2</t>
  </si>
  <si>
    <t>5.3</t>
  </si>
  <si>
    <t>Vandens latakų įrengimas</t>
  </si>
  <si>
    <t>5.4</t>
  </si>
  <si>
    <t>5.5</t>
  </si>
  <si>
    <t>5.6</t>
  </si>
  <si>
    <t>5.7</t>
  </si>
  <si>
    <t>5.8</t>
  </si>
  <si>
    <t>5.9</t>
  </si>
  <si>
    <t>Iš viso skyriuje 5, Eur be PVM</t>
  </si>
  <si>
    <t>6.1</t>
  </si>
  <si>
    <t>6.2</t>
  </si>
  <si>
    <t>6.3</t>
  </si>
  <si>
    <t>Iš viso skyriuje 6, Eur be PVM</t>
  </si>
  <si>
    <t>7.1</t>
  </si>
  <si>
    <t>7.2</t>
  </si>
  <si>
    <t>7.3</t>
  </si>
  <si>
    <t>7.4</t>
  </si>
  <si>
    <t>7.5</t>
  </si>
  <si>
    <t>7.6</t>
  </si>
  <si>
    <t>7.8</t>
  </si>
  <si>
    <t>7.9</t>
  </si>
  <si>
    <t>Iš viso skyriuje 7, Eur be PVM</t>
  </si>
  <si>
    <t>8.1</t>
  </si>
  <si>
    <t>8.2</t>
  </si>
  <si>
    <t>8.3</t>
  </si>
  <si>
    <t>8.4</t>
  </si>
  <si>
    <t>8.5</t>
  </si>
  <si>
    <t>8.6</t>
  </si>
  <si>
    <t>8.7</t>
  </si>
  <si>
    <t>Iš viso skyriuje 8, Eur be PVM</t>
  </si>
  <si>
    <t>9.1</t>
  </si>
  <si>
    <t>Esamų geodezinių punktų perkėlimas</t>
  </si>
  <si>
    <t>Iš viso skyriuje 9, Eur be PVM</t>
  </si>
  <si>
    <t>10. Kiti darbai</t>
  </si>
  <si>
    <t>10.1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</si>
  <si>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</si>
  <si>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10, Eur be PVM</t>
  </si>
  <si>
    <r>
      <t xml:space="preserve">Vieneto kaina, Eur be PVM  </t>
    </r>
    <r>
      <rPr>
        <b/>
        <sz val="11"/>
        <color rgb="FFFF0000"/>
        <rFont val="Times New Roman"/>
        <family val="1"/>
        <charset val="186"/>
      </rPr>
      <t>(pildo Tiekėjas)</t>
    </r>
  </si>
  <si>
    <t>Hidroizoliacijos sluoksnio ardymas ir išvežimas rangovo pasirinktu atstumu</t>
  </si>
  <si>
    <t>t</t>
  </si>
  <si>
    <t>Grunto kasimas ir sandėliavimas vietoje (supilant šalia tranšėjos)</t>
  </si>
  <si>
    <t>kg</t>
  </si>
  <si>
    <t>Betonas C30/37 XC2</t>
  </si>
  <si>
    <t>3.1.</t>
  </si>
  <si>
    <t>Krantinių atramų įrengimas</t>
  </si>
  <si>
    <t>3.2.</t>
  </si>
  <si>
    <t>Tarpinių atramų įrengimas</t>
  </si>
  <si>
    <t>3.3.</t>
  </si>
  <si>
    <t>Gulekšnių įrengimas</t>
  </si>
  <si>
    <t>3.4.</t>
  </si>
  <si>
    <t>Pereinamųjų plokščių įrengimas</t>
  </si>
  <si>
    <t>3.5.</t>
  </si>
  <si>
    <t>3.6.</t>
  </si>
  <si>
    <t>3.7.</t>
  </si>
  <si>
    <t>3.8.</t>
  </si>
  <si>
    <t>3.9.</t>
  </si>
  <si>
    <t>4. Perdangos įrengimas</t>
  </si>
  <si>
    <t>4.1.</t>
  </si>
  <si>
    <t>Sijų montavimas</t>
  </si>
  <si>
    <t>4.2.</t>
  </si>
  <si>
    <t>Rygelio įrengimas</t>
  </si>
  <si>
    <t>4.3.</t>
  </si>
  <si>
    <t>4.4.</t>
  </si>
  <si>
    <t>4.5.</t>
  </si>
  <si>
    <t>4.6.</t>
  </si>
  <si>
    <t>4.7.</t>
  </si>
  <si>
    <t>4.8.</t>
  </si>
  <si>
    <t>Šalitilčio plokštės įrengimas</t>
  </si>
  <si>
    <t>4.9.</t>
  </si>
  <si>
    <t>4.10.</t>
  </si>
  <si>
    <t>4.11.</t>
  </si>
  <si>
    <t>4.12.</t>
  </si>
  <si>
    <t>Turėklo įrengimas</t>
  </si>
  <si>
    <t>4.13.</t>
  </si>
  <si>
    <t>4.14.</t>
  </si>
  <si>
    <t>4.15.</t>
  </si>
  <si>
    <t>Deformacinių pjūvių įrengimas</t>
  </si>
  <si>
    <t>4.16.</t>
  </si>
  <si>
    <t>4.17.</t>
  </si>
  <si>
    <t>4.18.</t>
  </si>
  <si>
    <t>4.19.</t>
  </si>
  <si>
    <t>Sandarinimo juostos įrengimas</t>
  </si>
  <si>
    <t>4.20.</t>
  </si>
  <si>
    <t>4.21.</t>
  </si>
  <si>
    <t>Podanginės drenažinės juostos įrengimas</t>
  </si>
  <si>
    <t>5. Prietilčių įrengimas</t>
  </si>
  <si>
    <t>Kūgio šlaito tvirtinimas</t>
  </si>
  <si>
    <t>5.2.</t>
  </si>
  <si>
    <t>5.3.</t>
  </si>
  <si>
    <t>5.4.</t>
  </si>
  <si>
    <t>5.5.</t>
  </si>
  <si>
    <t>5.6.</t>
  </si>
  <si>
    <t>5.7.</t>
  </si>
  <si>
    <t>5.8.</t>
  </si>
  <si>
    <t>5.9.</t>
  </si>
  <si>
    <t>5.10.</t>
  </si>
  <si>
    <t>5.11</t>
  </si>
  <si>
    <t>Laiptų įrengimas</t>
  </si>
  <si>
    <t>vnt</t>
  </si>
  <si>
    <t>IŠ VISO ŽINIARAŠTYJE, EUR BE PVM</t>
  </si>
  <si>
    <t>DARBŲ KIEKIŲ ŽINIARAŠTIS NR. 1 – SUSISIEKIMO DALIS</t>
  </si>
  <si>
    <t>Susiekimo dalis</t>
  </si>
  <si>
    <t>Žiniaraščio priedas</t>
  </si>
  <si>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</si>
  <si>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</si>
  <si>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Elektroninių ryšių dalis</t>
  </si>
  <si>
    <t>1.12</t>
  </si>
  <si>
    <t>1.13</t>
  </si>
  <si>
    <t>Asfaltbetonio dangos nufrezavimas arba išlaužimas</t>
  </si>
  <si>
    <t xml:space="preserve">m </t>
  </si>
  <si>
    <t>m³</t>
  </si>
  <si>
    <t>Esamų betoninių bortų bei betono pagrindo po bortais išardymas ir išvežimas rangovo pasirinktu atstumu (kelio bortai)</t>
  </si>
  <si>
    <t>Esamų betoninių bortų bei betono pagrindo po bortais išardymas ir išvežimas rangovo pasirinktu atstumu (vejos bortai)</t>
  </si>
  <si>
    <t>Esamų apsauginių atitvarų išardymas ir išvežimas į užsakovo nurodytą vietą</t>
  </si>
  <si>
    <t>Esamų vienstiebių kelio ženklų metalinių atramų ant monolitinių betoninių atramų išardymas  ir išvežimas į užsakovo nurodytą vietą</t>
  </si>
  <si>
    <t>Esamų daugiastiebių kelio ženklų metalinių atramų ant monolitinių betoninių atramų išardymas  ir išvežimas į užsakovo nurodytą vietą</t>
  </si>
  <si>
    <t>Esamų kelio ženklų skydų demontavimas ir išvežimas į užsakovo nurodytą vietą</t>
  </si>
  <si>
    <t>1.14</t>
  </si>
  <si>
    <t>1.15</t>
  </si>
  <si>
    <t>1.16</t>
  </si>
  <si>
    <t>Medžių iki 16 cm pašalinimas</t>
  </si>
  <si>
    <t>Medžių nuo 24 iki 32 cm pašalinimas</t>
  </si>
  <si>
    <t>Medžių virš 32 cm pašalinimas</t>
  </si>
  <si>
    <t>Lietaus vandens surinkimo šulinėlių ardymas  ir išvežimas rangovo pasirinktu atstumu</t>
  </si>
  <si>
    <t>1.17</t>
  </si>
  <si>
    <t>2.10</t>
  </si>
  <si>
    <t>2.11</t>
  </si>
  <si>
    <t>2.12</t>
  </si>
  <si>
    <t>2.13</t>
  </si>
  <si>
    <t>2.14</t>
  </si>
  <si>
    <t>2.15</t>
  </si>
  <si>
    <t>2.16</t>
  </si>
  <si>
    <t>2.17</t>
  </si>
  <si>
    <t>2.18</t>
  </si>
  <si>
    <t>2.19</t>
  </si>
  <si>
    <t>2.20</t>
  </si>
  <si>
    <t>Šlaitų ir griovio dugno sutvirtinimas, žole apželdininant dirvožemio sluoksnį</t>
  </si>
  <si>
    <t>Dirvožemio atvežimas iš laikinos sandėliavimo aikštelės šlaitų, griovio dugno tvirtinimui</t>
  </si>
  <si>
    <r>
      <t xml:space="preserve">Grunto kasimas, pakrovimas ir išvežimas rangovo pasirinktu atstumu (perteklinio) </t>
    </r>
    <r>
      <rPr>
        <i/>
        <sz val="11"/>
        <color rgb="FF000000"/>
        <rFont val="Times New Roman"/>
        <family val="1"/>
        <charset val="186"/>
      </rPr>
      <t>(pakopų įrengimas)</t>
    </r>
  </si>
  <si>
    <r>
      <t xml:space="preserve">Žemės sankasos įrengimas, papildomai atsivežant gruntą rangovo pasirinktu atstumu </t>
    </r>
    <r>
      <rPr>
        <i/>
        <sz val="11"/>
        <color rgb="FF000000"/>
        <rFont val="Times New Roman"/>
        <family val="1"/>
        <charset val="186"/>
      </rPr>
      <t>(pylimų įrengimas)</t>
    </r>
  </si>
  <si>
    <r>
      <t xml:space="preserve">Žemės sankasos įrengimas, papildomai atsivežant gruntą rangovo pasirinktu atstumu </t>
    </r>
    <r>
      <rPr>
        <i/>
        <sz val="11"/>
        <color rgb="FF000000"/>
        <rFont val="Times New Roman"/>
        <family val="1"/>
        <charset val="186"/>
      </rPr>
      <t>(pakopų įrengimas iš užpilamo grunto ŽB, ŽG, ŽP, ŽM, SB, SG, SP, SD, SM)</t>
    </r>
  </si>
  <si>
    <r>
      <t>Žemės sankasos įrengimas, papildomai atsivežant gruntą rangovo pasirinktu atstumu (g</t>
    </r>
    <r>
      <rPr>
        <i/>
        <sz val="11"/>
        <color rgb="FF000000"/>
        <rFont val="Times New Roman"/>
        <family val="1"/>
        <charset val="186"/>
      </rPr>
      <t>runto pagalvės virš polių galvenų įrengimas)</t>
    </r>
  </si>
  <si>
    <r>
      <t xml:space="preserve">Atskiriamųjų geosintetinių medžiagų įrengimas </t>
    </r>
    <r>
      <rPr>
        <i/>
        <sz val="11"/>
        <color rgb="FF000000"/>
        <rFont val="Times New Roman"/>
        <family val="1"/>
        <charset val="186"/>
      </rPr>
      <t>(neaustinė geotekstilė)</t>
    </r>
  </si>
  <si>
    <r>
      <t xml:space="preserve">Armuojančių geosintetinių medžiagų įrengimas </t>
    </r>
    <r>
      <rPr>
        <i/>
        <sz val="11"/>
        <color rgb="FF000000"/>
        <rFont val="Times New Roman"/>
        <family val="1"/>
        <charset val="186"/>
      </rPr>
      <t>(geotinklas 400/40 kN/m)</t>
    </r>
  </si>
  <si>
    <r>
      <t xml:space="preserve">Armuojančių geosintetinių medžiagų įrengimas </t>
    </r>
    <r>
      <rPr>
        <i/>
        <sz val="11"/>
        <color rgb="FF000000"/>
        <rFont val="Times New Roman"/>
        <family val="1"/>
        <charset val="186"/>
      </rPr>
      <t>(geotinklas 40/20 kN/m)</t>
    </r>
  </si>
  <si>
    <t>Armatūra</t>
  </si>
  <si>
    <t>Polių galvenų įrengimas</t>
  </si>
  <si>
    <r>
      <t xml:space="preserve">Polių įrengimas </t>
    </r>
    <r>
      <rPr>
        <i/>
        <sz val="11"/>
        <color rgb="FF000000"/>
        <rFont val="Times New Roman"/>
        <family val="1"/>
        <charset val="186"/>
      </rPr>
      <t>(2230 vnt.)</t>
    </r>
  </si>
  <si>
    <t>Šlaitų ir griovio dugno planiravimas mechanizuotai</t>
  </si>
  <si>
    <t>Šlaitų ir griovio dugno planiravimas rankiniu būdu</t>
  </si>
  <si>
    <t>3. Griovių įrengimas</t>
  </si>
  <si>
    <t>Šlaito ir griovio tvirtinimas rieduliais fr. ≥90 mm (ant neaustinės geotekstilės sluoksnio), h≥0,40 m</t>
  </si>
  <si>
    <t>Šlaitų tvirtinimas įrengiant eroziją stabdantį demblį</t>
  </si>
  <si>
    <r>
      <t xml:space="preserve">Griovių tvirtinimas nesurištuoju mišiniu </t>
    </r>
    <r>
      <rPr>
        <i/>
        <sz val="11"/>
        <color rgb="FF000000"/>
        <rFont val="Times New Roman"/>
        <family val="1"/>
        <charset val="186"/>
      </rPr>
      <t>(žvirgždo skalda fr. 16/32)</t>
    </r>
  </si>
  <si>
    <r>
      <t xml:space="preserve">Apsauginio šalčiui atsparaus sluoksnio įrengimas </t>
    </r>
    <r>
      <rPr>
        <i/>
        <sz val="11"/>
        <color rgb="FF000000"/>
        <rFont val="Times New Roman"/>
        <family val="1"/>
        <charset val="186"/>
      </rPr>
      <t>(≥58 cm)</t>
    </r>
  </si>
  <si>
    <r>
      <t xml:space="preserve">Skaldos pagrindo sluoksnio įrengimas </t>
    </r>
    <r>
      <rPr>
        <i/>
        <sz val="11"/>
        <color rgb="FF000000"/>
        <rFont val="Times New Roman"/>
        <family val="1"/>
        <charset val="186"/>
      </rPr>
      <t>(fr. 0/45 (20 cm))</t>
    </r>
  </si>
  <si>
    <r>
      <t xml:space="preserve">Dangos pagruntavimas panaudojant bituminę emulsiją </t>
    </r>
    <r>
      <rPr>
        <i/>
        <sz val="11"/>
        <color rgb="FF000000"/>
        <rFont val="Times New Roman"/>
        <family val="1"/>
        <charset val="186"/>
      </rPr>
      <t>(C60BP4-S 300 g/m²)</t>
    </r>
  </si>
  <si>
    <r>
      <t xml:space="preserve">Asfalto viršutinio sluoksnio įrengimas </t>
    </r>
    <r>
      <rPr>
        <i/>
        <sz val="11"/>
        <color rgb="FF000000"/>
        <rFont val="Times New Roman"/>
        <family val="1"/>
        <charset val="186"/>
      </rPr>
      <t>(SMA 8 S (su PMB 45/80-65), 3 cm)</t>
    </r>
  </si>
  <si>
    <r>
      <t xml:space="preserve">Dangos šiurkštinimas skaldyta mineraline medžiaga </t>
    </r>
    <r>
      <rPr>
        <i/>
        <sz val="11"/>
        <color rgb="FF000000"/>
        <rFont val="Times New Roman"/>
        <family val="1"/>
        <charset val="186"/>
      </rPr>
      <t>(fr. 2/5, 1,5 kg/m³)</t>
    </r>
  </si>
  <si>
    <t>Skaldos pagrindo sluoksnio įrengimas (fr. 0/45 (20 cm))</t>
  </si>
  <si>
    <t>Dangos pagruntavimas panaudojant bituminę emulsiją (C60BP4-S 300 g/m²)</t>
  </si>
  <si>
    <t>Asfalto viršutinio sluoksnio įrengimas (SMA 8 S (su PMB 45/80-65), 3 cm)</t>
  </si>
  <si>
    <t>Dangos šiurkštinimas skaldyta mineraline medžiaga (fr. 2/5, 1,5 kg/m³)</t>
  </si>
  <si>
    <t>Skaldos pagrindo sluoksnio įrengimas (fr. 0/45 (30 cm))</t>
  </si>
  <si>
    <r>
      <t xml:space="preserve">Šalčiui nejautrių medžiagų sluoksnio įrengimas </t>
    </r>
    <r>
      <rPr>
        <i/>
        <sz val="11"/>
        <color rgb="FF000000"/>
        <rFont val="Times New Roman"/>
        <family val="1"/>
        <charset val="186"/>
      </rPr>
      <t>(≥48 cm)</t>
    </r>
  </si>
  <si>
    <t>4. Kelio dangos konstrukcijos įrengimas (I dangos konstrukcijos variantas)</t>
  </si>
  <si>
    <t>4. Kelio dangos konstrukcijos įrengimas (II dangos konstrukcijos variantas)</t>
  </si>
  <si>
    <t>4. Kelio dangos konstrukcijos įrengimas (kelkraščiai)</t>
  </si>
  <si>
    <t>Kelkraščių suvedimas su esamais</t>
  </si>
  <si>
    <t>4. Kelio dangos konstrukcijos įrengimas (suvedimo darbai I variantas)</t>
  </si>
  <si>
    <t>4.12</t>
  </si>
  <si>
    <r>
      <t xml:space="preserve">Bituminės sandarinimo juostos įrengimas </t>
    </r>
    <r>
      <rPr>
        <i/>
        <sz val="11"/>
        <color rgb="FF000000"/>
        <rFont val="Times New Roman"/>
        <family val="1"/>
        <charset val="186"/>
      </rPr>
      <t>(10 cm)</t>
    </r>
  </si>
  <si>
    <r>
      <t xml:space="preserve">Bituminės sandarinimo juostos įrengimas </t>
    </r>
    <r>
      <rPr>
        <i/>
        <sz val="11"/>
        <color rgb="FF000000"/>
        <rFont val="Times New Roman"/>
        <family val="1"/>
        <charset val="186"/>
      </rPr>
      <t>(4 cm)</t>
    </r>
  </si>
  <si>
    <r>
      <t xml:space="preserve">Bituminės sandarinimo juostos įrengimas </t>
    </r>
    <r>
      <rPr>
        <i/>
        <sz val="11"/>
        <color rgb="FF000000"/>
        <rFont val="Times New Roman"/>
        <family val="1"/>
        <charset val="186"/>
      </rPr>
      <t>(3 cm)</t>
    </r>
  </si>
  <si>
    <t>4.13</t>
  </si>
  <si>
    <t>4.14</t>
  </si>
  <si>
    <t>4.15</t>
  </si>
  <si>
    <t>4.16</t>
  </si>
  <si>
    <t>4.17</t>
  </si>
  <si>
    <t>4.18</t>
  </si>
  <si>
    <t>4.19</t>
  </si>
  <si>
    <t>4.20</t>
  </si>
  <si>
    <t>4.21</t>
  </si>
  <si>
    <t>4.22</t>
  </si>
  <si>
    <t>4. Kelio dangos konstrukcijos įrengimas (suvedimo darbai II variantas)</t>
  </si>
  <si>
    <t>Bituminės sandarinimo juostos įrengimas (10 cm)</t>
  </si>
  <si>
    <t>Bituminės sandarinimo juostos įrengimas (4 cm)</t>
  </si>
  <si>
    <t>Bituminės sandarinimo juostos įrengimas (3 cm)</t>
  </si>
  <si>
    <t>Siūlės "karštas prie šalto" įrengimas, 300 g</t>
  </si>
  <si>
    <t>Deformacinių siūlių įrengimas</t>
  </si>
  <si>
    <r>
      <t xml:space="preserve">Dangų suvedimas </t>
    </r>
    <r>
      <rPr>
        <i/>
        <sz val="11"/>
        <color rgb="FF000000"/>
        <rFont val="Times New Roman"/>
        <family val="1"/>
        <charset val="186"/>
      </rPr>
      <t>(pažvyruojant fr. 0/11 arba 0/16 mišiniu)</t>
    </r>
  </si>
  <si>
    <r>
      <t xml:space="preserve">Asfalto viršutinio sluoksnio įrengimas </t>
    </r>
    <r>
      <rPr>
        <i/>
        <sz val="11"/>
        <color rgb="FF000000"/>
        <rFont val="Times New Roman"/>
        <family val="1"/>
        <charset val="186"/>
      </rPr>
      <t>(AC 16 PD (6 cm))</t>
    </r>
  </si>
  <si>
    <r>
      <t xml:space="preserve">Bituminės sandarinimo juostos įrengimas </t>
    </r>
    <r>
      <rPr>
        <i/>
        <sz val="11"/>
        <color rgb="FF000000"/>
        <rFont val="Times New Roman"/>
        <family val="1"/>
        <charset val="186"/>
      </rPr>
      <t>(6 cm)</t>
    </r>
  </si>
  <si>
    <r>
      <t xml:space="preserve">Trinkelių dangos įrengimas </t>
    </r>
    <r>
      <rPr>
        <i/>
        <sz val="11"/>
        <color rgb="FF000000"/>
        <rFont val="Times New Roman"/>
        <family val="1"/>
        <charset val="186"/>
      </rPr>
      <t>(granitinės trinkelės, 10 cm)</t>
    </r>
  </si>
  <si>
    <r>
      <t xml:space="preserve">Bordiūro įrengimas </t>
    </r>
    <r>
      <rPr>
        <i/>
        <sz val="11"/>
        <color rgb="FF000000"/>
        <rFont val="Times New Roman"/>
        <family val="1"/>
        <charset val="186"/>
      </rPr>
      <t>(granitinis kelio bortas, 100x30x15 cm)</t>
    </r>
  </si>
  <si>
    <r>
      <t xml:space="preserve">Pasluoksnio įrengimas </t>
    </r>
    <r>
      <rPr>
        <i/>
        <sz val="11"/>
        <color rgb="FF000000"/>
        <rFont val="Times New Roman"/>
        <family val="1"/>
        <charset val="186"/>
      </rPr>
      <t>(C30/37 (4 cm))</t>
    </r>
  </si>
  <si>
    <r>
      <t xml:space="preserve">Betono pagrindo po trinkelėmis įrengimas </t>
    </r>
    <r>
      <rPr>
        <i/>
        <sz val="11"/>
        <color rgb="FF000000"/>
        <rFont val="Times New Roman"/>
        <family val="1"/>
        <charset val="186"/>
      </rPr>
      <t>(C30/37 (20 cm))</t>
    </r>
  </si>
  <si>
    <t>5.10</t>
  </si>
  <si>
    <t>6. Vandens pralaidų nuovažose įrengimas</t>
  </si>
  <si>
    <t>Betoninių antgalių d400 pralaidoms įrengimas</t>
  </si>
  <si>
    <t>Smėlio sluoksnio įrengimas, h=0,15 m</t>
  </si>
  <si>
    <t>Įrengtos pralaidos užpylimas tankinant</t>
  </si>
  <si>
    <r>
      <t xml:space="preserve">Apvalios pralaidos įrengimas nuovažose </t>
    </r>
    <r>
      <rPr>
        <i/>
        <sz val="11"/>
        <color rgb="FF000000"/>
        <rFont val="Times New Roman"/>
        <family val="1"/>
        <charset val="186"/>
      </rPr>
      <t>(2 vnt., d400)</t>
    </r>
  </si>
  <si>
    <r>
      <t xml:space="preserve">Filtruojamųjų geosintetinių medžiagų įrengimas </t>
    </r>
    <r>
      <rPr>
        <i/>
        <sz val="11"/>
        <color rgb="FF000000"/>
        <rFont val="Times New Roman"/>
        <family val="1"/>
        <charset val="186"/>
      </rPr>
      <t>(neaustinė geotekstilė ≥150 g/m²)</t>
    </r>
  </si>
  <si>
    <t>6.4</t>
  </si>
  <si>
    <t>6.5</t>
  </si>
  <si>
    <t>6.6</t>
  </si>
  <si>
    <t>7. Vandens pralaidų per kelią įrengimas</t>
  </si>
  <si>
    <t>d=800 mm apvalios metalinės pralaidos įrengimas</t>
  </si>
  <si>
    <t>Grunto pakeitimas geresnių savybių gruntu</t>
  </si>
  <si>
    <t>Skaldos fr. 0/45 sluoksnio po pralaida įrengimas, h=0,15 m</t>
  </si>
  <si>
    <t>Įtekėjimo ir ištekėjimo pralaidos šlaitų ir griovių tvirtinimas monolitiniu betonu C30/37 XF4 XC4 su armatūros tinklus (ne didesniu kaip 1,5x1,5 m dydžio kvadratais), h=0,08 m</t>
  </si>
  <si>
    <t>Betonas C30/37 XF4 XC3</t>
  </si>
  <si>
    <t>Skaldos pagrindo fr. 16/32 įrengimas po šlaitų tvirtinimu iš monolitinio betono, h=0,10 m</t>
  </si>
  <si>
    <t>Monilitinio betono C20/25 po pralaidų antgaliais įrengimas</t>
  </si>
  <si>
    <r>
      <t xml:space="preserve">Atskiriamųjų geosintetinių medžiagų įrengimas </t>
    </r>
    <r>
      <rPr>
        <i/>
        <sz val="11"/>
        <color rgb="FF000000"/>
        <rFont val="Times New Roman"/>
        <family val="1"/>
        <charset val="186"/>
      </rPr>
      <t>(Geomembranos įrengimas po pralaidų antgaliais)</t>
    </r>
  </si>
  <si>
    <t>7.7</t>
  </si>
  <si>
    <t>7.10</t>
  </si>
  <si>
    <t>7.11</t>
  </si>
  <si>
    <t>7.12</t>
  </si>
  <si>
    <t>7.13</t>
  </si>
  <si>
    <t>7.14</t>
  </si>
  <si>
    <t>8. Kelio apstatymas ir saugaus eismo organizavimas</t>
  </si>
  <si>
    <t xml:space="preserve">Kelio ženklų vienstiebių metalinių atramų (d=76,1/2,0 mm) pastatymas </t>
  </si>
  <si>
    <t>Kelio ženklų dvistiebių metalinių atramų (d=76,1/2,0 mm) pastatymas</t>
  </si>
  <si>
    <t>Kelio ženklų dvistiebių metalinių atramų (d=76,1/2,9 mm) pastatymas</t>
  </si>
  <si>
    <r>
      <t xml:space="preserve">Signalinių stulpelių įrengimas </t>
    </r>
    <r>
      <rPr>
        <i/>
        <sz val="11"/>
        <color rgb="FF000000"/>
        <rFont val="Times New Roman"/>
        <family val="1"/>
        <charset val="186"/>
      </rPr>
      <t>(A grupės)</t>
    </r>
  </si>
  <si>
    <r>
      <t xml:space="preserve">Vertikalaus ženklinimo įrengimas </t>
    </r>
    <r>
      <rPr>
        <i/>
        <sz val="11"/>
        <color rgb="FF000000"/>
        <rFont val="Times New Roman"/>
        <family val="1"/>
        <charset val="186"/>
      </rPr>
      <t>(ant dvistiebių atramų)</t>
    </r>
  </si>
  <si>
    <r>
      <t xml:space="preserve">Vertikalaus ženklinimo įrengimas </t>
    </r>
    <r>
      <rPr>
        <i/>
        <sz val="11"/>
        <color rgb="FF000000"/>
        <rFont val="Times New Roman"/>
        <family val="1"/>
        <charset val="186"/>
      </rPr>
      <t>(ant vienstiebių atramų)</t>
    </r>
  </si>
  <si>
    <r>
      <t xml:space="preserve">Vertikalaus ženklinimo įrengimas </t>
    </r>
    <r>
      <rPr>
        <i/>
        <sz val="11"/>
        <color rgb="FF000000"/>
        <rFont val="Times New Roman"/>
        <family val="1"/>
        <charset val="186"/>
      </rPr>
      <t>(esamų skydų perkėlimas ant naujų atramų)</t>
    </r>
  </si>
  <si>
    <r>
      <t xml:space="preserve">Horizontalaus ženklinimo įrengimas </t>
    </r>
    <r>
      <rPr>
        <i/>
        <sz val="11"/>
        <color rgb="FF000000"/>
        <rFont val="Times New Roman"/>
        <family val="1"/>
        <charset val="186"/>
      </rPr>
      <t>(1.1 linija, 12 cm pločio)</t>
    </r>
  </si>
  <si>
    <r>
      <t xml:space="preserve">Horizontalaus ženklinimo įrengimas </t>
    </r>
    <r>
      <rPr>
        <i/>
        <sz val="11"/>
        <color rgb="FF000000"/>
        <rFont val="Times New Roman"/>
        <family val="1"/>
        <charset val="186"/>
      </rPr>
      <t>(1.1 linija, 12 cm pločio, atnaujinimas)</t>
    </r>
  </si>
  <si>
    <r>
      <t xml:space="preserve">Horizontalaus ženklinimo įrengimas </t>
    </r>
    <r>
      <rPr>
        <i/>
        <sz val="11"/>
        <color rgb="FF000000"/>
        <rFont val="Times New Roman"/>
        <family val="1"/>
        <charset val="186"/>
      </rPr>
      <t>(1.5 linija, 1:3 santykis, 12 cm pločio)</t>
    </r>
  </si>
  <si>
    <r>
      <t xml:space="preserve">Horizontalaus ženklinimo įrengimas </t>
    </r>
    <r>
      <rPr>
        <i/>
        <sz val="11"/>
        <color rgb="FF000000"/>
        <rFont val="Times New Roman"/>
        <family val="1"/>
        <charset val="186"/>
      </rPr>
      <t>(1.6 linija, 3:1 santykis, 12 cm pločio)</t>
    </r>
  </si>
  <si>
    <r>
      <t xml:space="preserve">Horizontalaus ženklinimo įrengimas </t>
    </r>
    <r>
      <rPr>
        <i/>
        <sz val="11"/>
        <color rgb="FF000000"/>
        <rFont val="Times New Roman"/>
        <family val="1"/>
        <charset val="186"/>
      </rPr>
      <t>(1.12 ženklinimo tipas)</t>
    </r>
  </si>
  <si>
    <r>
      <t xml:space="preserve">Horizontalaus ženklinimo įrengimas </t>
    </r>
    <r>
      <rPr>
        <i/>
        <sz val="11"/>
        <color rgb="FF000000"/>
        <rFont val="Times New Roman"/>
        <family val="1"/>
        <charset val="186"/>
      </rPr>
      <t>(1.7 linija, 1:1 santykis, 12 cm pločio)</t>
    </r>
  </si>
  <si>
    <r>
      <t xml:space="preserve">Horizontalaus ženklinimo įrengimas </t>
    </r>
    <r>
      <rPr>
        <i/>
        <sz val="11"/>
        <color rgb="FF000000"/>
        <rFont val="Times New Roman"/>
        <family val="1"/>
        <charset val="186"/>
      </rPr>
      <t>(1.7 linija, 3:3 santykis, 12 cm pločio)</t>
    </r>
  </si>
  <si>
    <r>
      <t xml:space="preserve">Horizontalaus ženklinimo įrengimas </t>
    </r>
    <r>
      <rPr>
        <i/>
        <sz val="11"/>
        <color rgb="FF000000"/>
        <rFont val="Times New Roman"/>
        <family val="1"/>
        <charset val="186"/>
      </rPr>
      <t>(1.17 ženklinimo tipas)</t>
    </r>
  </si>
  <si>
    <r>
      <t xml:space="preserve">Apsauginių kelio atitvarų sistemos įrengimas </t>
    </r>
    <r>
      <rPr>
        <i/>
        <sz val="11"/>
        <color rgb="FF000000"/>
        <rFont val="Times New Roman"/>
        <family val="1"/>
        <charset val="186"/>
      </rPr>
      <t>(N2 W2)</t>
    </r>
  </si>
  <si>
    <r>
      <t xml:space="preserve">Apsauginių kelio atitvarų sistemos įrengimas </t>
    </r>
    <r>
      <rPr>
        <i/>
        <sz val="11"/>
        <color rgb="FF000000"/>
        <rFont val="Times New Roman"/>
        <family val="1"/>
        <charset val="186"/>
      </rPr>
      <t>(N2 W2, pradiniai-galiniai komponentai)</t>
    </r>
  </si>
  <si>
    <t>8.8</t>
  </si>
  <si>
    <t>8.9</t>
  </si>
  <si>
    <t>8.10</t>
  </si>
  <si>
    <t>8.11</t>
  </si>
  <si>
    <t>8.12</t>
  </si>
  <si>
    <t>8.13</t>
  </si>
  <si>
    <t>8.14</t>
  </si>
  <si>
    <t>8.15</t>
  </si>
  <si>
    <t>8.16</t>
  </si>
  <si>
    <t>8.17</t>
  </si>
  <si>
    <t>9. Apdailos darbai</t>
  </si>
  <si>
    <t>9.2</t>
  </si>
  <si>
    <t>Paprastasis klevas (acer platanoides)</t>
  </si>
  <si>
    <t>Paprastatis ąžuolas (quercus robur)</t>
  </si>
  <si>
    <t>5. Nuovažų įrengimas</t>
  </si>
  <si>
    <r>
      <t xml:space="preserve">Apsauginio šalčiui atsparaus sluoksnio įrengimas </t>
    </r>
    <r>
      <rPr>
        <i/>
        <sz val="11"/>
        <color rgb="FF000000"/>
        <rFont val="Times New Roman"/>
        <family val="1"/>
        <charset val="186"/>
      </rPr>
      <t>(≥69 cm (arba šalčiui nejautrių medžiagų sluoksnis))</t>
    </r>
  </si>
  <si>
    <t>DARBŲ KIEKIŲ ŽINIARAŠTIS NR. 2 – KONSTRUKCIJŲ DALIS Nr. 1</t>
  </si>
  <si>
    <t>Kitų laikinų priemonių įrengimas ir išardymas</t>
  </si>
  <si>
    <r>
      <t xml:space="preserve">Vandens pašalinimas vandens siurbliais iš pamatų duobių </t>
    </r>
    <r>
      <rPr>
        <i/>
        <sz val="11"/>
        <color rgb="FF000000"/>
        <rFont val="Times New Roman"/>
        <family val="1"/>
        <charset val="186"/>
      </rPr>
      <t>(10 m3/h)</t>
    </r>
  </si>
  <si>
    <t>2. Ardymo darbai</t>
  </si>
  <si>
    <t>Esamų metalinių konstrukcijų išardymas į Užsakovo nurodytą vietą</t>
  </si>
  <si>
    <t>3. Atramų ir atraminės sienos įrengimas</t>
  </si>
  <si>
    <t>Metalinės spraustasienės įrengimas</t>
  </si>
  <si>
    <r>
      <t xml:space="preserve">Polių įrengimas </t>
    </r>
    <r>
      <rPr>
        <i/>
        <sz val="11"/>
        <color theme="1"/>
        <rFont val="Times New Roman"/>
        <family val="1"/>
        <charset val="186"/>
      </rPr>
      <t>(CFA poliai Ø800 L=12 m)</t>
    </r>
  </si>
  <si>
    <r>
      <t xml:space="preserve">Polių įrengimas </t>
    </r>
    <r>
      <rPr>
        <i/>
        <sz val="11"/>
        <color theme="1"/>
        <rFont val="Times New Roman"/>
        <family val="1"/>
        <charset val="186"/>
      </rPr>
      <t>(CFA poliai Ø400 L=6 m)</t>
    </r>
  </si>
  <si>
    <r>
      <t>Polių įrengimas (</t>
    </r>
    <r>
      <rPr>
        <i/>
        <sz val="11"/>
        <color theme="1"/>
        <rFont val="Times New Roman"/>
        <family val="1"/>
        <charset val="186"/>
      </rPr>
      <t>CFA poliai Ø600 L=13 m)</t>
    </r>
  </si>
  <si>
    <t>Pamatų įrengimas</t>
  </si>
  <si>
    <t>Atraminių sienų įrengimas</t>
  </si>
  <si>
    <r>
      <t xml:space="preserve">Deformacinių pjūvių įrengimas </t>
    </r>
    <r>
      <rPr>
        <i/>
        <sz val="11"/>
        <color theme="1"/>
        <rFont val="Times New Roman"/>
        <family val="1"/>
        <charset val="186"/>
      </rPr>
      <t>(atraminių sienų defomacinės siūlės)</t>
    </r>
  </si>
  <si>
    <t>3.10.</t>
  </si>
  <si>
    <t>3.11.</t>
  </si>
  <si>
    <t>3.12.</t>
  </si>
  <si>
    <r>
      <t xml:space="preserve">Atraminių guolių įrengimas </t>
    </r>
    <r>
      <rPr>
        <i/>
        <sz val="11"/>
        <color theme="1"/>
        <rFont val="Times New Roman"/>
        <family val="1"/>
        <charset val="186"/>
      </rPr>
      <t>(Elastomeriniai guoliai B tipo)</t>
    </r>
  </si>
  <si>
    <t>3.13.</t>
  </si>
  <si>
    <r>
      <t xml:space="preserve">Hidroizoliacijos sluoksnio įrengimas </t>
    </r>
    <r>
      <rPr>
        <i/>
        <sz val="11"/>
        <color theme="1"/>
        <rFont val="Times New Roman"/>
        <family val="1"/>
        <charset val="186"/>
      </rPr>
      <t>(Gruntu užpilamų paviršių padengimas teptine hidroizoliacija)</t>
    </r>
  </si>
  <si>
    <t>3.14.</t>
  </si>
  <si>
    <r>
      <t xml:space="preserve">G/b elementų padengimas apsauginiu sluoksniu </t>
    </r>
    <r>
      <rPr>
        <i/>
        <sz val="11"/>
        <color theme="1"/>
        <rFont val="Times New Roman"/>
        <family val="1"/>
        <charset val="186"/>
      </rPr>
      <t>(Matomų betoninių paviršių impregnavimas)</t>
    </r>
  </si>
  <si>
    <t>3.15.</t>
  </si>
  <si>
    <r>
      <t xml:space="preserve">Atramų užpylimas </t>
    </r>
    <r>
      <rPr>
        <i/>
        <sz val="11"/>
        <color theme="1"/>
        <rFont val="Times New Roman"/>
        <family val="1"/>
        <charset val="186"/>
      </rPr>
      <t>(Iš užpilamo grunto ŽB, ŽG, ŽP, ŽM, SB, SG, SP, SD, SM)</t>
    </r>
  </si>
  <si>
    <t>3.16.</t>
  </si>
  <si>
    <r>
      <t xml:space="preserve">Šalitilčio bloko įrengimas </t>
    </r>
    <r>
      <rPr>
        <i/>
        <sz val="11"/>
        <color theme="1"/>
        <rFont val="Times New Roman"/>
        <family val="1"/>
        <charset val="186"/>
      </rPr>
      <t>(turėkliniai blokai)</t>
    </r>
  </si>
  <si>
    <r>
      <t xml:space="preserve">Plokščių monolitinimas </t>
    </r>
    <r>
      <rPr>
        <i/>
        <sz val="11"/>
        <color theme="1"/>
        <rFont val="Times New Roman"/>
        <family val="1"/>
        <charset val="186"/>
      </rPr>
      <t>(sijų sumonolitinimo ruožai)</t>
    </r>
  </si>
  <si>
    <r>
      <t xml:space="preserve">Šalitilčio bloko įrengimas </t>
    </r>
    <r>
      <rPr>
        <i/>
        <sz val="11"/>
        <color theme="1"/>
        <rFont val="Times New Roman"/>
        <family val="1"/>
        <charset val="186"/>
      </rPr>
      <t>(parapeto bortų įrengimas)</t>
    </r>
  </si>
  <si>
    <r>
      <t xml:space="preserve">Betono išlyginamojo sluoksnio įrengimas </t>
    </r>
    <r>
      <rPr>
        <i/>
        <sz val="11"/>
        <color theme="1"/>
        <rFont val="Times New Roman"/>
        <family val="1"/>
        <charset val="186"/>
      </rPr>
      <t>(C20/25 XC4 XF2 h=50–150 mm)</t>
    </r>
  </si>
  <si>
    <r>
      <t>Hidroizoliacijos sluoksnio įrengimas (p</t>
    </r>
    <r>
      <rPr>
        <i/>
        <sz val="11"/>
        <color theme="1"/>
        <rFont val="Times New Roman"/>
        <family val="1"/>
        <charset val="186"/>
      </rPr>
      <t>rilydoma 2 sl. hidroizoliacija)</t>
    </r>
  </si>
  <si>
    <r>
      <t xml:space="preserve">G/b elementų padengimas apsauginiu sluoksniu </t>
    </r>
    <r>
      <rPr>
        <i/>
        <sz val="11"/>
        <color theme="1"/>
        <rFont val="Times New Roman"/>
        <family val="1"/>
        <charset val="186"/>
      </rPr>
      <t>(Neslidi poliuretaninė danga)</t>
    </r>
  </si>
  <si>
    <r>
      <t xml:space="preserve">G/b elementų padengimas apsauginiu sluoksniu </t>
    </r>
    <r>
      <rPr>
        <i/>
        <sz val="11"/>
        <color theme="1"/>
        <rFont val="Times New Roman"/>
        <family val="1"/>
        <charset val="186"/>
      </rPr>
      <t>(Perdangos fasadinės dalies padengimas elastiniais betono dažais)</t>
    </r>
  </si>
  <si>
    <r>
      <t xml:space="preserve">Apsauginių kelio atitvarų sistemos įrengimas </t>
    </r>
    <r>
      <rPr>
        <i/>
        <sz val="11"/>
        <color theme="1"/>
        <rFont val="Times New Roman"/>
        <family val="1"/>
        <charset val="186"/>
      </rPr>
      <t>(H2 W2)</t>
    </r>
  </si>
  <si>
    <r>
      <t xml:space="preserve">Asfalto apsauginio sluoksnio įrengimas </t>
    </r>
    <r>
      <rPr>
        <i/>
        <sz val="11"/>
        <color theme="1"/>
        <rFont val="Times New Roman"/>
        <family val="1"/>
        <charset val="186"/>
      </rPr>
      <t>(SMA 8 S, 4 cm)</t>
    </r>
  </si>
  <si>
    <r>
      <t xml:space="preserve">Asfalto apatinio sluoksnio įrengimas </t>
    </r>
    <r>
      <rPr>
        <i/>
        <sz val="11"/>
        <color theme="1"/>
        <rFont val="Times New Roman"/>
        <family val="1"/>
        <charset val="186"/>
      </rPr>
      <t>(AC 16 AS, 4 cm)</t>
    </r>
  </si>
  <si>
    <r>
      <t xml:space="preserve">Asfalto viršutinio sluoksnio įrengimas </t>
    </r>
    <r>
      <rPr>
        <i/>
        <sz val="11"/>
        <color theme="1"/>
        <rFont val="Times New Roman"/>
        <family val="1"/>
        <charset val="186"/>
      </rPr>
      <t>(SMA 8 S, 2 cm)</t>
    </r>
  </si>
  <si>
    <r>
      <t xml:space="preserve">Lietaus surinkimo šulinėlių perdangoje įrengimas </t>
    </r>
    <r>
      <rPr>
        <i/>
        <sz val="11"/>
        <color theme="1"/>
        <rFont val="Times New Roman"/>
        <family val="1"/>
        <charset val="186"/>
      </rPr>
      <t>(D=160 mm (D400 kl.))</t>
    </r>
  </si>
  <si>
    <r>
      <t xml:space="preserve">Lietaus surinkimo šulinėlių perdangoje įrengimas </t>
    </r>
    <r>
      <rPr>
        <i/>
        <sz val="11"/>
        <color theme="1"/>
        <rFont val="Times New Roman"/>
        <family val="1"/>
        <charset val="186"/>
      </rPr>
      <t>(Vandens surinkimo šulinėliai po danga)</t>
    </r>
  </si>
  <si>
    <t>5.1.</t>
  </si>
  <si>
    <r>
      <t xml:space="preserve">Betono išlyginamojo sluoksnio įrengimas </t>
    </r>
    <r>
      <rPr>
        <i/>
        <sz val="11"/>
        <color rgb="FF000000"/>
        <rFont val="Times New Roman"/>
        <family val="1"/>
        <charset val="186"/>
      </rPr>
      <t>(C20/25 XC4 XF2 h=50–150 mm)</t>
    </r>
  </si>
  <si>
    <r>
      <t xml:space="preserve">Hidroizoliacijos sluoksnio įrengimas </t>
    </r>
    <r>
      <rPr>
        <i/>
        <sz val="11"/>
        <color theme="1"/>
        <rFont val="Times New Roman"/>
        <family val="1"/>
        <charset val="186"/>
      </rPr>
      <t>(Prilydoma 2 sl. hidroizoliacija)</t>
    </r>
  </si>
  <si>
    <r>
      <t xml:space="preserve">Asfalto apsauginio sluoksnio įrengimas </t>
    </r>
    <r>
      <rPr>
        <i/>
        <sz val="11"/>
        <color theme="1"/>
        <rFont val="Times New Roman"/>
        <family val="1"/>
        <charset val="186"/>
      </rPr>
      <t>(SMA 8 S, 2 cm)</t>
    </r>
  </si>
  <si>
    <r>
      <t xml:space="preserve">Apsauginio šalčiui atsparaus sluoksnio įrengimas </t>
    </r>
    <r>
      <rPr>
        <i/>
        <sz val="11"/>
        <color theme="1"/>
        <rFont val="Times New Roman"/>
        <family val="1"/>
        <charset val="186"/>
      </rPr>
      <t>(h≥58 cm)</t>
    </r>
  </si>
  <si>
    <r>
      <t xml:space="preserve">Skaldos išlyginamojo sluoksnio įrengimas (esamo pagrindo pastorinimas) </t>
    </r>
    <r>
      <rPr>
        <i/>
        <sz val="11"/>
        <color theme="1"/>
        <rFont val="Times New Roman"/>
        <family val="1"/>
        <charset val="186"/>
      </rPr>
      <t>(fr. 0/45, 20 cm)</t>
    </r>
  </si>
  <si>
    <r>
      <t xml:space="preserve">Asfalto pagrindo sluoksnio įrengimas </t>
    </r>
    <r>
      <rPr>
        <i/>
        <sz val="11"/>
        <color theme="1"/>
        <rFont val="Times New Roman"/>
        <family val="1"/>
        <charset val="186"/>
      </rPr>
      <t>(AC 22 PS, 10 cm)</t>
    </r>
  </si>
  <si>
    <r>
      <t xml:space="preserve">Asfalto apatinio skuoksnio įrengimas </t>
    </r>
    <r>
      <rPr>
        <i/>
        <sz val="11"/>
        <color theme="1"/>
        <rFont val="Times New Roman"/>
        <family val="1"/>
        <charset val="186"/>
      </rPr>
      <t>(AC 16 AS, 4 cm)</t>
    </r>
  </si>
  <si>
    <r>
      <t xml:space="preserve">Asfalto viršutinio sluoksnio įrengimas </t>
    </r>
    <r>
      <rPr>
        <i/>
        <sz val="11"/>
        <color theme="1"/>
        <rFont val="Times New Roman"/>
        <family val="1"/>
        <charset val="186"/>
      </rPr>
      <t>(SMA 8 S, 4 cm)</t>
    </r>
  </si>
  <si>
    <r>
      <t xml:space="preserve">Skaldos pagrindo sluoksnio įrengimas </t>
    </r>
    <r>
      <rPr>
        <i/>
        <sz val="11"/>
        <color theme="1"/>
        <rFont val="Times New Roman"/>
        <family val="1"/>
        <charset val="186"/>
      </rPr>
      <t>(fr. 0/45, 20 cm)</t>
    </r>
  </si>
  <si>
    <r>
      <t xml:space="preserve">Apsauginio šalčiui atsparaus sluoksnio įrengimas </t>
    </r>
    <r>
      <rPr>
        <i/>
        <sz val="11"/>
        <color theme="1"/>
        <rFont val="Times New Roman"/>
        <family val="1"/>
        <charset val="186"/>
      </rPr>
      <t>(h≥20 cm, šaligatvis)</t>
    </r>
  </si>
  <si>
    <t>5.11.</t>
  </si>
  <si>
    <t>5.12.</t>
  </si>
  <si>
    <t>5.13.</t>
  </si>
  <si>
    <r>
      <t xml:space="preserve">Pasluoksnio įrengimas </t>
    </r>
    <r>
      <rPr>
        <i/>
        <sz val="11"/>
        <color theme="1"/>
        <rFont val="Times New Roman"/>
        <family val="1"/>
        <charset val="186"/>
      </rPr>
      <t>(fr. 0/5, 3 cm, šaligatvis)</t>
    </r>
  </si>
  <si>
    <t>5.14.</t>
  </si>
  <si>
    <r>
      <t xml:space="preserve">Bordiūro įrengimas </t>
    </r>
    <r>
      <rPr>
        <i/>
        <sz val="11"/>
        <color theme="1"/>
        <rFont val="Times New Roman"/>
        <family val="1"/>
        <charset val="186"/>
      </rPr>
      <t>(Vejos bortai 80x200x1000 mm)</t>
    </r>
  </si>
  <si>
    <r>
      <t>Bordiūro įrengimas (</t>
    </r>
    <r>
      <rPr>
        <i/>
        <sz val="11"/>
        <color theme="1"/>
        <rFont val="Times New Roman"/>
        <family val="1"/>
        <charset val="186"/>
      </rPr>
      <t>Kelio bortai 150x300x1000 mm)</t>
    </r>
  </si>
  <si>
    <r>
      <t xml:space="preserve">Trinkelių dangos įrengimas </t>
    </r>
    <r>
      <rPr>
        <i/>
        <sz val="11"/>
        <color theme="1"/>
        <rFont val="Times New Roman"/>
        <family val="1"/>
        <charset val="186"/>
      </rPr>
      <t>(60x100x200 mm)</t>
    </r>
  </si>
  <si>
    <t>5.15.</t>
  </si>
  <si>
    <t>5.16.</t>
  </si>
  <si>
    <t>Vandens surinkimo elementų prieigose įrengimas</t>
  </si>
  <si>
    <t>5.17.</t>
  </si>
  <si>
    <t>5.18.</t>
  </si>
  <si>
    <t>DARBŲ KIEKIŲ ŽINIARAŠTIS NR. 3 – KONSTRUKCIJŲ DALIS Nr. 2</t>
  </si>
  <si>
    <t>DARBŲ KIEKIŲ ŽINIARAŠTIS NR. 4 – KONSTRUKCIJŲ DALIS Nr. 3</t>
  </si>
  <si>
    <t>Konstrukcijų dalis 1</t>
  </si>
  <si>
    <t>Konstrukcijų dalis 2</t>
  </si>
  <si>
    <t>Konstrukcijų dalis 3</t>
  </si>
  <si>
    <t xml:space="preserve">Tranšėjos 0,4 kasimas ir užkasimas rankiniu būdu </t>
  </si>
  <si>
    <t xml:space="preserve">Apsauginio sudėtinio vamzdžio klojimas </t>
  </si>
  <si>
    <t xml:space="preserve">Tranšėjos 2,5 m (taškas 5-6) kasimas ir užkasimas mechanizuotu/rankiniu būdu </t>
  </si>
  <si>
    <t>Esamų vamzdžių apgaubimas surenkamais HDPEØ110 mm vamzdžiais (taškas 1-2,3-4,4-4A)</t>
  </si>
  <si>
    <t>Papildomi darbai</t>
  </si>
  <si>
    <t>1. RAIN kabelio apsaugojimas</t>
  </si>
  <si>
    <t>2. RAIN kabelio iškėlimas</t>
  </si>
  <si>
    <t xml:space="preserve">Tranšėjos 0,4 kasimas ir užkasimas mechanizuotu/rankiniu būdu </t>
  </si>
  <si>
    <t xml:space="preserve">HDPEØ32 mm vamzdžių paklojimas </t>
  </si>
  <si>
    <t>HDPEØ63/32 mm vamzdžių paklojimas  uždaru būdu</t>
  </si>
  <si>
    <t>Signalinio laido paklojimas</t>
  </si>
  <si>
    <t>Įspėjamosios juostos paklojimas</t>
  </si>
  <si>
    <t>Esamos movos ir kabelinės dėžės perkėlimas</t>
  </si>
  <si>
    <t>Naujos movos sumontavimas</t>
  </si>
  <si>
    <t>Kabelinės dėžės sumontavimas</t>
  </si>
  <si>
    <t>KMP stulpelio sumontavimas</t>
  </si>
  <si>
    <t>Įžemintuvo montavimas</t>
  </si>
  <si>
    <t>Signalinio laido užvedimas į KMP stulpelį</t>
  </si>
  <si>
    <t>24 skaidulų kabelio įvėrimas į vamzdelį</t>
  </si>
  <si>
    <t>Esamos ryšių kanalų sistemos išmontavimas ir utilizavimas</t>
  </si>
  <si>
    <t>Leidimas kasinėjimo darbams</t>
  </si>
  <si>
    <t>Kitų organizacijų atstovų iškvietimas</t>
  </si>
  <si>
    <t>Išpildomosios nuotraukos atlikimas</t>
  </si>
  <si>
    <t>3. Kiti darbai</t>
  </si>
  <si>
    <t>Visi darbai susiję su tranšėjos kasimu bei vamzdžio paklojimu, ryšių kanalizacijos šulinio įrengimu, įvado į pastatą įrengimu ir gerbūvio sutvarkymu.</t>
  </si>
  <si>
    <r>
      <t xml:space="preserve">Laikinų tiltų įrengimas </t>
    </r>
    <r>
      <rPr>
        <i/>
        <sz val="11"/>
        <color rgb="FF000000"/>
        <rFont val="Times New Roman"/>
        <family val="1"/>
        <charset val="186"/>
      </rPr>
      <t>(Kiekio įrengimą ir išardymą vertinti kartu su laikinų privažiavimo kelių ir kitų medžiagų, reikalingų laikinam pravažiavimui statybos metu, įrengimu)</t>
    </r>
  </si>
  <si>
    <r>
      <t xml:space="preserve">Kitų laikinų priemonių įrengimas ir išardymas </t>
    </r>
    <r>
      <rPr>
        <i/>
        <sz val="11"/>
        <color rgb="FF000000"/>
        <rFont val="Times New Roman"/>
        <family val="1"/>
        <charset val="186"/>
      </rPr>
      <t>(Statybvietės įrengimas ir išardymas pagal Rangovo pasirinktą technologiją)</t>
    </r>
  </si>
  <si>
    <r>
      <t xml:space="preserve">Kitų laikinų priemonių įrengimas ir išardymas </t>
    </r>
    <r>
      <rPr>
        <i/>
        <sz val="11"/>
        <color rgb="FF000000"/>
        <rFont val="Times New Roman"/>
        <family val="1"/>
        <charset val="186"/>
      </rPr>
      <t>(Vandens pašalinimas vandens siurbliais iš pamatų duobių (10m3/h))</t>
    </r>
  </si>
  <si>
    <r>
      <t>Laikinų tiltų įrengimas (</t>
    </r>
    <r>
      <rPr>
        <i/>
        <sz val="11"/>
        <color rgb="FF000000"/>
        <rFont val="Times New Roman"/>
        <family val="1"/>
        <charset val="186"/>
      </rPr>
      <t>Kiekio įrengimą ir išardymą vertinti kartu su laikinų privažiavimo kelių ir kitų medžiagų, reikalingų laikinam pravažiavimui statybos metu, įrengimu)</t>
    </r>
  </si>
  <si>
    <t>3. Atramų įrengimas</t>
  </si>
  <si>
    <r>
      <t xml:space="preserve">Polių įrengimas </t>
    </r>
    <r>
      <rPr>
        <i/>
        <sz val="11"/>
        <color theme="1"/>
        <rFont val="Times New Roman"/>
        <family val="1"/>
        <charset val="186"/>
      </rPr>
      <t>(PO-1 ∅800 L=14 m)</t>
    </r>
  </si>
  <si>
    <r>
      <t xml:space="preserve">Polių įrengimas </t>
    </r>
    <r>
      <rPr>
        <i/>
        <sz val="11"/>
        <color theme="1"/>
        <rFont val="Times New Roman"/>
        <family val="1"/>
        <charset val="186"/>
      </rPr>
      <t>(PO-2 ∅800 L=10 m)</t>
    </r>
  </si>
  <si>
    <r>
      <t xml:space="preserve">Polių įrengimas </t>
    </r>
    <r>
      <rPr>
        <i/>
        <sz val="11"/>
        <color theme="1"/>
        <rFont val="Times New Roman"/>
        <family val="1"/>
        <charset val="186"/>
      </rPr>
      <t>(PO-4 ∅600 L=13 m (poliai po gulekšniais))</t>
    </r>
  </si>
  <si>
    <r>
      <t>Hidroizoliacijos sluoksnio įrengimas (</t>
    </r>
    <r>
      <rPr>
        <i/>
        <sz val="11"/>
        <color theme="1"/>
        <rFont val="Times New Roman"/>
        <family val="1"/>
        <charset val="186"/>
      </rPr>
      <t>Gruntu užpilamų paviršių padengimas teptine hidroizoliacija)</t>
    </r>
  </si>
  <si>
    <r>
      <t xml:space="preserve">G/b elementų padengimas apsauginiu sluoksniu </t>
    </r>
    <r>
      <rPr>
        <i/>
        <sz val="11"/>
        <color theme="1"/>
        <rFont val="Times New Roman"/>
        <family val="1"/>
        <charset val="186"/>
      </rPr>
      <t>(Matomų paviršių padengimas elastiniais betono dažais)</t>
    </r>
  </si>
  <si>
    <r>
      <t xml:space="preserve">Atramų užpylimas </t>
    </r>
    <r>
      <rPr>
        <i/>
        <sz val="11"/>
        <color theme="1"/>
        <rFont val="Times New Roman"/>
        <family val="1"/>
        <charset val="186"/>
      </rPr>
      <t>(Sutankintas gerai drenuojantis gruntas)</t>
    </r>
  </si>
  <si>
    <t>Apsauginės tvorelės/turėklų įrengimas</t>
  </si>
  <si>
    <r>
      <t xml:space="preserve">Apsauginės tvorelės/turėklų įrengimas </t>
    </r>
    <r>
      <rPr>
        <i/>
        <sz val="11"/>
        <color theme="1"/>
        <rFont val="Times New Roman"/>
        <family val="1"/>
        <charset val="186"/>
      </rPr>
      <t>(Apsauginiai turėklai ant atramų sparnų)</t>
    </r>
  </si>
  <si>
    <r>
      <t xml:space="preserve">Sijų montavimas </t>
    </r>
    <r>
      <rPr>
        <i/>
        <sz val="11"/>
        <color theme="1"/>
        <rFont val="Times New Roman"/>
        <family val="1"/>
        <charset val="186"/>
      </rPr>
      <t>(Surenkamos g/b sijos)</t>
    </r>
  </si>
  <si>
    <t>Plokščių monolitinimas</t>
  </si>
  <si>
    <r>
      <t xml:space="preserve">Šalitilčio bloko įrengimas </t>
    </r>
    <r>
      <rPr>
        <i/>
        <sz val="11"/>
        <color theme="1"/>
        <rFont val="Times New Roman"/>
        <family val="1"/>
        <charset val="186"/>
      </rPr>
      <t>(Surenkami g/b atitvariniai parapeto blokai)</t>
    </r>
  </si>
  <si>
    <r>
      <t xml:space="preserve">Šalitilčio bloko įrengimas </t>
    </r>
    <r>
      <rPr>
        <i/>
        <sz val="11"/>
        <color theme="1"/>
        <rFont val="Times New Roman"/>
        <family val="1"/>
        <charset val="186"/>
      </rPr>
      <t>(Surenkami g/b turėkliniai blokai)</t>
    </r>
  </si>
  <si>
    <r>
      <t xml:space="preserve">Šalitilčio plokštės įrengimas </t>
    </r>
    <r>
      <rPr>
        <i/>
        <sz val="11"/>
        <color theme="1"/>
        <rFont val="Times New Roman"/>
        <family val="1"/>
        <charset val="186"/>
      </rPr>
      <t>(Surenkamos g/b šalitilčio plokštės)</t>
    </r>
  </si>
  <si>
    <r>
      <t xml:space="preserve">Betono išlyginamojo sluoksnio įrengimas </t>
    </r>
    <r>
      <rPr>
        <i/>
        <sz val="11"/>
        <color theme="1"/>
        <rFont val="Times New Roman"/>
        <family val="1"/>
        <charset val="186"/>
      </rPr>
      <t>(C25/30)</t>
    </r>
  </si>
  <si>
    <r>
      <t xml:space="preserve">Hidroizoliacijos sluoksnio įrengimas </t>
    </r>
    <r>
      <rPr>
        <i/>
        <sz val="11"/>
        <color theme="1"/>
        <rFont val="Times New Roman"/>
        <family val="1"/>
        <charset val="186"/>
      </rPr>
      <t>(Prilydoma dvisluoksnė bituminė hidroizoliacija ant perdangos – 10 mm)</t>
    </r>
  </si>
  <si>
    <t>Lietaus surinkimo šulinėlių perdangoje įrengimas</t>
  </si>
  <si>
    <r>
      <t xml:space="preserve">Asfalto apsauginio sluoksnio įrengimas </t>
    </r>
    <r>
      <rPr>
        <i/>
        <sz val="11"/>
        <color theme="1"/>
        <rFont val="Times New Roman"/>
        <family val="1"/>
        <charset val="186"/>
      </rPr>
      <t>(SMA 8S sluoksnis – 40 mm)</t>
    </r>
  </si>
  <si>
    <r>
      <t xml:space="preserve">Asfalto apatinio sluoksnio įrengimas </t>
    </r>
    <r>
      <rPr>
        <i/>
        <sz val="11"/>
        <color theme="1"/>
        <rFont val="Times New Roman"/>
        <family val="1"/>
        <charset val="186"/>
      </rPr>
      <t>(AC 16 AS sluoksnis – 40 mm)</t>
    </r>
  </si>
  <si>
    <r>
      <t xml:space="preserve">Asfalto viršutinio sluoksnio įrengimas </t>
    </r>
    <r>
      <rPr>
        <i/>
        <sz val="11"/>
        <color theme="1"/>
        <rFont val="Times New Roman"/>
        <family val="1"/>
        <charset val="186"/>
      </rPr>
      <t>(SMA 8S sluoksnis – 20 mm)</t>
    </r>
  </si>
  <si>
    <t>Sandarinimo juosta</t>
  </si>
  <si>
    <r>
      <t xml:space="preserve">G/b elementų padengimas apsauginiu sluoksniu </t>
    </r>
    <r>
      <rPr>
        <i/>
        <sz val="11"/>
        <color theme="1"/>
        <rFont val="Times New Roman"/>
        <family val="1"/>
        <charset val="186"/>
      </rPr>
      <t>(Surenkamų šalitilčio plokščių padengimas poliuretanine neslidžia danga)</t>
    </r>
  </si>
  <si>
    <r>
      <t xml:space="preserve">G/b elementų padengimas apsauginiu sluoksniu </t>
    </r>
    <r>
      <rPr>
        <i/>
        <sz val="11"/>
        <color theme="1"/>
        <rFont val="Times New Roman"/>
        <family val="1"/>
        <charset val="186"/>
      </rPr>
      <t>(Surenkamų turėklinių ir parapetų blokų padengimas apsauginiais betono dažais)</t>
    </r>
  </si>
  <si>
    <r>
      <t xml:space="preserve">G/b elementų padengimas apsauginiu sluoksniu </t>
    </r>
    <r>
      <rPr>
        <i/>
        <sz val="11"/>
        <color theme="1"/>
        <rFont val="Times New Roman"/>
        <family val="1"/>
        <charset val="186"/>
      </rPr>
      <t>(Perdangos matomų paviršių impregnavimas)</t>
    </r>
  </si>
  <si>
    <r>
      <t xml:space="preserve">Turėklo įrengimas </t>
    </r>
    <r>
      <rPr>
        <i/>
        <sz val="11"/>
        <color theme="1"/>
        <rFont val="Times New Roman"/>
        <family val="1"/>
        <charset val="186"/>
      </rPr>
      <t>(Cinkuoti turėklai)</t>
    </r>
  </si>
  <si>
    <r>
      <t xml:space="preserve">Apsauginių kelio atitvarų sistemos įrengimas </t>
    </r>
    <r>
      <rPr>
        <i/>
        <sz val="11"/>
        <color theme="1"/>
        <rFont val="Times New Roman"/>
        <family val="1"/>
        <charset val="186"/>
      </rPr>
      <t>(H2 W2 A)</t>
    </r>
  </si>
  <si>
    <t>Apsauginių kelio atitvarų sistemos įrengimas (H2 W2 A)</t>
  </si>
  <si>
    <t>5. Atraminės konstrukcijos įrengimas</t>
  </si>
  <si>
    <r>
      <t xml:space="preserve">Polių įrengimas </t>
    </r>
    <r>
      <rPr>
        <i/>
        <sz val="11"/>
        <color rgb="FF000000"/>
        <rFont val="Times New Roman"/>
        <family val="1"/>
        <charset val="186"/>
      </rPr>
      <t>(PO-3 ∅450 L=10 m)</t>
    </r>
  </si>
  <si>
    <r>
      <t xml:space="preserve">Hidroizoliacijos sluoksnio įrengimas </t>
    </r>
    <r>
      <rPr>
        <i/>
        <sz val="11"/>
        <color theme="1"/>
        <rFont val="Times New Roman"/>
        <family val="1"/>
        <charset val="186"/>
      </rPr>
      <t>(Gruntu užpilamų paviršių padengimas 2 sl. teptine hidroizoliacija)</t>
    </r>
  </si>
  <si>
    <r>
      <t xml:space="preserve">G/b elementų padengimas apsauginiu sluoksniu </t>
    </r>
    <r>
      <rPr>
        <i/>
        <sz val="11"/>
        <color theme="1"/>
        <rFont val="Times New Roman"/>
        <family val="1"/>
        <charset val="186"/>
      </rPr>
      <t>(Matomų paviršių impregnavimas)</t>
    </r>
  </si>
  <si>
    <t>Žemės darbai</t>
  </si>
  <si>
    <r>
      <t xml:space="preserve">Žemės darbai </t>
    </r>
    <r>
      <rPr>
        <i/>
        <sz val="11"/>
        <color theme="1"/>
        <rFont val="Times New Roman"/>
        <family val="1"/>
        <charset val="186"/>
      </rPr>
      <t>(Atraminių sienų užpylimas sutankintu gerai drenuojančiu gruntu)</t>
    </r>
  </si>
  <si>
    <t>6. Prietilčių įrengimas</t>
  </si>
  <si>
    <r>
      <t xml:space="preserve">Betono išlyginamojo sluoksnio įrengimas </t>
    </r>
    <r>
      <rPr>
        <i/>
        <sz val="11"/>
        <color theme="1"/>
        <rFont val="Times New Roman"/>
        <family val="1"/>
        <charset val="186"/>
      </rPr>
      <t>(C25/30 - min 30 mm)</t>
    </r>
  </si>
  <si>
    <r>
      <t xml:space="preserve">Hidroizoliacijos sluoksnio įrengimas </t>
    </r>
    <r>
      <rPr>
        <i/>
        <sz val="11"/>
        <color theme="1"/>
        <rFont val="Times New Roman"/>
        <family val="1"/>
        <charset val="186"/>
      </rPr>
      <t>(Prilydoma dvisluoksnė bituminė hidroizoliacija – 10 mm)</t>
    </r>
  </si>
  <si>
    <r>
      <t xml:space="preserve">Asfalto apsauginio sluoksnio įrengimas </t>
    </r>
    <r>
      <rPr>
        <i/>
        <sz val="11"/>
        <color theme="1"/>
        <rFont val="Times New Roman"/>
        <family val="1"/>
        <charset val="186"/>
      </rPr>
      <t>(SMA 8S – 30 mm)</t>
    </r>
  </si>
  <si>
    <r>
      <t xml:space="preserve">Skaldos pagrindo sluoksnio įrengimas </t>
    </r>
    <r>
      <rPr>
        <i/>
        <sz val="11"/>
        <color theme="1"/>
        <rFont val="Times New Roman"/>
        <family val="1"/>
        <charset val="186"/>
      </rPr>
      <t>(fr. 0/45 – 200 mm)</t>
    </r>
  </si>
  <si>
    <r>
      <t xml:space="preserve">Asfalto pagrindo sluoksnio įrengimas </t>
    </r>
    <r>
      <rPr>
        <i/>
        <sz val="11"/>
        <color theme="1"/>
        <rFont val="Times New Roman"/>
        <family val="1"/>
        <charset val="186"/>
      </rPr>
      <t>(AC 22 PS – 100 mm)</t>
    </r>
  </si>
  <si>
    <t>6.7</t>
  </si>
  <si>
    <r>
      <t xml:space="preserve">Asfalto apatinio sluoksnio įrengimas </t>
    </r>
    <r>
      <rPr>
        <i/>
        <sz val="11"/>
        <color theme="1"/>
        <rFont val="Times New Roman"/>
        <family val="1"/>
        <charset val="186"/>
      </rPr>
      <t>(AC 16 AS – 40 mm)</t>
    </r>
  </si>
  <si>
    <t>6.8</t>
  </si>
  <si>
    <r>
      <t xml:space="preserve">Asfalto viršutinio sluoksnio įrengimas </t>
    </r>
    <r>
      <rPr>
        <i/>
        <sz val="11"/>
        <color theme="1"/>
        <rFont val="Times New Roman"/>
        <family val="1"/>
        <charset val="186"/>
      </rPr>
      <t>(SMA 8 S – 30 mm)</t>
    </r>
  </si>
  <si>
    <t>6.9</t>
  </si>
  <si>
    <t>Temperatūrinė siūlė</t>
  </si>
  <si>
    <t>6.10</t>
  </si>
  <si>
    <r>
      <t xml:space="preserve">Apsauginio šalčiui atsparaus sluoksnio įrengimas </t>
    </r>
    <r>
      <rPr>
        <i/>
        <sz val="11"/>
        <color theme="1"/>
        <rFont val="Times New Roman"/>
        <family val="1"/>
        <charset val="186"/>
      </rPr>
      <t>(200 mm)</t>
    </r>
  </si>
  <si>
    <t>6.11</t>
  </si>
  <si>
    <t>6.12</t>
  </si>
  <si>
    <t>6.13</t>
  </si>
  <si>
    <t>6.14</t>
  </si>
  <si>
    <t>6.15</t>
  </si>
  <si>
    <r>
      <t xml:space="preserve">Pasluoksnio įrengimas </t>
    </r>
    <r>
      <rPr>
        <i/>
        <sz val="11"/>
        <color theme="1"/>
        <rFont val="Times New Roman"/>
        <family val="1"/>
        <charset val="186"/>
      </rPr>
      <t>(Nesurištų medžiagų mišinio 0/5 pasluoksnis – 30 mm)</t>
    </r>
  </si>
  <si>
    <r>
      <t xml:space="preserve">Trinkelių dangos Įrengimas </t>
    </r>
    <r>
      <rPr>
        <i/>
        <sz val="11"/>
        <color theme="1"/>
        <rFont val="Times New Roman"/>
        <family val="1"/>
        <charset val="186"/>
      </rPr>
      <t>(Betoninės plytelės 60x100x200 mm)</t>
    </r>
  </si>
  <si>
    <r>
      <t xml:space="preserve">Bordiūro įrengimas </t>
    </r>
    <r>
      <rPr>
        <i/>
        <sz val="11"/>
        <color theme="1"/>
        <rFont val="Times New Roman"/>
        <family val="1"/>
        <charset val="186"/>
      </rPr>
      <t>(Betoniniai vejos bortai 80x200x1000 mm)</t>
    </r>
  </si>
  <si>
    <r>
      <t xml:space="preserve">Bordiūro įrengimas </t>
    </r>
    <r>
      <rPr>
        <i/>
        <sz val="11"/>
        <color theme="1"/>
        <rFont val="Times New Roman"/>
        <family val="1"/>
        <charset val="186"/>
      </rPr>
      <t>(Betoniniai kelio bortai 150x300x1000 mm)</t>
    </r>
  </si>
  <si>
    <t>6.16</t>
  </si>
  <si>
    <t>6.17</t>
  </si>
  <si>
    <t>6.18</t>
  </si>
  <si>
    <r>
      <t xml:space="preserve">Žemės darbai </t>
    </r>
    <r>
      <rPr>
        <i/>
        <sz val="11"/>
        <color theme="1"/>
        <rFont val="Times New Roman"/>
        <family val="1"/>
        <charset val="186"/>
      </rPr>
      <t>(Sutankintas gerai drenuojantis gruntas darbų ribose)</t>
    </r>
  </si>
  <si>
    <t>6.19</t>
  </si>
  <si>
    <t>6.20</t>
  </si>
  <si>
    <t>Esamų apsauginių atitvarų išardymas ir išvežimas rangovo pasirinktu atstumu</t>
  </si>
  <si>
    <r>
      <t xml:space="preserve">Krantinių atramų įrengimas </t>
    </r>
    <r>
      <rPr>
        <i/>
        <sz val="11"/>
        <color theme="1"/>
        <rFont val="Times New Roman"/>
        <family val="1"/>
        <charset val="186"/>
      </rPr>
      <t>(Krantinės atramos)</t>
    </r>
  </si>
  <si>
    <r>
      <t xml:space="preserve">Krantinių atramų įrengimas </t>
    </r>
    <r>
      <rPr>
        <i/>
        <sz val="11"/>
        <color theme="1"/>
        <rFont val="Times New Roman"/>
        <family val="1"/>
        <charset val="186"/>
      </rPr>
      <t>(Krantinių atramų sparnai)</t>
    </r>
  </si>
  <si>
    <t>3.6</t>
  </si>
  <si>
    <t>3.7</t>
  </si>
  <si>
    <t>3.8</t>
  </si>
  <si>
    <t>3.9</t>
  </si>
  <si>
    <t>3.10</t>
  </si>
  <si>
    <t>3.11</t>
  </si>
  <si>
    <t>3.12</t>
  </si>
  <si>
    <r>
      <t xml:space="preserve">Apsauginės tvorelės/turėklų įrengimas </t>
    </r>
    <r>
      <rPr>
        <i/>
        <sz val="11"/>
        <color rgb="FF000000"/>
        <rFont val="Times New Roman"/>
        <family val="1"/>
        <charset val="186"/>
      </rPr>
      <t>(Apsauginiai turėklai ant atramų sparnų)</t>
    </r>
  </si>
  <si>
    <r>
      <t xml:space="preserve">Plokščių monolitinimas </t>
    </r>
    <r>
      <rPr>
        <i/>
        <sz val="11"/>
        <color theme="1"/>
        <rFont val="Times New Roman"/>
        <family val="1"/>
        <charset val="186"/>
      </rPr>
      <t>(Sijų sumonolitinimo ruožai)</t>
    </r>
  </si>
  <si>
    <r>
      <t xml:space="preserve">Apsauginio šalčiui atsparaus sluoksnio įrengimas </t>
    </r>
    <r>
      <rPr>
        <i/>
        <sz val="11"/>
        <color theme="1"/>
        <rFont val="Times New Roman"/>
        <family val="1"/>
        <charset val="186"/>
      </rPr>
      <t>(0 - 580 mm)</t>
    </r>
  </si>
  <si>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sz val="10"/>
        <color theme="1"/>
        <rFont val="Times New Roman"/>
        <family val="1"/>
      </rPr>
      <t xml:space="preserve"> Raseinių kelių tarnybos Pagrybio meistrija (Aušrinės g. 2, Iždonų k., Kaltinėnų sen., Šilalės r.)</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</si>
  <si>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t xml:space="preserve">Krantinių atramų įrengimas </t>
    </r>
    <r>
      <rPr>
        <i/>
        <sz val="11"/>
        <color theme="1"/>
        <rFont val="Times New Roman"/>
        <family val="1"/>
        <charset val="186"/>
      </rPr>
      <t>(krantinių atramų sparnai)</t>
    </r>
  </si>
  <si>
    <r>
      <t xml:space="preserve">Krantinių atramų įrengimas </t>
    </r>
    <r>
      <rPr>
        <i/>
        <sz val="11"/>
        <color theme="1"/>
        <rFont val="Times New Roman"/>
        <family val="1"/>
        <charset val="186"/>
      </rPr>
      <t>(kratinės atramos)</t>
    </r>
  </si>
  <si>
    <t>kompl</t>
  </si>
  <si>
    <t>DARBŲ KIEKIŲ ŽINIARAŠTIS NR. 5 – KONSTRUKCIJŲ DALIS Nr. 4 (Tilto paprastasis remontas)</t>
  </si>
  <si>
    <t>DARBŲ KIEKIŲ ŽINIARAŠTIS NR. 6 – ELEKTRONINIŲ RYŠIŲ DALIS</t>
  </si>
  <si>
    <t>Konstrukcijų dalis 4 (tilto paprastasis remontas)</t>
  </si>
  <si>
    <r>
      <t xml:space="preserve">G/b elementų pažaidų tvarkymas </t>
    </r>
    <r>
      <rPr>
        <i/>
        <sz val="11"/>
        <color rgb="FF000000"/>
        <rFont val="Times New Roman"/>
        <family val="1"/>
        <charset val="186"/>
      </rPr>
      <t>(Šalitilčių paviršius paruošimas remontui)</t>
    </r>
  </si>
  <si>
    <r>
      <t xml:space="preserve">G/b elementų pažaidų tvarkymas </t>
    </r>
    <r>
      <rPr>
        <i/>
        <sz val="11"/>
        <color rgb="FF000000"/>
        <rFont val="Times New Roman"/>
        <family val="1"/>
        <charset val="186"/>
      </rPr>
      <t>(Pažeistos armatūros nuvalymas)</t>
    </r>
  </si>
  <si>
    <r>
      <t xml:space="preserve">G/b elementų pažaidų tvarkymas </t>
    </r>
    <r>
      <rPr>
        <i/>
        <sz val="11"/>
        <color rgb="FF000000"/>
        <rFont val="Times New Roman"/>
        <family val="1"/>
        <charset val="186"/>
      </rPr>
      <t>(Turėklinių blokų paviršius paruošiamas darbui)</t>
    </r>
  </si>
  <si>
    <t>2. Tilto remontas</t>
  </si>
  <si>
    <r>
      <t xml:space="preserve">Perdangos betonavimas </t>
    </r>
    <r>
      <rPr>
        <i/>
        <sz val="11"/>
        <color theme="1"/>
        <rFont val="Times New Roman"/>
        <family val="1"/>
        <charset val="186"/>
      </rPr>
      <t>(Pažeistų šalitilčio ir turėklinių blokų paviršių atstatymas naudojant R4 remontinį mišinį)</t>
    </r>
  </si>
  <si>
    <r>
      <t xml:space="preserve">G/b elementų padengimas apsauginiu sluoksniu </t>
    </r>
    <r>
      <rPr>
        <i/>
        <sz val="11"/>
        <color theme="1"/>
        <rFont val="Times New Roman"/>
        <family val="1"/>
        <charset val="186"/>
      </rPr>
      <t>(Atsidengusios ir nuvalytos armatūros padengimas apsaugine danga)</t>
    </r>
  </si>
  <si>
    <r>
      <t xml:space="preserve">G/b elementų padengimas apsauginiu sluoksniu </t>
    </r>
    <r>
      <rPr>
        <i/>
        <sz val="11"/>
        <color theme="1"/>
        <rFont val="Times New Roman"/>
        <family val="1"/>
        <charset val="186"/>
      </rPr>
      <t>(Šalitilčio ir viršutinio turėklinio bloko paviršiaus padengimas dvisluoksne epoksidine - poliuretanine danga su kvarcinio smėlio įmaišomis)</t>
    </r>
  </si>
  <si>
    <r>
      <t xml:space="preserve">G/b elementų padengimas apsauginiu sluoksniu </t>
    </r>
    <r>
      <rPr>
        <i/>
        <sz val="11"/>
        <color theme="1"/>
        <rFont val="Times New Roman"/>
        <family val="1"/>
        <charset val="186"/>
      </rPr>
      <t>(Turėklinių blokų paviršių padengimas elastiniais betono dažais)</t>
    </r>
  </si>
  <si>
    <r>
      <t xml:space="preserve">Lietaus vandens surinkimo šulinėlių ardymas ir išvežimas rangovo pasirinktu atstumu </t>
    </r>
    <r>
      <rPr>
        <i/>
        <sz val="11"/>
        <color theme="1"/>
        <rFont val="Times New Roman"/>
        <family val="1"/>
        <charset val="186"/>
      </rPr>
      <t>(Sulaužytų/pažeistų vandens nuvedimo vamzdžių išmontavimas)</t>
    </r>
  </si>
  <si>
    <r>
      <t xml:space="preserve">Vandens greičio slopintuvų įrengimas </t>
    </r>
    <r>
      <rPr>
        <i/>
        <sz val="11"/>
        <color theme="1"/>
        <rFont val="Times New Roman"/>
        <family val="1"/>
        <charset val="186"/>
      </rPr>
      <t>(Ištekamųjų antgalių įrengimas)</t>
    </r>
  </si>
  <si>
    <r>
      <t xml:space="preserve">Vandens greičio slopintuvų įrengimas </t>
    </r>
    <r>
      <rPr>
        <i/>
        <sz val="11"/>
        <color theme="1"/>
        <rFont val="Times New Roman"/>
        <family val="1"/>
        <charset val="186"/>
      </rPr>
      <t>(Betono žiedai vandens nuvedimo sistemos gale įrengimas)</t>
    </r>
  </si>
  <si>
    <r>
      <t xml:space="preserve">Žemės darbai </t>
    </r>
    <r>
      <rPr>
        <i/>
        <sz val="11"/>
        <color theme="1"/>
        <rFont val="Times New Roman"/>
        <family val="1"/>
        <charset val="186"/>
      </rPr>
      <t>(Stambios frakcijos skalda vandens nuvedimo gale įrengtuose betono žieduose)</t>
    </r>
  </si>
  <si>
    <r>
      <t xml:space="preserve">Žemės darbai </t>
    </r>
    <r>
      <rPr>
        <i/>
        <sz val="11"/>
        <color theme="1"/>
        <rFont val="Times New Roman"/>
        <family val="1"/>
        <charset val="186"/>
      </rPr>
      <t>(Lauko rieduliai vandens nuvedimo gale įrengtuose betono žieduose)</t>
    </r>
  </si>
  <si>
    <r>
      <t xml:space="preserve">Žemės darbai </t>
    </r>
    <r>
      <rPr>
        <i/>
        <sz val="11"/>
        <color theme="1"/>
        <rFont val="Times New Roman"/>
        <family val="1"/>
        <charset val="186"/>
      </rPr>
      <t>(C20/25 betono rieduliams pritvirtinti)</t>
    </r>
  </si>
  <si>
    <r>
      <t xml:space="preserve">Žemės darbai </t>
    </r>
    <r>
      <rPr>
        <i/>
        <sz val="11"/>
        <color theme="1"/>
        <rFont val="Times New Roman"/>
        <family val="1"/>
        <charset val="186"/>
      </rPr>
      <t>(Atsijos šlaitų tarpams užpildyti)</t>
    </r>
  </si>
  <si>
    <r>
      <t xml:space="preserve">Žemės darbai </t>
    </r>
    <r>
      <rPr>
        <i/>
        <sz val="11"/>
        <color theme="1"/>
        <rFont val="Times New Roman"/>
        <family val="1"/>
        <charset val="186"/>
      </rPr>
      <t>(Vandens nuleidimo sistemos vamzdžių išvalymas)</t>
    </r>
  </si>
  <si>
    <r>
      <t xml:space="preserve">Deformacinių siūlių įrengimas </t>
    </r>
    <r>
      <rPr>
        <i/>
        <sz val="11"/>
        <color theme="1"/>
        <rFont val="Times New Roman"/>
        <family val="1"/>
        <charset val="186"/>
      </rPr>
      <t>(Deformacinių pjūvių išvalymas)</t>
    </r>
  </si>
  <si>
    <r>
      <t>Grįžtamosios medžiagos (nufrezuotas asfaltas) (vieneto kaina didesnė arba lygi  9,58 Eur/m3 be PVM) (</t>
    </r>
    <r>
      <rPr>
        <b/>
        <i/>
        <sz val="11"/>
        <rFont val="Times New Roman"/>
        <family val="1"/>
        <charset val="186"/>
      </rPr>
      <t>įvertinama su minuso ženklu</t>
    </r>
    <r>
      <rPr>
        <i/>
        <sz val="11"/>
        <rFont val="Times New Roman"/>
        <family val="1"/>
      </rPr>
      <t>, atitinkamai mažės pasiūlymo kaina; šios medžiagos atiteks rangovui)</t>
    </r>
  </si>
  <si>
    <r>
      <t>Grįžtamosios medžiagos (nufrezuotas asfaltas) (vieneto kaina didesnė arba lygi  9,58 Eur/m3 be PVM) (</t>
    </r>
    <r>
      <rPr>
        <b/>
        <i/>
        <sz val="11"/>
        <rFont val="Times New Roman"/>
        <family val="1"/>
        <charset val="186"/>
      </rPr>
      <t>įvertinama su minuso ženkl</t>
    </r>
    <r>
      <rPr>
        <i/>
        <sz val="11"/>
        <rFont val="Times New Roman"/>
        <family val="1"/>
      </rPr>
      <t>u, atitinkamai mažės pasiūlymo kaina; šios medžiagos atiteks rangovui)</t>
    </r>
  </si>
  <si>
    <r>
      <t>Grįžtamosios medžiagos (nufrezuotas asfaltas) (vieneto kaina didesnė arba lygi  9,58 Eur/m3 be PVM) (</t>
    </r>
    <r>
      <rPr>
        <b/>
        <i/>
        <sz val="11"/>
        <color theme="1"/>
        <rFont val="Times New Roman"/>
        <family val="1"/>
        <charset val="186"/>
      </rPr>
      <t>įvertinama su minuso ženklu</t>
    </r>
    <r>
      <rPr>
        <i/>
        <sz val="11"/>
        <color theme="1"/>
        <rFont val="Times New Roman"/>
        <family val="1"/>
        <charset val="186"/>
      </rPr>
      <t>, atitinkamai mažės pasiūlymo kaina; šios medžiagos atiteks rangovui)</t>
    </r>
  </si>
  <si>
    <r>
      <t>Grįžtamosios medžiagos (nufrezuotas asfaltas) (vieneto kaina didesnė arba lygi  arba 9,58 Eur/m3 be PVM) (</t>
    </r>
    <r>
      <rPr>
        <b/>
        <i/>
        <sz val="11"/>
        <color theme="1"/>
        <rFont val="Times New Roman"/>
        <family val="1"/>
        <charset val="186"/>
      </rPr>
      <t>įvertinama su minuso ženklu</t>
    </r>
    <r>
      <rPr>
        <i/>
        <sz val="11"/>
        <color theme="1"/>
        <rFont val="Times New Roman"/>
        <family val="1"/>
        <charset val="186"/>
      </rPr>
      <t>, atitinkamai mažės pasiūlymo kaina; šios medžiagos atiteks rangovui)</t>
    </r>
  </si>
  <si>
    <r>
      <t xml:space="preserve">Asfalto pagrindo sluoksnio įrengimas </t>
    </r>
    <r>
      <rPr>
        <i/>
        <sz val="11"/>
        <color rgb="FF000000"/>
        <rFont val="Times New Roman"/>
        <family val="1"/>
        <charset val="186"/>
      </rPr>
      <t>(AC 22 PS (su kelio bitumu 50/70), 10 cm)</t>
    </r>
  </si>
  <si>
    <r>
      <t xml:space="preserve">Asfalto apatinio sluoksnio įrengimas </t>
    </r>
    <r>
      <rPr>
        <i/>
        <sz val="11"/>
        <color rgb="FF000000"/>
        <rFont val="Times New Roman"/>
        <family val="1"/>
        <charset val="186"/>
      </rPr>
      <t>(AC 16 AS (su PMB 45/80-65), 4 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</si>
</sst>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1"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sz val="11"/>
      <color rgb="FF000000"/>
      <name val="Times New Roman"/>
      <family val="1"/>
    </font>
    <font>
      <b/>
      <sz val="11"/>
      <color rgb="FF000000"/>
      <name val="Times New Roman"/>
      <family val="1"/>
    </font>
    <font>
      <sz val="11"/>
      <color rgb="FFFF0000"/>
      <name val="Times New Roman"/>
      <family val="1"/>
    </font>
    <font>
      <sz val="11"/>
      <color theme="1"/>
      <name val="Times New Roman"/>
      <family val="1"/>
    </font>
    <font>
      <b/>
      <sz val="11"/>
      <color rgb="FFFF0000"/>
      <name val="Times New Roman"/>
      <family val="1"/>
    </font>
    <font>
      <i/>
      <sz val="11"/>
      <name val="Times New Roman"/>
      <family val="1"/>
    </font>
    <font>
      <sz val="11"/>
      <name val="Times New Roman"/>
      <family val="1"/>
    </font>
    <font>
      <b/>
      <sz val="11"/>
      <name val="Times New Roman"/>
      <family val="1"/>
    </font>
    <font>
      <b/>
      <sz val="11"/>
      <color theme="1"/>
      <name val="Times New Roman"/>
      <family val="1"/>
    </font>
    <font>
      <b/>
      <sz val="10"/>
      <name val="Times New Roman"/>
      <family val="1"/>
      <charset val="186"/>
    </font>
    <font>
      <sz val="10"/>
      <name val="Times New Roman"/>
      <family val="1"/>
      <charset val="186"/>
    </font>
    <font>
      <i/>
      <sz val="10"/>
      <name val="Times New Roman"/>
      <family val="1"/>
      <charset val="186"/>
    </font>
    <font>
      <i/>
      <sz val="11"/>
      <name val="Times New Roman"/>
      <family val="1"/>
      <charset val="186"/>
    </font>
    <font>
      <sz val="11"/>
      <name val="Times New Roman"/>
      <family val="1"/>
      <charset val="186"/>
    </font>
    <font>
      <b/>
      <sz val="11"/>
      <color theme="1"/>
      <name val="Times New Roman"/>
      <family val="1"/>
      <charset val="186"/>
    </font>
    <font>
      <sz val="12"/>
      <color rgb="FF000000"/>
      <name val="Times New Roman"/>
      <family val="1"/>
    </font>
    <font>
      <b/>
      <sz val="11"/>
      <color rgb="FFFF0000"/>
      <name val="Times New Roman"/>
      <family val="1"/>
      <charset val="186"/>
    </font>
    <font>
      <b/>
      <i/>
      <sz val="10"/>
      <name val="Times New Roman"/>
      <family val="1"/>
      <charset val="186"/>
    </font>
    <font>
      <sz val="10"/>
      <color theme="1"/>
      <name val="Times New Roman"/>
      <family val="1"/>
    </font>
    <font>
      <i/>
      <sz val="11"/>
      <color rgb="FF000000"/>
      <name val="Times New Roman"/>
      <family val="1"/>
      <charset val="186"/>
    </font>
    <font>
      <b/>
      <i/>
      <sz val="11"/>
      <name val="Times New Roman"/>
      <family val="1"/>
      <charset val="186"/>
    </font>
    <font>
      <b/>
      <i/>
      <sz val="11"/>
      <color theme="1"/>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249">
    <xf numFmtId="0" fontId="0" fillId="0" borderId="0" xfId="0"/>
    <xf numFmtId="0" fontId="2" fillId="0" borderId="0" xfId="1" applyFont="1" applyAlignment="1" applyProtection="1">
      <alignment horizontal="center" vertical="center" wrapText="1"/>
    </xf>
    <xf numFmtId="0" fontId="3" fillId="0" borderId="0" xfId="4" applyFont="1" applyAlignment="1">
      <alignment vertical="center"/>
    </xf>
    <xf numFmtId="0" fontId="6" fillId="0" borderId="0" xfId="0" applyFont="1" applyAlignment="1">
      <alignment vertical="center"/>
    </xf>
    <xf numFmtId="0" fontId="6" fillId="0" borderId="0" xfId="0" applyFont="1" applyAlignment="1">
      <alignment horizontal="left" vertical="center" wrapText="1"/>
    </xf>
    <xf numFmtId="0" fontId="3" fillId="0" borderId="0" xfId="4" applyFont="1" applyAlignment="1">
      <alignment vertical="center" wrapText="1"/>
    </xf>
    <xf numFmtId="0" fontId="6" fillId="0" borderId="0" xfId="0" applyFont="1" applyAlignment="1">
      <alignment vertical="center" wrapText="1"/>
    </xf>
    <xf numFmtId="0" fontId="5" fillId="0" borderId="0" xfId="0" applyFont="1" applyProtection="1">
      <protection locked="0"/>
    </xf>
    <xf numFmtId="0" fontId="5" fillId="0" borderId="0" xfId="0" applyFont="1"/>
    <xf numFmtId="0" fontId="5" fillId="0" borderId="0" xfId="0" applyFont="1" applyAlignment="1">
      <alignment vertical="center" wrapText="1"/>
    </xf>
    <xf numFmtId="4" fontId="3" fillId="0" borderId="0" xfId="3" applyNumberFormat="1" applyFont="1" applyAlignment="1">
      <alignment horizontal="center" vertical="center" wrapText="1"/>
    </xf>
    <xf numFmtId="0" fontId="3" fillId="0" borderId="0" xfId="4"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pplyProtection="1">
      <alignment horizontal="center" vertical="center"/>
      <protection locked="0"/>
    </xf>
    <xf numFmtId="0" fontId="4" fillId="0" borderId="0" xfId="0" applyFont="1" applyProtection="1">
      <protection locked="0"/>
    </xf>
    <xf numFmtId="0" fontId="2" fillId="0" borderId="0" xfId="1" applyNumberFormat="1" applyFont="1" applyAlignment="1" applyProtection="1">
      <alignment horizontal="center" vertical="center" wrapText="1"/>
    </xf>
    <xf numFmtId="0" fontId="5" fillId="0" borderId="0" xfId="0" applyFont="1" applyAlignment="1">
      <alignment wrapText="1"/>
    </xf>
    <xf numFmtId="0" fontId="11" fillId="0" borderId="0" xfId="0" applyFont="1" applyProtection="1">
      <protection locked="0"/>
    </xf>
    <xf numFmtId="0" fontId="12" fillId="0" borderId="0" xfId="0" applyFont="1" applyProtection="1">
      <protection locked="0"/>
    </xf>
    <xf numFmtId="0" fontId="10" fillId="0" borderId="5" xfId="2" applyFont="1" applyBorder="1" applyAlignment="1" applyProtection="1">
      <alignment horizontal="center" vertical="center" wrapText="1"/>
    </xf>
    <xf numFmtId="0" fontId="10" fillId="0" borderId="15" xfId="2" applyFont="1" applyBorder="1" applyAlignment="1" applyProtection="1">
      <alignment horizontal="center" vertical="center" wrapText="1"/>
    </xf>
    <xf numFmtId="0" fontId="10" fillId="0" borderId="6" xfId="2" applyFont="1" applyBorder="1" applyAlignment="1" applyProtection="1">
      <alignment horizontal="center" vertical="center" wrapText="1"/>
    </xf>
    <xf numFmtId="0" fontId="10" fillId="0" borderId="6" xfId="1" applyFont="1" applyBorder="1" applyAlignment="1" applyProtection="1">
      <alignment horizontal="center" vertical="center" wrapText="1"/>
    </xf>
    <xf numFmtId="0" fontId="10" fillId="0" borderId="7" xfId="1" applyFont="1" applyBorder="1" applyAlignment="1" applyProtection="1">
      <alignment horizontal="center" vertical="center" wrapText="1"/>
    </xf>
    <xf numFmtId="49" fontId="14" fillId="0" borderId="3" xfId="0" applyNumberFormat="1" applyFont="1" applyBorder="1" applyAlignment="1">
      <alignment horizontal="center" vertical="center" wrapText="1"/>
    </xf>
    <xf numFmtId="4" fontId="15" fillId="0" borderId="4" xfId="0" applyNumberFormat="1" applyFont="1" applyBorder="1" applyAlignment="1">
      <alignment horizontal="center" vertical="center" wrapText="1"/>
    </xf>
    <xf numFmtId="49" fontId="14" fillId="0" borderId="5" xfId="0" applyNumberFormat="1" applyFont="1" applyBorder="1" applyAlignment="1">
      <alignment horizontal="center" vertical="center" wrapText="1"/>
    </xf>
    <xf numFmtId="4" fontId="15" fillId="0" borderId="7" xfId="0" applyNumberFormat="1" applyFont="1" applyBorder="1" applyAlignment="1">
      <alignment horizontal="center" vertical="center" wrapText="1"/>
    </xf>
    <xf numFmtId="4" fontId="16" fillId="0" borderId="11" xfId="0" applyNumberFormat="1" applyFont="1" applyBorder="1" applyAlignment="1" applyProtection="1">
      <alignment horizontal="center" vertical="center" wrapText="1"/>
      <protection locked="0"/>
    </xf>
    <xf numFmtId="4" fontId="17" fillId="0" borderId="12" xfId="0" applyNumberFormat="1" applyFont="1" applyBorder="1" applyAlignment="1" applyProtection="1">
      <alignment horizontal="center" vertical="center"/>
      <protection locked="0"/>
    </xf>
    <xf numFmtId="49" fontId="15" fillId="0" borderId="1" xfId="0" applyNumberFormat="1" applyFont="1" applyBorder="1" applyAlignment="1">
      <alignment horizontal="center" vertical="center"/>
    </xf>
    <xf numFmtId="49" fontId="15" fillId="0" borderId="16" xfId="0" applyNumberFormat="1" applyFont="1" applyBorder="1" applyAlignment="1">
      <alignment horizontal="center" vertical="center"/>
    </xf>
    <xf numFmtId="0" fontId="9" fillId="0" borderId="6" xfId="0" applyFont="1" applyBorder="1" applyAlignment="1">
      <alignment horizontal="center" vertical="center" wrapText="1"/>
    </xf>
    <xf numFmtId="49" fontId="15" fillId="0" borderId="6" xfId="0" applyNumberFormat="1" applyFont="1" applyBorder="1" applyAlignment="1">
      <alignment horizontal="center" vertical="center"/>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0" applyFont="1" applyBorder="1" applyAlignment="1">
      <alignment vertical="center" wrapText="1"/>
    </xf>
    <xf numFmtId="0" fontId="12" fillId="0" borderId="1" xfId="0" applyFont="1" applyBorder="1" applyAlignment="1">
      <alignment horizontal="center" vertical="center" wrapText="1"/>
    </xf>
    <xf numFmtId="0" fontId="10" fillId="0" borderId="15" xfId="2" applyNumberFormat="1" applyFont="1" applyBorder="1" applyAlignment="1" applyProtection="1">
      <alignment horizontal="center" vertical="center" wrapText="1"/>
    </xf>
    <xf numFmtId="4" fontId="16" fillId="4" borderId="13" xfId="3" applyNumberFormat="1" applyFont="1" applyFill="1" applyBorder="1" applyAlignment="1" applyProtection="1">
      <alignment horizontal="center" vertical="center" wrapText="1"/>
      <protection locked="0"/>
    </xf>
    <xf numFmtId="4" fontId="16" fillId="4" borderId="14" xfId="3" applyNumberFormat="1" applyFont="1" applyFill="1" applyBorder="1" applyAlignment="1" applyProtection="1">
      <alignment horizontal="center" vertical="center" wrapText="1"/>
      <protection locked="0"/>
    </xf>
    <xf numFmtId="0" fontId="3" fillId="0" borderId="20" xfId="4" applyFont="1" applyBorder="1" applyAlignment="1">
      <alignment vertical="center"/>
    </xf>
    <xf numFmtId="0" fontId="12"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vertical="center"/>
    </xf>
    <xf numFmtId="4" fontId="19" fillId="0" borderId="1" xfId="0" applyNumberFormat="1" applyFont="1" applyBorder="1" applyAlignment="1">
      <alignment horizontal="center" vertical="center"/>
    </xf>
    <xf numFmtId="0" fontId="18" fillId="0" borderId="1" xfId="0" applyFont="1" applyBorder="1" applyAlignment="1">
      <alignment horizontal="right" vertical="center"/>
    </xf>
    <xf numFmtId="4" fontId="18" fillId="0" borderId="1" xfId="0" applyNumberFormat="1" applyFont="1" applyBorder="1" applyAlignment="1">
      <alignment horizontal="center" vertical="center"/>
    </xf>
    <xf numFmtId="0" fontId="10" fillId="0" borderId="14" xfId="2" applyFont="1" applyBorder="1" applyAlignment="1" applyProtection="1">
      <alignment horizontal="center" vertical="center" wrapText="1"/>
    </xf>
    <xf numFmtId="0" fontId="10" fillId="0" borderId="6" xfId="2" applyNumberFormat="1" applyFont="1" applyBorder="1" applyAlignment="1" applyProtection="1">
      <alignment horizontal="center" vertical="center" wrapText="1"/>
    </xf>
    <xf numFmtId="49" fontId="15" fillId="0" borderId="13" xfId="0" applyNumberFormat="1" applyFont="1" applyBorder="1" applyAlignment="1">
      <alignment horizontal="center" vertical="center"/>
    </xf>
    <xf numFmtId="0" fontId="9" fillId="0" borderId="2" xfId="0" applyFont="1" applyBorder="1" applyAlignment="1">
      <alignment vertical="center" wrapText="1"/>
    </xf>
    <xf numFmtId="49" fontId="15" fillId="0" borderId="13" xfId="0" applyNumberFormat="1" applyFont="1" applyBorder="1" applyAlignment="1">
      <alignment horizontal="center" vertical="center" wrapText="1"/>
    </xf>
    <xf numFmtId="4" fontId="16" fillId="4" borderId="1" xfId="3" applyNumberFormat="1" applyFont="1" applyFill="1" applyBorder="1" applyAlignment="1" applyProtection="1">
      <alignment horizontal="center" vertical="center" wrapText="1"/>
      <protection locked="0"/>
    </xf>
    <xf numFmtId="0" fontId="9" fillId="0" borderId="1" xfId="0" applyFont="1" applyBorder="1" applyAlignment="1">
      <alignment vertical="center" wrapText="1"/>
    </xf>
    <xf numFmtId="49" fontId="15" fillId="0" borderId="14" xfId="0" applyNumberFormat="1" applyFont="1" applyBorder="1" applyAlignment="1">
      <alignment horizontal="center" vertical="center"/>
    </xf>
    <xf numFmtId="0" fontId="9" fillId="0" borderId="15" xfId="0" applyFont="1" applyBorder="1" applyAlignment="1">
      <alignment vertical="center" wrapText="1"/>
    </xf>
    <xf numFmtId="49" fontId="15" fillId="0" borderId="14" xfId="0" applyNumberFormat="1" applyFont="1" applyBorder="1" applyAlignment="1">
      <alignment horizontal="center" vertical="center" wrapText="1"/>
    </xf>
    <xf numFmtId="4" fontId="16" fillId="4" borderId="6" xfId="3" applyNumberFormat="1" applyFont="1" applyFill="1" applyBorder="1" applyAlignment="1" applyProtection="1">
      <alignment horizontal="center" vertical="center" wrapText="1"/>
      <protection locked="0"/>
    </xf>
    <xf numFmtId="49" fontId="14" fillId="0" borderId="21" xfId="0" applyNumberFormat="1" applyFont="1" applyBorder="1" applyAlignment="1">
      <alignment horizontal="center" vertical="center" wrapText="1"/>
    </xf>
    <xf numFmtId="49" fontId="15" fillId="0" borderId="22" xfId="0" applyNumberFormat="1" applyFont="1" applyBorder="1" applyAlignment="1">
      <alignment horizontal="center" vertical="center"/>
    </xf>
    <xf numFmtId="164" fontId="15" fillId="4" borderId="16" xfId="0" applyNumberFormat="1" applyFont="1" applyFill="1" applyBorder="1" applyAlignment="1" applyProtection="1">
      <alignment horizontal="center" vertical="center"/>
      <protection locked="0"/>
    </xf>
    <xf numFmtId="4" fontId="15" fillId="0" borderId="23" xfId="0" applyNumberFormat="1" applyFont="1" applyBorder="1" applyAlignment="1">
      <alignment horizontal="center" vertical="center" wrapText="1"/>
    </xf>
    <xf numFmtId="0" fontId="11" fillId="0" borderId="0" xfId="0" applyFont="1" applyAlignment="1" applyProtection="1">
      <alignment wrapText="1"/>
      <protection locked="0"/>
    </xf>
    <xf numFmtId="0" fontId="12" fillId="0" borderId="0" xfId="0" applyFont="1" applyAlignment="1" applyProtection="1">
      <alignment wrapText="1"/>
      <protection locked="0"/>
    </xf>
    <xf numFmtId="0" fontId="5" fillId="0" borderId="0" xfId="0" applyFont="1" applyAlignment="1" applyProtection="1">
      <alignment wrapText="1"/>
      <protection locked="0"/>
    </xf>
    <xf numFmtId="164" fontId="15" fillId="4" borderId="1" xfId="0" applyNumberFormat="1" applyFont="1" applyFill="1" applyBorder="1" applyAlignment="1" applyProtection="1">
      <alignment horizontal="center" vertical="center"/>
      <protection locked="0"/>
    </xf>
    <xf numFmtId="0" fontId="9" fillId="0" borderId="6" xfId="0" applyFont="1" applyBorder="1" applyAlignment="1">
      <alignment vertical="center" wrapText="1"/>
    </xf>
    <xf numFmtId="49" fontId="14" fillId="0" borderId="24" xfId="0" applyNumberFormat="1" applyFont="1" applyBorder="1" applyAlignment="1">
      <alignment horizontal="center" vertical="center" wrapText="1"/>
    </xf>
    <xf numFmtId="49" fontId="15" fillId="0" borderId="25" xfId="0" applyNumberFormat="1" applyFont="1" applyBorder="1" applyAlignment="1">
      <alignment horizontal="center" vertical="center"/>
    </xf>
    <xf numFmtId="0" fontId="9" fillId="0" borderId="16" xfId="0" applyFont="1" applyBorder="1" applyAlignment="1">
      <alignment vertical="center" wrapText="1"/>
    </xf>
    <xf numFmtId="49" fontId="15" fillId="0" borderId="25" xfId="0" applyNumberFormat="1" applyFont="1" applyBorder="1" applyAlignment="1">
      <alignment horizontal="center" vertical="center" wrapText="1"/>
    </xf>
    <xf numFmtId="4" fontId="16" fillId="4" borderId="2" xfId="4" applyNumberFormat="1" applyFont="1" applyFill="1" applyBorder="1" applyAlignment="1" applyProtection="1">
      <alignment horizontal="center" vertical="center" wrapText="1"/>
      <protection locked="0"/>
    </xf>
    <xf numFmtId="4" fontId="15" fillId="0" borderId="26" xfId="0" applyNumberFormat="1" applyFont="1" applyBorder="1" applyAlignment="1">
      <alignment horizontal="center" vertical="center" wrapText="1"/>
    </xf>
    <xf numFmtId="49" fontId="14" fillId="0" borderId="28" xfId="0" applyNumberFormat="1" applyFont="1" applyBorder="1" applyAlignment="1">
      <alignment horizontal="center" vertical="center" wrapText="1"/>
    </xf>
    <xf numFmtId="49" fontId="15" fillId="0" borderId="29" xfId="0" applyNumberFormat="1" applyFont="1" applyBorder="1" applyAlignment="1">
      <alignment horizontal="center" vertical="center"/>
    </xf>
    <xf numFmtId="49" fontId="15" fillId="0" borderId="29" xfId="0" applyNumberFormat="1" applyFont="1" applyBorder="1" applyAlignment="1">
      <alignment horizontal="center" vertical="center" wrapText="1"/>
    </xf>
    <xf numFmtId="4" fontId="16" fillId="4" borderId="15" xfId="4" applyNumberFormat="1" applyFont="1" applyFill="1" applyBorder="1" applyAlignment="1" applyProtection="1">
      <alignment horizontal="center" vertical="center" wrapText="1"/>
      <protection locked="0"/>
    </xf>
    <xf numFmtId="49" fontId="14"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4" fontId="16" fillId="4" borderId="1" xfId="4" applyNumberFormat="1" applyFont="1" applyFill="1" applyBorder="1" applyAlignment="1" applyProtection="1">
      <alignment horizontal="center" vertical="center" wrapText="1"/>
      <protection locked="0"/>
    </xf>
    <xf numFmtId="4" fontId="17" fillId="0" borderId="0" xfId="0" applyNumberFormat="1" applyFont="1" applyAlignment="1" applyProtection="1">
      <alignment horizontal="center" vertical="center"/>
      <protection locked="0"/>
    </xf>
    <xf numFmtId="49" fontId="15" fillId="0" borderId="6" xfId="0" applyNumberFormat="1" applyFont="1" applyBorder="1" applyAlignment="1">
      <alignment horizontal="center" vertical="center" wrapText="1"/>
    </xf>
    <xf numFmtId="4" fontId="16" fillId="4" borderId="6" xfId="4" applyNumberFormat="1" applyFont="1" applyFill="1" applyBorder="1" applyAlignment="1" applyProtection="1">
      <alignment horizontal="center" vertical="center" wrapText="1"/>
      <protection locked="0"/>
    </xf>
    <xf numFmtId="49" fontId="14" fillId="0" borderId="16" xfId="0" applyNumberFormat="1" applyFont="1" applyBorder="1" applyAlignment="1">
      <alignment horizontal="center" vertical="center" wrapText="1"/>
    </xf>
    <xf numFmtId="49" fontId="15" fillId="0" borderId="16" xfId="0" applyNumberFormat="1" applyFont="1" applyBorder="1" applyAlignment="1">
      <alignment horizontal="center" vertical="center" wrapText="1"/>
    </xf>
    <xf numFmtId="4" fontId="16" fillId="4" borderId="16" xfId="4" applyNumberFormat="1" applyFont="1" applyFill="1" applyBorder="1" applyAlignment="1" applyProtection="1">
      <alignment horizontal="center" vertical="center" wrapText="1"/>
      <protection locked="0"/>
    </xf>
    <xf numFmtId="49" fontId="14" fillId="0" borderId="6" xfId="0" applyNumberFormat="1" applyFont="1" applyBorder="1" applyAlignment="1">
      <alignment horizontal="center" vertical="center" wrapText="1"/>
    </xf>
    <xf numFmtId="0" fontId="12" fillId="0" borderId="33" xfId="0" applyFont="1" applyBorder="1" applyAlignment="1" applyProtection="1">
      <alignment horizontal="center" vertical="center" wrapText="1"/>
      <protection locked="0"/>
    </xf>
    <xf numFmtId="0" fontId="12" fillId="0" borderId="6" xfId="0" applyFont="1" applyBorder="1" applyAlignment="1" applyProtection="1">
      <alignment horizontal="left" vertical="center" wrapText="1"/>
      <protection locked="0"/>
    </xf>
    <xf numFmtId="0" fontId="12" fillId="0" borderId="17" xfId="0" applyFont="1" applyBorder="1" applyAlignment="1" applyProtection="1">
      <alignment horizontal="center" vertical="center" wrapText="1"/>
      <protection locked="0"/>
    </xf>
    <xf numFmtId="4" fontId="15" fillId="0" borderId="35" xfId="0" applyNumberFormat="1" applyFont="1" applyBorder="1" applyAlignment="1">
      <alignment horizontal="center" vertical="center" wrapText="1"/>
    </xf>
    <xf numFmtId="4" fontId="16" fillId="4" borderId="13" xfId="4" applyNumberFormat="1" applyFont="1" applyFill="1" applyBorder="1" applyAlignment="1" applyProtection="1">
      <alignment horizontal="center" vertical="center" wrapText="1"/>
      <protection locked="0"/>
    </xf>
    <xf numFmtId="4" fontId="15" fillId="0" borderId="36" xfId="0" applyNumberFormat="1" applyFont="1" applyBorder="1" applyAlignment="1">
      <alignment horizontal="center" vertical="center" wrapText="1"/>
    </xf>
    <xf numFmtId="4" fontId="16" fillId="4" borderId="14" xfId="4" applyNumberFormat="1" applyFont="1" applyFill="1" applyBorder="1" applyAlignment="1" applyProtection="1">
      <alignment horizontal="center" vertical="center" wrapText="1"/>
      <protection locked="0"/>
    </xf>
    <xf numFmtId="4" fontId="16" fillId="4" borderId="22" xfId="4" applyNumberFormat="1" applyFont="1" applyFill="1" applyBorder="1" applyAlignment="1" applyProtection="1">
      <alignment horizontal="center" vertical="center" wrapText="1"/>
      <protection locked="0"/>
    </xf>
    <xf numFmtId="4" fontId="16" fillId="0" borderId="37" xfId="0" applyNumberFormat="1" applyFont="1" applyBorder="1" applyAlignment="1" applyProtection="1">
      <alignment horizontal="center" vertical="center" wrapText="1"/>
      <protection locked="0"/>
    </xf>
    <xf numFmtId="4" fontId="16" fillId="0" borderId="0" xfId="0" applyNumberFormat="1" applyFont="1" applyAlignment="1" applyProtection="1">
      <alignment horizontal="center" vertical="center" wrapText="1"/>
      <protection locked="0"/>
    </xf>
    <xf numFmtId="49" fontId="15" fillId="0" borderId="38" xfId="0" applyNumberFormat="1" applyFont="1" applyBorder="1" applyAlignment="1">
      <alignment horizontal="center" vertical="center" wrapText="1"/>
    </xf>
    <xf numFmtId="4" fontId="3" fillId="0" borderId="41" xfId="0" applyNumberFormat="1" applyFont="1" applyBorder="1" applyAlignment="1" applyProtection="1">
      <alignment horizontal="center" vertical="center" wrapText="1"/>
      <protection locked="0"/>
    </xf>
    <xf numFmtId="4" fontId="23" fillId="0" borderId="43" xfId="0" applyNumberFormat="1" applyFont="1" applyBorder="1" applyAlignment="1" applyProtection="1">
      <alignment horizontal="center" vertical="center"/>
      <protection locked="0"/>
    </xf>
    <xf numFmtId="0" fontId="3" fillId="0" borderId="44" xfId="3" applyFont="1" applyBorder="1" applyAlignment="1">
      <alignment horizontal="center" vertical="center" wrapText="1"/>
    </xf>
    <xf numFmtId="4" fontId="3" fillId="0" borderId="12" xfId="3" applyNumberFormat="1" applyFont="1" applyBorder="1" applyAlignment="1">
      <alignment horizontal="center" vertical="center" wrapText="1"/>
    </xf>
    <xf numFmtId="0" fontId="3" fillId="0" borderId="0" xfId="0" applyFont="1" applyAlignment="1" applyProtection="1">
      <alignment horizontal="center" vertical="center" wrapText="1"/>
      <protection locked="0"/>
    </xf>
    <xf numFmtId="4" fontId="23" fillId="0" borderId="0" xfId="0" applyNumberFormat="1" applyFont="1" applyAlignment="1" applyProtection="1">
      <alignment horizontal="center" vertical="center"/>
      <protection locked="0"/>
    </xf>
    <xf numFmtId="4" fontId="3" fillId="0" borderId="0" xfId="4" applyNumberFormat="1" applyFont="1" applyAlignment="1">
      <alignment horizontal="right" vertical="center" wrapText="1"/>
    </xf>
    <xf numFmtId="4" fontId="3" fillId="0" borderId="0" xfId="4" applyNumberFormat="1" applyFont="1" applyAlignment="1">
      <alignment horizontal="right" vertical="center"/>
    </xf>
    <xf numFmtId="0" fontId="3" fillId="0" borderId="0" xfId="4" applyFont="1" applyAlignment="1">
      <alignment horizontal="right" vertical="center"/>
    </xf>
    <xf numFmtId="0" fontId="24" fillId="0" borderId="0" xfId="1" applyFont="1" applyAlignment="1" applyProtection="1">
      <alignment vertical="center" wrapText="1"/>
    </xf>
    <xf numFmtId="0" fontId="2" fillId="0" borderId="11" xfId="2" applyFont="1" applyBorder="1" applyAlignment="1" applyProtection="1">
      <alignment horizontal="center" vertical="center" wrapText="1"/>
    </xf>
    <xf numFmtId="0" fontId="2" fillId="0" borderId="39" xfId="2" applyFont="1" applyBorder="1" applyAlignment="1" applyProtection="1">
      <alignment horizontal="center" vertical="center" wrapText="1"/>
    </xf>
    <xf numFmtId="0" fontId="2" fillId="0" borderId="39" xfId="2" applyNumberFormat="1" applyFont="1" applyBorder="1" applyAlignment="1" applyProtection="1">
      <alignment horizontal="center" vertical="center" wrapText="1"/>
    </xf>
    <xf numFmtId="0" fontId="2" fillId="0" borderId="39" xfId="1" applyFont="1" applyBorder="1" applyAlignment="1" applyProtection="1">
      <alignment horizontal="center" vertical="center" wrapText="1"/>
    </xf>
    <xf numFmtId="0" fontId="2" fillId="0" borderId="12" xfId="1" applyFont="1" applyBorder="1" applyAlignment="1" applyProtection="1">
      <alignment horizontal="center" vertical="center" wrapText="1"/>
    </xf>
    <xf numFmtId="49" fontId="21" fillId="0" borderId="24" xfId="0" applyNumberFormat="1" applyFont="1" applyBorder="1" applyAlignment="1">
      <alignment horizontal="center" vertical="center" wrapText="1"/>
    </xf>
    <xf numFmtId="4" fontId="3" fillId="4" borderId="2" xfId="3" applyNumberFormat="1" applyFont="1" applyFill="1" applyBorder="1" applyAlignment="1" applyProtection="1">
      <alignment horizontal="center" vertical="center" wrapText="1"/>
      <protection locked="0"/>
    </xf>
    <xf numFmtId="4" fontId="22" fillId="0" borderId="26"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4" fontId="22" fillId="0" borderId="4" xfId="0" applyNumberFormat="1" applyFont="1" applyBorder="1" applyAlignment="1">
      <alignment horizontal="center" vertical="center" wrapText="1"/>
    </xf>
    <xf numFmtId="49" fontId="21" fillId="0" borderId="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6" xfId="0" applyFont="1" applyBorder="1" applyAlignment="1">
      <alignment horizontal="center" vertical="center" wrapText="1"/>
    </xf>
    <xf numFmtId="4" fontId="3" fillId="4" borderId="6" xfId="3" applyNumberFormat="1" applyFont="1" applyFill="1" applyBorder="1" applyAlignment="1" applyProtection="1">
      <alignment horizontal="center" vertical="center" wrapText="1"/>
      <protection locked="0"/>
    </xf>
    <xf numFmtId="4" fontId="22" fillId="0" borderId="7" xfId="0" applyNumberFormat="1" applyFont="1" applyBorder="1" applyAlignment="1">
      <alignment horizontal="center" vertical="center" wrapText="1"/>
    </xf>
    <xf numFmtId="4" fontId="3" fillId="0" borderId="45" xfId="0" applyNumberFormat="1" applyFont="1" applyBorder="1" applyAlignment="1" applyProtection="1">
      <alignment horizontal="center" vertical="center" wrapText="1"/>
      <protection locked="0"/>
    </xf>
    <xf numFmtId="4" fontId="23" fillId="0" borderId="12" xfId="0" applyNumberFormat="1" applyFont="1" applyBorder="1" applyAlignment="1" applyProtection="1">
      <alignment horizontal="center" vertical="center"/>
      <protection locked="0"/>
    </xf>
    <xf numFmtId="0" fontId="12" fillId="0" borderId="2" xfId="0" applyFont="1" applyBorder="1" applyAlignment="1">
      <alignment vertical="center" wrapText="1"/>
    </xf>
    <xf numFmtId="164" fontId="22" fillId="4" borderId="2" xfId="0" applyNumberFormat="1" applyFont="1" applyFill="1" applyBorder="1" applyAlignment="1" applyProtection="1">
      <alignment horizontal="center" vertical="center"/>
      <protection locked="0"/>
    </xf>
    <xf numFmtId="0" fontId="4" fillId="0" borderId="0" xfId="0" applyFont="1" applyAlignment="1" applyProtection="1">
      <alignment wrapText="1"/>
      <protection locked="0"/>
    </xf>
    <xf numFmtId="0" fontId="12" fillId="0" borderId="1" xfId="0" applyFont="1" applyBorder="1" applyAlignment="1">
      <alignment vertical="center" wrapText="1"/>
    </xf>
    <xf numFmtId="164" fontId="22" fillId="4" borderId="1" xfId="0" applyNumberFormat="1" applyFont="1" applyFill="1" applyBorder="1" applyAlignment="1" applyProtection="1">
      <alignment horizontal="center" vertical="center"/>
      <protection locked="0"/>
    </xf>
    <xf numFmtId="49" fontId="21" fillId="0" borderId="28" xfId="0" applyNumberFormat="1" applyFont="1" applyBorder="1" applyAlignment="1">
      <alignment horizontal="center" vertical="center" wrapText="1"/>
    </xf>
    <xf numFmtId="0" fontId="12" fillId="0" borderId="15" xfId="0" applyFont="1" applyBorder="1" applyAlignment="1">
      <alignment vertical="center" wrapText="1"/>
    </xf>
    <xf numFmtId="164" fontId="22" fillId="4" borderId="15" xfId="0" applyNumberFormat="1" applyFont="1" applyFill="1" applyBorder="1" applyAlignment="1" applyProtection="1">
      <alignment horizontal="center" vertical="center"/>
      <protection locked="0"/>
    </xf>
    <xf numFmtId="4" fontId="22" fillId="0" borderId="35" xfId="0" applyNumberFormat="1" applyFont="1" applyBorder="1" applyAlignment="1">
      <alignment horizontal="center" vertical="center" wrapText="1"/>
    </xf>
    <xf numFmtId="0" fontId="12" fillId="0" borderId="16" xfId="0" applyFont="1" applyBorder="1" applyAlignment="1">
      <alignment horizontal="center" vertical="center" wrapText="1"/>
    </xf>
    <xf numFmtId="4" fontId="3" fillId="4" borderId="2" xfId="4" applyNumberFormat="1" applyFont="1" applyFill="1" applyBorder="1" applyAlignment="1" applyProtection="1">
      <alignment horizontal="center" vertical="center" wrapText="1"/>
      <protection locked="0"/>
    </xf>
    <xf numFmtId="4" fontId="3" fillId="4" borderId="1" xfId="4" applyNumberFormat="1" applyFont="1" applyFill="1" applyBorder="1" applyAlignment="1" applyProtection="1">
      <alignment horizontal="center" vertical="center" wrapText="1"/>
      <protection locked="0"/>
    </xf>
    <xf numFmtId="4" fontId="3" fillId="0" borderId="0" xfId="0" applyNumberFormat="1" applyFont="1" applyAlignment="1" applyProtection="1">
      <alignment horizontal="center" vertical="center" wrapText="1"/>
      <protection locked="0"/>
    </xf>
    <xf numFmtId="4" fontId="3" fillId="4" borderId="15" xfId="4" applyNumberFormat="1" applyFont="1" applyFill="1" applyBorder="1" applyAlignment="1" applyProtection="1">
      <alignment horizontal="center" vertical="center" wrapText="1"/>
      <protection locked="0"/>
    </xf>
    <xf numFmtId="4" fontId="3" fillId="0" borderId="37" xfId="0" applyNumberFormat="1" applyFont="1" applyBorder="1" applyAlignment="1" applyProtection="1">
      <alignment horizontal="center" vertical="center" wrapText="1"/>
      <protection locked="0"/>
    </xf>
    <xf numFmtId="4" fontId="22" fillId="4" borderId="1" xfId="0" applyNumberFormat="1" applyFont="1" applyFill="1" applyBorder="1" applyAlignment="1" applyProtection="1">
      <alignment horizontal="center" vertical="center" wrapText="1"/>
      <protection locked="0"/>
    </xf>
    <xf numFmtId="4" fontId="22" fillId="4" borderId="15" xfId="0" applyNumberFormat="1" applyFont="1" applyFill="1" applyBorder="1" applyAlignment="1" applyProtection="1">
      <alignment horizontal="center" vertical="center" wrapText="1"/>
      <protection locked="0"/>
    </xf>
    <xf numFmtId="0" fontId="9" fillId="0" borderId="2" xfId="0" applyFont="1" applyBorder="1" applyAlignment="1">
      <alignment horizontal="center" vertical="center" wrapText="1"/>
    </xf>
    <xf numFmtId="4" fontId="22" fillId="4" borderId="2" xfId="0" applyNumberFormat="1" applyFont="1" applyFill="1" applyBorder="1" applyAlignment="1" applyProtection="1">
      <alignment horizontal="center" vertical="center" wrapText="1"/>
      <protection locked="0"/>
    </xf>
    <xf numFmtId="0" fontId="12" fillId="0" borderId="6" xfId="0" applyFont="1" applyBorder="1" applyAlignment="1">
      <alignment vertical="center" wrapText="1"/>
    </xf>
    <xf numFmtId="4" fontId="3" fillId="4" borderId="6" xfId="4" applyNumberFormat="1" applyFont="1" applyFill="1" applyBorder="1" applyAlignment="1" applyProtection="1">
      <alignment horizontal="center" vertical="center" wrapText="1"/>
      <protection locked="0"/>
    </xf>
    <xf numFmtId="0" fontId="3" fillId="0" borderId="32" xfId="3" applyFont="1" applyBorder="1" applyAlignment="1">
      <alignment horizontal="center" vertical="center" wrapText="1"/>
    </xf>
    <xf numFmtId="4" fontId="3" fillId="0" borderId="43" xfId="3" applyNumberFormat="1" applyFont="1" applyBorder="1" applyAlignment="1">
      <alignment horizontal="center" vertical="center" wrapText="1"/>
    </xf>
    <xf numFmtId="4" fontId="0" fillId="0" borderId="0" xfId="0" applyNumberFormat="1"/>
    <xf numFmtId="0" fontId="19" fillId="0" borderId="0" xfId="0" applyFont="1"/>
    <xf numFmtId="0" fontId="26" fillId="0" borderId="0" xfId="0" applyFont="1"/>
    <xf numFmtId="0" fontId="7" fillId="0" borderId="0" xfId="1" applyFont="1" applyAlignment="1" applyProtection="1">
      <alignment vertical="center" wrapText="1"/>
    </xf>
    <xf numFmtId="2" fontId="12" fillId="0" borderId="2"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2" fontId="9" fillId="0" borderId="15" xfId="0" applyNumberFormat="1" applyFont="1" applyBorder="1" applyAlignment="1">
      <alignment horizontal="center" vertical="center" wrapText="1"/>
    </xf>
    <xf numFmtId="2" fontId="12" fillId="0" borderId="2" xfId="0" applyNumberFormat="1" applyFont="1" applyBorder="1" applyAlignment="1">
      <alignment horizontal="center" vertical="center"/>
    </xf>
    <xf numFmtId="2" fontId="12" fillId="0" borderId="1" xfId="0" applyNumberFormat="1" applyFont="1" applyBorder="1" applyAlignment="1">
      <alignment horizontal="center" vertical="center"/>
    </xf>
    <xf numFmtId="2" fontId="12" fillId="0" borderId="6" xfId="0" applyNumberFormat="1" applyFont="1" applyBorder="1" applyAlignment="1">
      <alignment horizontal="center" vertical="center"/>
    </xf>
    <xf numFmtId="2" fontId="12" fillId="0" borderId="15" xfId="0" applyNumberFormat="1" applyFont="1" applyBorder="1" applyAlignment="1">
      <alignment horizontal="center" vertical="center"/>
    </xf>
    <xf numFmtId="2" fontId="9" fillId="0" borderId="2" xfId="0" applyNumberFormat="1" applyFont="1" applyBorder="1" applyAlignment="1">
      <alignment horizontal="center" vertical="center"/>
    </xf>
    <xf numFmtId="2" fontId="15" fillId="0" borderId="1" xfId="0" applyNumberFormat="1" applyFont="1" applyBorder="1" applyAlignment="1">
      <alignment horizontal="center" vertical="center"/>
    </xf>
    <xf numFmtId="2" fontId="15" fillId="0" borderId="6" xfId="0" applyNumberFormat="1" applyFont="1" applyBorder="1" applyAlignment="1">
      <alignment horizontal="center" vertical="center"/>
    </xf>
    <xf numFmtId="2" fontId="15" fillId="0" borderId="16" xfId="0" applyNumberFormat="1" applyFont="1" applyBorder="1" applyAlignment="1">
      <alignment horizontal="center" vertical="center"/>
    </xf>
    <xf numFmtId="2" fontId="15" fillId="0" borderId="2" xfId="0" applyNumberFormat="1" applyFont="1" applyBorder="1" applyAlignment="1">
      <alignment horizontal="center" vertical="center"/>
    </xf>
    <xf numFmtId="2" fontId="15" fillId="0" borderId="15" xfId="0" applyNumberFormat="1" applyFont="1" applyBorder="1" applyAlignment="1">
      <alignment horizontal="center" vertical="center"/>
    </xf>
    <xf numFmtId="2" fontId="9" fillId="0" borderId="1" xfId="0" applyNumberFormat="1" applyFont="1" applyBorder="1" applyAlignment="1">
      <alignment horizontal="center" vertical="center" wrapText="1"/>
    </xf>
    <xf numFmtId="2" fontId="9" fillId="0" borderId="6" xfId="0" applyNumberFormat="1" applyFont="1" applyBorder="1" applyAlignment="1">
      <alignment horizontal="center" vertical="center" wrapText="1"/>
    </xf>
    <xf numFmtId="2" fontId="9" fillId="0" borderId="16" xfId="0" applyNumberFormat="1" applyFont="1" applyBorder="1" applyAlignment="1">
      <alignment horizontal="center" vertical="center" wrapText="1"/>
    </xf>
    <xf numFmtId="2" fontId="9" fillId="0" borderId="34" xfId="0" applyNumberFormat="1" applyFont="1" applyBorder="1" applyAlignment="1">
      <alignment horizontal="center" vertical="center" wrapText="1"/>
    </xf>
    <xf numFmtId="0" fontId="14" fillId="0" borderId="1" xfId="0" applyFont="1" applyBorder="1" applyAlignment="1">
      <alignment horizontal="left" vertical="center" wrapText="1"/>
    </xf>
    <xf numFmtId="4" fontId="16" fillId="4" borderId="15" xfId="3" applyNumberFormat="1" applyFont="1" applyFill="1" applyBorder="1" applyAlignment="1" applyProtection="1">
      <alignment horizontal="center" vertical="center" wrapText="1"/>
      <protection locked="0"/>
    </xf>
    <xf numFmtId="164" fontId="15" fillId="4" borderId="15" xfId="0" applyNumberFormat="1" applyFont="1" applyFill="1" applyBorder="1" applyAlignment="1" applyProtection="1">
      <alignment horizontal="center" vertical="center"/>
      <protection locked="0"/>
    </xf>
    <xf numFmtId="164" fontId="15" fillId="4" borderId="2" xfId="0" applyNumberFormat="1" applyFont="1" applyFill="1" applyBorder="1" applyAlignment="1" applyProtection="1">
      <alignment horizontal="center" vertical="center"/>
      <protection locked="0"/>
    </xf>
    <xf numFmtId="164" fontId="15" fillId="4" borderId="6" xfId="0" applyNumberFormat="1" applyFont="1" applyFill="1" applyBorder="1" applyAlignment="1" applyProtection="1">
      <alignment horizontal="center" vertical="center"/>
      <protection locked="0"/>
    </xf>
    <xf numFmtId="0" fontId="9" fillId="0" borderId="38" xfId="0" applyFont="1" applyBorder="1" applyAlignment="1">
      <alignment vertical="center" wrapText="1"/>
    </xf>
    <xf numFmtId="49" fontId="15" fillId="0" borderId="47" xfId="0" applyNumberFormat="1" applyFont="1" applyBorder="1" applyAlignment="1">
      <alignment horizontal="center" vertical="center" wrapText="1"/>
    </xf>
    <xf numFmtId="2" fontId="9" fillId="0" borderId="38" xfId="0" applyNumberFormat="1" applyFont="1" applyBorder="1" applyAlignment="1">
      <alignment horizontal="center" vertical="center" wrapText="1"/>
    </xf>
    <xf numFmtId="4" fontId="16" fillId="4" borderId="38" xfId="4" applyNumberFormat="1"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49" fontId="15" fillId="0" borderId="15" xfId="0" applyNumberFormat="1" applyFont="1" applyBorder="1" applyAlignment="1">
      <alignment horizontal="center" vertical="center" wrapText="1"/>
    </xf>
    <xf numFmtId="4" fontId="15" fillId="0" borderId="34" xfId="0" applyNumberFormat="1" applyFont="1" applyBorder="1" applyAlignment="1">
      <alignment horizontal="center" vertical="center" wrapText="1"/>
    </xf>
    <xf numFmtId="4" fontId="15" fillId="0" borderId="19" xfId="0" applyNumberFormat="1" applyFont="1" applyBorder="1" applyAlignment="1">
      <alignment horizontal="center" vertical="center" wrapText="1"/>
    </xf>
    <xf numFmtId="4" fontId="15" fillId="0" borderId="48" xfId="0" applyNumberFormat="1" applyFont="1" applyBorder="1" applyAlignment="1">
      <alignment horizontal="center" vertical="center" wrapText="1"/>
    </xf>
    <xf numFmtId="4" fontId="16" fillId="0" borderId="49" xfId="0" applyNumberFormat="1" applyFont="1" applyBorder="1" applyAlignment="1" applyProtection="1">
      <alignment horizontal="center" vertical="center" wrapText="1"/>
      <protection locked="0"/>
    </xf>
    <xf numFmtId="49" fontId="15" fillId="0" borderId="2"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49" fontId="14" fillId="0" borderId="50" xfId="0" applyNumberFormat="1" applyFont="1" applyBorder="1" applyAlignment="1">
      <alignment horizontal="center" vertical="center" wrapText="1"/>
    </xf>
    <xf numFmtId="2" fontId="12" fillId="0" borderId="6" xfId="0" applyNumberFormat="1" applyFont="1" applyBorder="1" applyAlignment="1" applyProtection="1">
      <alignment horizontal="center" vertical="center" wrapText="1"/>
      <protection locked="0"/>
    </xf>
    <xf numFmtId="4" fontId="15" fillId="0" borderId="51" xfId="0" applyNumberFormat="1" applyFont="1" applyBorder="1" applyAlignment="1">
      <alignment horizontal="center" vertical="center" wrapText="1"/>
    </xf>
    <xf numFmtId="4" fontId="16" fillId="4" borderId="29" xfId="4" applyNumberFormat="1" applyFont="1" applyFill="1" applyBorder="1" applyAlignment="1" applyProtection="1">
      <alignment horizontal="center" vertical="center" wrapText="1"/>
      <protection locked="0"/>
    </xf>
    <xf numFmtId="49" fontId="14" fillId="0" borderId="40" xfId="0" applyNumberFormat="1" applyFont="1" applyBorder="1" applyAlignment="1">
      <alignment horizontal="center" vertical="center" wrapText="1"/>
    </xf>
    <xf numFmtId="49" fontId="15" fillId="0" borderId="42" xfId="0" applyNumberFormat="1" applyFont="1" applyBorder="1" applyAlignment="1">
      <alignment horizontal="center" vertical="center" wrapText="1"/>
    </xf>
    <xf numFmtId="0" fontId="9" fillId="0" borderId="42" xfId="0" applyFont="1" applyBorder="1" applyAlignment="1">
      <alignment vertical="center" wrapText="1"/>
    </xf>
    <xf numFmtId="2" fontId="9" fillId="0" borderId="42" xfId="0" applyNumberFormat="1" applyFont="1" applyBorder="1" applyAlignment="1">
      <alignment horizontal="center" vertical="center" wrapText="1"/>
    </xf>
    <xf numFmtId="4" fontId="16" fillId="4" borderId="42" xfId="4" applyNumberFormat="1" applyFont="1" applyFill="1" applyBorder="1" applyAlignment="1" applyProtection="1">
      <alignment horizontal="center" vertical="center" wrapText="1"/>
      <protection locked="0"/>
    </xf>
    <xf numFmtId="49" fontId="14" fillId="0" borderId="15" xfId="0" applyNumberFormat="1" applyFont="1" applyBorder="1" applyAlignment="1">
      <alignment horizontal="center" vertical="center" wrapText="1"/>
    </xf>
    <xf numFmtId="49" fontId="21" fillId="0" borderId="11" xfId="4" applyNumberFormat="1" applyFont="1" applyBorder="1" applyAlignment="1">
      <alignment horizontal="center" vertical="center" wrapText="1"/>
    </xf>
    <xf numFmtId="49" fontId="22" fillId="0" borderId="37" xfId="4" applyNumberFormat="1" applyFont="1" applyBorder="1" applyAlignment="1">
      <alignment horizontal="center" vertical="center" wrapText="1"/>
    </xf>
    <xf numFmtId="0" fontId="22" fillId="0" borderId="39" xfId="4" applyFont="1" applyBorder="1" applyAlignment="1">
      <alignment horizontal="left" vertical="center" wrapText="1"/>
    </xf>
    <xf numFmtId="0" fontId="22" fillId="0" borderId="39" xfId="0" applyFont="1" applyBorder="1" applyAlignment="1">
      <alignment horizontal="center" vertical="center" wrapText="1"/>
    </xf>
    <xf numFmtId="2" fontId="22" fillId="0" borderId="39" xfId="0" applyNumberFormat="1" applyFont="1" applyBorder="1" applyAlignment="1">
      <alignment horizontal="center" vertical="center" wrapText="1"/>
    </xf>
    <xf numFmtId="4" fontId="22" fillId="4" borderId="39" xfId="4" applyNumberFormat="1" applyFont="1" applyFill="1" applyBorder="1" applyAlignment="1" applyProtection="1">
      <alignment horizontal="center" vertical="center" wrapText="1"/>
      <protection locked="0"/>
    </xf>
    <xf numFmtId="4" fontId="15" fillId="0" borderId="12" xfId="0" applyNumberFormat="1" applyFont="1" applyBorder="1" applyAlignment="1">
      <alignment horizontal="center" vertical="center" wrapText="1"/>
    </xf>
    <xf numFmtId="0" fontId="12" fillId="0" borderId="1" xfId="0" applyFont="1" applyBorder="1" applyAlignment="1">
      <alignment horizontal="left" vertical="center" wrapText="1"/>
    </xf>
    <xf numFmtId="2" fontId="12" fillId="0" borderId="16" xfId="0" applyNumberFormat="1" applyFont="1" applyBorder="1" applyAlignment="1">
      <alignment horizontal="center" vertical="center" wrapText="1"/>
    </xf>
    <xf numFmtId="4" fontId="16" fillId="4" borderId="22" xfId="3" applyNumberFormat="1" applyFont="1" applyFill="1" applyBorder="1" applyAlignment="1" applyProtection="1">
      <alignment horizontal="center" vertical="center" wrapText="1"/>
      <protection locked="0"/>
    </xf>
    <xf numFmtId="0" fontId="12" fillId="0" borderId="34" xfId="0" applyFont="1" applyBorder="1" applyAlignment="1">
      <alignment vertical="center" wrapText="1"/>
    </xf>
    <xf numFmtId="4" fontId="16" fillId="4" borderId="25" xfId="3" applyNumberFormat="1" applyFont="1" applyFill="1" applyBorder="1" applyAlignment="1" applyProtection="1">
      <alignment horizontal="center" vertical="center" wrapText="1"/>
      <protection locked="0"/>
    </xf>
    <xf numFmtId="49" fontId="15" fillId="0" borderId="42" xfId="0" applyNumberFormat="1" applyFont="1" applyBorder="1" applyAlignment="1">
      <alignment horizontal="center" vertical="center"/>
    </xf>
    <xf numFmtId="0" fontId="12" fillId="0" borderId="52" xfId="0" applyFont="1" applyBorder="1" applyAlignment="1">
      <alignment vertical="center" wrapText="1"/>
    </xf>
    <xf numFmtId="0" fontId="12" fillId="0" borderId="42" xfId="0" applyFont="1" applyBorder="1" applyAlignment="1">
      <alignment horizontal="center" vertical="center" wrapText="1"/>
    </xf>
    <xf numFmtId="2" fontId="12" fillId="0" borderId="42" xfId="0" applyNumberFormat="1" applyFont="1" applyBorder="1" applyAlignment="1">
      <alignment horizontal="center" vertical="center" wrapText="1"/>
    </xf>
    <xf numFmtId="2" fontId="12" fillId="0" borderId="6" xfId="0" applyNumberFormat="1" applyFont="1" applyBorder="1" applyAlignment="1">
      <alignment horizontal="center" vertical="center" wrapText="1"/>
    </xf>
    <xf numFmtId="49" fontId="21" fillId="0" borderId="50" xfId="0" applyNumberFormat="1" applyFont="1" applyBorder="1" applyAlignment="1">
      <alignment horizontal="center" vertical="center" wrapText="1"/>
    </xf>
    <xf numFmtId="0" fontId="12" fillId="0" borderId="38" xfId="0" applyFont="1" applyBorder="1" applyAlignment="1">
      <alignment horizontal="center" vertical="center" wrapText="1"/>
    </xf>
    <xf numFmtId="2" fontId="12" fillId="0" borderId="38" xfId="0" applyNumberFormat="1" applyFont="1" applyBorder="1" applyAlignment="1">
      <alignment horizontal="center" vertical="center"/>
    </xf>
    <xf numFmtId="4" fontId="3" fillId="4" borderId="38" xfId="3" applyNumberFormat="1" applyFont="1" applyFill="1" applyBorder="1" applyAlignment="1" applyProtection="1">
      <alignment horizontal="center" vertical="center" wrapText="1"/>
      <protection locked="0"/>
    </xf>
    <xf numFmtId="49" fontId="21" fillId="0" borderId="40" xfId="0" applyNumberFormat="1" applyFont="1" applyBorder="1" applyAlignment="1">
      <alignment horizontal="center" vertical="center" wrapText="1"/>
    </xf>
    <xf numFmtId="2" fontId="12" fillId="0" borderId="42" xfId="0" applyNumberFormat="1" applyFont="1" applyBorder="1" applyAlignment="1">
      <alignment horizontal="center" vertical="center"/>
    </xf>
    <xf numFmtId="4" fontId="3" fillId="4" borderId="42" xfId="3" applyNumberFormat="1" applyFont="1" applyFill="1" applyBorder="1" applyAlignment="1" applyProtection="1">
      <alignment horizontal="center" vertical="center" wrapText="1"/>
      <protection locked="0"/>
    </xf>
    <xf numFmtId="4" fontId="3" fillId="4" borderId="1" xfId="3" applyNumberFormat="1" applyFont="1" applyFill="1" applyBorder="1" applyAlignment="1" applyProtection="1">
      <alignment horizontal="center" vertical="center" wrapText="1"/>
      <protection locked="0"/>
    </xf>
    <xf numFmtId="49" fontId="21" fillId="0" borderId="21" xfId="0" applyNumberFormat="1" applyFont="1" applyBorder="1" applyAlignment="1">
      <alignment horizontal="center" vertical="center" wrapText="1"/>
    </xf>
    <xf numFmtId="0" fontId="12" fillId="0" borderId="16" xfId="0" applyFont="1" applyBorder="1" applyAlignment="1">
      <alignment vertical="center" wrapText="1"/>
    </xf>
    <xf numFmtId="2" fontId="12" fillId="0" borderId="16" xfId="0" applyNumberFormat="1" applyFont="1" applyBorder="1" applyAlignment="1">
      <alignment horizontal="center" vertical="center"/>
    </xf>
    <xf numFmtId="4" fontId="22" fillId="4" borderId="16" xfId="0" applyNumberFormat="1" applyFont="1" applyFill="1" applyBorder="1" applyAlignment="1" applyProtection="1">
      <alignment horizontal="center" vertical="center" wrapText="1"/>
      <protection locked="0"/>
    </xf>
    <xf numFmtId="4" fontId="22" fillId="0" borderId="23" xfId="0" applyNumberFormat="1" applyFont="1" applyBorder="1" applyAlignment="1">
      <alignment horizontal="center" vertical="center" wrapText="1"/>
    </xf>
    <xf numFmtId="4" fontId="22" fillId="4" borderId="6" xfId="0" applyNumberFormat="1" applyFont="1" applyFill="1" applyBorder="1" applyAlignment="1" applyProtection="1">
      <alignment horizontal="center" vertical="center" wrapText="1"/>
      <protection locked="0"/>
    </xf>
    <xf numFmtId="0" fontId="6" fillId="0" borderId="1" xfId="0" applyFont="1" applyBorder="1" applyAlignment="1">
      <alignment vertical="center" wrapText="1"/>
    </xf>
    <xf numFmtId="0" fontId="5" fillId="0" borderId="0" xfId="0" applyFont="1" applyAlignment="1" applyProtection="1">
      <alignment horizontal="center" vertical="center" wrapText="1"/>
      <protection locked="0"/>
    </xf>
    <xf numFmtId="0" fontId="9" fillId="5" borderId="1" xfId="0" applyFont="1" applyFill="1" applyBorder="1" applyAlignment="1">
      <alignment vertical="center" wrapText="1"/>
    </xf>
    <xf numFmtId="0" fontId="10" fillId="3" borderId="8" xfId="1" applyFont="1" applyFill="1" applyBorder="1" applyAlignment="1" applyProtection="1">
      <alignment horizontal="center" vertical="center"/>
    </xf>
    <xf numFmtId="0" fontId="10" fillId="3" borderId="9" xfId="1" applyFont="1" applyFill="1" applyBorder="1" applyAlignment="1" applyProtection="1">
      <alignment horizontal="center" vertical="center"/>
    </xf>
    <xf numFmtId="0" fontId="10" fillId="3" borderId="10" xfId="1" applyFont="1" applyFill="1" applyBorder="1" applyAlignment="1" applyProtection="1">
      <alignment horizontal="center" vertical="center"/>
    </xf>
    <xf numFmtId="0" fontId="11" fillId="0" borderId="27"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2" fillId="3" borderId="44" xfId="1" applyFont="1" applyFill="1" applyBorder="1" applyAlignment="1" applyProtection="1">
      <alignment horizontal="center" vertical="center"/>
    </xf>
    <xf numFmtId="0" fontId="2" fillId="3" borderId="45" xfId="1" applyFont="1" applyFill="1" applyBorder="1" applyAlignment="1" applyProtection="1">
      <alignment horizontal="center" vertical="center"/>
    </xf>
    <xf numFmtId="0" fontId="2" fillId="3" borderId="46" xfId="1" applyFont="1" applyFill="1" applyBorder="1" applyAlignment="1" applyProtection="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3"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20" fillId="0" borderId="0" xfId="0" applyFont="1" applyAlignment="1">
      <alignment horizontal="left" vertical="center" wrapText="1"/>
    </xf>
  </cellXfs>
  <cellStyles count="5">
    <cellStyle name="Įprastas"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FE8D6-30C6-481C-9532-B1194AD2FAE8}">
  <sheetPr>
    <pageSetUpPr fitToPage="1"/>
  </sheetPr>
  <dimension ref="A1:I143"/>
  <sheetViews>
    <sheetView topLeftCell="A52" zoomScaleNormal="100" workbookViewId="0">
      <selection activeCell="C86" sqref="C86"/>
    </sheetView>
  </sheetViews>
  <sheetFormatPr defaultColWidth="9.1796875" defaultRowHeight="14" x14ac:dyDescent="0.3"/>
  <cols>
    <col min="1" max="1" width="39.7265625" style="18" customWidth="1"/>
    <col min="2" max="2" width="10.54296875" style="8" customWidth="1"/>
    <col min="3" max="3" width="71.7265625" style="9" customWidth="1"/>
    <col min="4" max="4" width="9.1796875" style="8"/>
    <col min="5" max="5" width="16.26953125" style="8" customWidth="1"/>
    <col min="6" max="6" width="20.7265625" style="15" customWidth="1"/>
    <col min="7" max="7" width="14.7265625" style="8" customWidth="1"/>
    <col min="8" max="8" width="21.54296875" style="16" customWidth="1"/>
    <col min="9" max="9" width="16.1796875" style="7" customWidth="1"/>
    <col min="10" max="16384" width="9.1796875" style="7"/>
  </cols>
  <sheetData>
    <row r="1" spans="1:9" ht="40" customHeight="1" x14ac:dyDescent="0.3">
      <c r="A1" s="155"/>
      <c r="B1" s="155"/>
      <c r="C1" s="155"/>
      <c r="D1" s="155"/>
      <c r="E1" s="155"/>
      <c r="F1" s="155"/>
      <c r="G1" s="155"/>
    </row>
    <row r="2" spans="1:9" ht="21.75" customHeight="1" thickBot="1" x14ac:dyDescent="0.35">
      <c r="A2" s="1"/>
      <c r="B2" s="1"/>
      <c r="C2" s="1"/>
      <c r="D2" s="1"/>
      <c r="E2" s="17"/>
      <c r="F2" s="1"/>
      <c r="G2" s="1"/>
    </row>
    <row r="3" spans="1:9" ht="21.75" customHeight="1" x14ac:dyDescent="0.3">
      <c r="A3" s="235" t="s">
        <v>179</v>
      </c>
      <c r="B3" s="236"/>
      <c r="C3" s="236"/>
      <c r="D3" s="236"/>
      <c r="E3" s="236"/>
      <c r="F3" s="236"/>
      <c r="G3" s="237"/>
      <c r="H3" s="19"/>
      <c r="I3" s="20"/>
    </row>
    <row r="4" spans="1:9" ht="42.65" customHeight="1" thickBot="1" x14ac:dyDescent="0.35">
      <c r="A4" s="21" t="s">
        <v>16</v>
      </c>
      <c r="B4" s="51" t="s">
        <v>0</v>
      </c>
      <c r="C4" s="22" t="s">
        <v>1</v>
      </c>
      <c r="D4" s="23" t="s">
        <v>2</v>
      </c>
      <c r="E4" s="52" t="s">
        <v>3</v>
      </c>
      <c r="F4" s="24" t="s">
        <v>19</v>
      </c>
      <c r="G4" s="25" t="s">
        <v>4</v>
      </c>
      <c r="H4" s="19"/>
      <c r="I4" s="20"/>
    </row>
    <row r="5" spans="1:9" ht="29.25" customHeight="1" x14ac:dyDescent="0.3">
      <c r="A5" s="26" t="s">
        <v>28</v>
      </c>
      <c r="B5" s="53" t="s">
        <v>6</v>
      </c>
      <c r="C5" s="54" t="s">
        <v>29</v>
      </c>
      <c r="D5" s="55" t="s">
        <v>30</v>
      </c>
      <c r="E5" s="164">
        <v>1.1409999999999911</v>
      </c>
      <c r="F5" s="56"/>
      <c r="G5" s="27">
        <f t="shared" ref="G5:G62" si="0">ROUND((E5*F5),2)</f>
        <v>0</v>
      </c>
      <c r="H5" s="19"/>
      <c r="I5" s="20"/>
    </row>
    <row r="6" spans="1:9" ht="21" customHeight="1" x14ac:dyDescent="0.3">
      <c r="A6" s="26" t="s">
        <v>28</v>
      </c>
      <c r="B6" s="53" t="s">
        <v>7</v>
      </c>
      <c r="C6" s="57" t="s">
        <v>187</v>
      </c>
      <c r="D6" s="55" t="s">
        <v>31</v>
      </c>
      <c r="E6" s="164">
        <v>2567.1999999999998</v>
      </c>
      <c r="F6" s="56"/>
      <c r="G6" s="27">
        <f t="shared" si="0"/>
        <v>0</v>
      </c>
      <c r="H6" s="19"/>
      <c r="I6" s="20"/>
    </row>
    <row r="7" spans="1:9" ht="44.25" customHeight="1" x14ac:dyDescent="0.3">
      <c r="A7" s="26" t="s">
        <v>28</v>
      </c>
      <c r="B7" s="53" t="s">
        <v>8</v>
      </c>
      <c r="C7" s="173" t="s">
        <v>529</v>
      </c>
      <c r="D7" s="39" t="s">
        <v>33</v>
      </c>
      <c r="E7" s="164">
        <f>E6*0.18</f>
        <v>462.09599999999995</v>
      </c>
      <c r="F7" s="56"/>
      <c r="G7" s="27">
        <f t="shared" si="0"/>
        <v>0</v>
      </c>
      <c r="H7" s="19"/>
      <c r="I7" s="20"/>
    </row>
    <row r="8" spans="1:9" ht="31.5" customHeight="1" x14ac:dyDescent="0.3">
      <c r="A8" s="26" t="s">
        <v>28</v>
      </c>
      <c r="B8" s="53" t="s">
        <v>9</v>
      </c>
      <c r="C8" s="57" t="s">
        <v>35</v>
      </c>
      <c r="D8" s="55" t="s">
        <v>31</v>
      </c>
      <c r="E8" s="164">
        <v>48</v>
      </c>
      <c r="F8" s="56"/>
      <c r="G8" s="27">
        <f t="shared" si="0"/>
        <v>0</v>
      </c>
      <c r="H8" s="19"/>
      <c r="I8" s="20"/>
    </row>
    <row r="9" spans="1:9" ht="31.5" customHeight="1" x14ac:dyDescent="0.3">
      <c r="A9" s="26" t="s">
        <v>28</v>
      </c>
      <c r="B9" s="53" t="s">
        <v>10</v>
      </c>
      <c r="C9" s="57" t="s">
        <v>190</v>
      </c>
      <c r="D9" s="55" t="s">
        <v>188</v>
      </c>
      <c r="E9" s="164">
        <v>28</v>
      </c>
      <c r="F9" s="56"/>
      <c r="G9" s="27">
        <f t="shared" si="0"/>
        <v>0</v>
      </c>
      <c r="H9" s="19"/>
      <c r="I9" s="20"/>
    </row>
    <row r="10" spans="1:9" ht="31.5" customHeight="1" x14ac:dyDescent="0.3">
      <c r="A10" s="26" t="s">
        <v>28</v>
      </c>
      <c r="B10" s="53" t="s">
        <v>11</v>
      </c>
      <c r="C10" s="57" t="s">
        <v>191</v>
      </c>
      <c r="D10" s="55" t="s">
        <v>34</v>
      </c>
      <c r="E10" s="164">
        <v>37</v>
      </c>
      <c r="F10" s="56"/>
      <c r="G10" s="27">
        <f t="shared" si="0"/>
        <v>0</v>
      </c>
      <c r="H10" s="19"/>
      <c r="I10" s="20"/>
    </row>
    <row r="11" spans="1:9" ht="31.5" customHeight="1" x14ac:dyDescent="0.3">
      <c r="A11" s="26" t="s">
        <v>28</v>
      </c>
      <c r="B11" s="53" t="s">
        <v>12</v>
      </c>
      <c r="C11" s="57" t="s">
        <v>32</v>
      </c>
      <c r="D11" s="39" t="s">
        <v>33</v>
      </c>
      <c r="E11" s="164">
        <v>4.5</v>
      </c>
      <c r="F11" s="56"/>
      <c r="G11" s="27">
        <f t="shared" si="0"/>
        <v>0</v>
      </c>
      <c r="H11" s="19"/>
      <c r="I11" s="20"/>
    </row>
    <row r="12" spans="1:9" ht="31.5" customHeight="1" x14ac:dyDescent="0.3">
      <c r="A12" s="26" t="s">
        <v>28</v>
      </c>
      <c r="B12" s="53" t="s">
        <v>13</v>
      </c>
      <c r="C12" s="57" t="s">
        <v>192</v>
      </c>
      <c r="D12" s="55" t="s">
        <v>34</v>
      </c>
      <c r="E12" s="164">
        <v>280</v>
      </c>
      <c r="F12" s="56"/>
      <c r="G12" s="27">
        <f t="shared" si="0"/>
        <v>0</v>
      </c>
      <c r="H12" s="19"/>
      <c r="I12" s="20"/>
    </row>
    <row r="13" spans="1:9" ht="31.5" customHeight="1" x14ac:dyDescent="0.3">
      <c r="A13" s="26" t="s">
        <v>28</v>
      </c>
      <c r="B13" s="53" t="s">
        <v>14</v>
      </c>
      <c r="C13" s="57" t="s">
        <v>193</v>
      </c>
      <c r="D13" s="55" t="s">
        <v>15</v>
      </c>
      <c r="E13" s="164">
        <v>16</v>
      </c>
      <c r="F13" s="56"/>
      <c r="G13" s="27">
        <f t="shared" si="0"/>
        <v>0</v>
      </c>
      <c r="H13" s="19"/>
      <c r="I13" s="20"/>
    </row>
    <row r="14" spans="1:9" ht="31.5" customHeight="1" x14ac:dyDescent="0.3">
      <c r="A14" s="26" t="s">
        <v>28</v>
      </c>
      <c r="B14" s="53" t="s">
        <v>18</v>
      </c>
      <c r="C14" s="57" t="s">
        <v>194</v>
      </c>
      <c r="D14" s="55" t="s">
        <v>15</v>
      </c>
      <c r="E14" s="164">
        <v>6</v>
      </c>
      <c r="F14" s="56"/>
      <c r="G14" s="27">
        <f t="shared" si="0"/>
        <v>0</v>
      </c>
      <c r="H14" s="19"/>
      <c r="I14" s="20"/>
    </row>
    <row r="15" spans="1:9" ht="31.5" customHeight="1" x14ac:dyDescent="0.3">
      <c r="A15" s="26" t="s">
        <v>28</v>
      </c>
      <c r="B15" s="53" t="s">
        <v>38</v>
      </c>
      <c r="C15" s="57" t="s">
        <v>195</v>
      </c>
      <c r="D15" s="55" t="s">
        <v>15</v>
      </c>
      <c r="E15" s="164">
        <v>23</v>
      </c>
      <c r="F15" s="56"/>
      <c r="G15" s="27">
        <f t="shared" si="0"/>
        <v>0</v>
      </c>
      <c r="H15" s="19"/>
      <c r="I15" s="20"/>
    </row>
    <row r="16" spans="1:9" ht="31.5" customHeight="1" x14ac:dyDescent="0.3">
      <c r="A16" s="26" t="s">
        <v>28</v>
      </c>
      <c r="B16" s="53" t="s">
        <v>185</v>
      </c>
      <c r="C16" s="57" t="s">
        <v>199</v>
      </c>
      <c r="D16" s="55" t="s">
        <v>15</v>
      </c>
      <c r="E16" s="164">
        <v>2</v>
      </c>
      <c r="F16" s="56"/>
      <c r="G16" s="27">
        <f t="shared" si="0"/>
        <v>0</v>
      </c>
      <c r="H16" s="19"/>
      <c r="I16" s="20"/>
    </row>
    <row r="17" spans="1:9" ht="31.5" customHeight="1" x14ac:dyDescent="0.3">
      <c r="A17" s="26" t="s">
        <v>28</v>
      </c>
      <c r="B17" s="53" t="s">
        <v>186</v>
      </c>
      <c r="C17" s="57" t="s">
        <v>200</v>
      </c>
      <c r="D17" s="55" t="s">
        <v>15</v>
      </c>
      <c r="E17" s="164">
        <v>1</v>
      </c>
      <c r="F17" s="56"/>
      <c r="G17" s="27">
        <f t="shared" si="0"/>
        <v>0</v>
      </c>
      <c r="H17" s="19"/>
      <c r="I17" s="20"/>
    </row>
    <row r="18" spans="1:9" ht="31.5" customHeight="1" x14ac:dyDescent="0.3">
      <c r="A18" s="26" t="s">
        <v>28</v>
      </c>
      <c r="B18" s="53" t="s">
        <v>196</v>
      </c>
      <c r="C18" s="57" t="s">
        <v>201</v>
      </c>
      <c r="D18" s="55" t="s">
        <v>15</v>
      </c>
      <c r="E18" s="164">
        <v>73</v>
      </c>
      <c r="F18" s="56"/>
      <c r="G18" s="27">
        <f t="shared" si="0"/>
        <v>0</v>
      </c>
      <c r="H18" s="19"/>
      <c r="I18" s="20"/>
    </row>
    <row r="19" spans="1:9" ht="31.5" customHeight="1" x14ac:dyDescent="0.3">
      <c r="A19" s="26" t="s">
        <v>28</v>
      </c>
      <c r="B19" s="53" t="s">
        <v>197</v>
      </c>
      <c r="C19" s="57" t="s">
        <v>36</v>
      </c>
      <c r="D19" s="55" t="s">
        <v>37</v>
      </c>
      <c r="E19" s="164">
        <v>7.0000000000000007E-2</v>
      </c>
      <c r="F19" s="56"/>
      <c r="G19" s="27">
        <f t="shared" si="0"/>
        <v>0</v>
      </c>
      <c r="H19" s="19"/>
      <c r="I19" s="20"/>
    </row>
    <row r="20" spans="1:9" ht="31.5" customHeight="1" thickBot="1" x14ac:dyDescent="0.35">
      <c r="A20" s="26" t="s">
        <v>28</v>
      </c>
      <c r="B20" s="53" t="s">
        <v>198</v>
      </c>
      <c r="C20" s="59" t="s">
        <v>110</v>
      </c>
      <c r="D20" s="79" t="s">
        <v>15</v>
      </c>
      <c r="E20" s="168">
        <v>1</v>
      </c>
      <c r="F20" s="174"/>
      <c r="G20" s="27">
        <f t="shared" si="0"/>
        <v>0</v>
      </c>
      <c r="H20" s="19"/>
      <c r="I20" s="20"/>
    </row>
    <row r="21" spans="1:9" ht="29.25" customHeight="1" thickBot="1" x14ac:dyDescent="0.35">
      <c r="A21" s="28" t="s">
        <v>28</v>
      </c>
      <c r="B21" s="58" t="s">
        <v>203</v>
      </c>
      <c r="C21" s="59" t="s">
        <v>202</v>
      </c>
      <c r="D21" s="60" t="s">
        <v>15</v>
      </c>
      <c r="E21" s="165">
        <v>8</v>
      </c>
      <c r="F21" s="61"/>
      <c r="G21" s="29">
        <f t="shared" si="0"/>
        <v>0</v>
      </c>
      <c r="H21" s="30" t="s">
        <v>17</v>
      </c>
      <c r="I21" s="31">
        <f>ROUND(SUM(G5:G21),2)</f>
        <v>0</v>
      </c>
    </row>
    <row r="22" spans="1:9" s="68" customFormat="1" ht="33" customHeight="1" x14ac:dyDescent="0.3">
      <c r="A22" s="62" t="s">
        <v>40</v>
      </c>
      <c r="B22" s="63" t="s">
        <v>41</v>
      </c>
      <c r="C22" s="54" t="s">
        <v>45</v>
      </c>
      <c r="D22" s="39" t="s">
        <v>33</v>
      </c>
      <c r="E22" s="166">
        <v>1402.6000000000001</v>
      </c>
      <c r="F22" s="64"/>
      <c r="G22" s="65">
        <f t="shared" si="0"/>
        <v>0</v>
      </c>
      <c r="H22" s="66"/>
      <c r="I22" s="67"/>
    </row>
    <row r="23" spans="1:9" s="68" customFormat="1" ht="33" customHeight="1" x14ac:dyDescent="0.3">
      <c r="A23" s="26" t="s">
        <v>40</v>
      </c>
      <c r="B23" s="53" t="s">
        <v>43</v>
      </c>
      <c r="C23" s="73" t="s">
        <v>215</v>
      </c>
      <c r="D23" s="55" t="s">
        <v>31</v>
      </c>
      <c r="E23" s="166">
        <v>14026</v>
      </c>
      <c r="F23" s="64"/>
      <c r="G23" s="27">
        <f t="shared" si="0"/>
        <v>0</v>
      </c>
      <c r="H23" s="66"/>
      <c r="I23" s="67"/>
    </row>
    <row r="24" spans="1:9" s="68" customFormat="1" ht="33" customHeight="1" x14ac:dyDescent="0.3">
      <c r="A24" s="26" t="s">
        <v>40</v>
      </c>
      <c r="B24" s="53" t="s">
        <v>44</v>
      </c>
      <c r="C24" s="73" t="s">
        <v>216</v>
      </c>
      <c r="D24" s="39" t="s">
        <v>33</v>
      </c>
      <c r="E24" s="166">
        <v>1402.6000000000001</v>
      </c>
      <c r="F24" s="64"/>
      <c r="G24" s="27">
        <f t="shared" si="0"/>
        <v>0</v>
      </c>
      <c r="H24" s="66"/>
      <c r="I24" s="67"/>
    </row>
    <row r="25" spans="1:9" s="68" customFormat="1" ht="33" customHeight="1" x14ac:dyDescent="0.3">
      <c r="A25" s="26" t="s">
        <v>40</v>
      </c>
      <c r="B25" s="53" t="s">
        <v>46</v>
      </c>
      <c r="C25" s="73" t="s">
        <v>48</v>
      </c>
      <c r="D25" s="39" t="s">
        <v>33</v>
      </c>
      <c r="E25" s="166">
        <v>5355.2</v>
      </c>
      <c r="F25" s="64"/>
      <c r="G25" s="27">
        <f t="shared" si="0"/>
        <v>0</v>
      </c>
      <c r="H25" s="66"/>
      <c r="I25" s="67"/>
    </row>
    <row r="26" spans="1:9" s="68" customFormat="1" ht="33" customHeight="1" x14ac:dyDescent="0.3">
      <c r="A26" s="26" t="s">
        <v>40</v>
      </c>
      <c r="B26" s="53" t="s">
        <v>47</v>
      </c>
      <c r="C26" s="73" t="s">
        <v>42</v>
      </c>
      <c r="D26" s="39" t="s">
        <v>33</v>
      </c>
      <c r="E26" s="166">
        <v>12297.4</v>
      </c>
      <c r="F26" s="64"/>
      <c r="G26" s="27">
        <f t="shared" si="0"/>
        <v>0</v>
      </c>
      <c r="H26" s="66"/>
      <c r="I26" s="67"/>
    </row>
    <row r="27" spans="1:9" s="68" customFormat="1" ht="33" customHeight="1" x14ac:dyDescent="0.3">
      <c r="A27" s="26" t="s">
        <v>40</v>
      </c>
      <c r="B27" s="53" t="s">
        <v>49</v>
      </c>
      <c r="C27" s="73" t="s">
        <v>218</v>
      </c>
      <c r="D27" s="39" t="s">
        <v>33</v>
      </c>
      <c r="E27" s="166">
        <v>1320</v>
      </c>
      <c r="F27" s="64"/>
      <c r="G27" s="27">
        <f t="shared" si="0"/>
        <v>0</v>
      </c>
      <c r="H27" s="66"/>
      <c r="I27" s="67"/>
    </row>
    <row r="28" spans="1:9" s="68" customFormat="1" ht="33" customHeight="1" x14ac:dyDescent="0.3">
      <c r="A28" s="26" t="s">
        <v>40</v>
      </c>
      <c r="B28" s="53" t="s">
        <v>50</v>
      </c>
      <c r="C28" s="73" t="s">
        <v>217</v>
      </c>
      <c r="D28" s="39" t="s">
        <v>33</v>
      </c>
      <c r="E28" s="166">
        <v>2741.2</v>
      </c>
      <c r="F28" s="64"/>
      <c r="G28" s="27">
        <f t="shared" si="0"/>
        <v>0</v>
      </c>
      <c r="H28" s="66"/>
      <c r="I28" s="67"/>
    </row>
    <row r="29" spans="1:9" s="68" customFormat="1" ht="33" customHeight="1" x14ac:dyDescent="0.3">
      <c r="A29" s="26" t="s">
        <v>40</v>
      </c>
      <c r="B29" s="53" t="s">
        <v>51</v>
      </c>
      <c r="C29" s="73" t="s">
        <v>219</v>
      </c>
      <c r="D29" s="39" t="s">
        <v>33</v>
      </c>
      <c r="E29" s="166">
        <v>5247.9000000000005</v>
      </c>
      <c r="F29" s="64"/>
      <c r="G29" s="27">
        <f t="shared" si="0"/>
        <v>0</v>
      </c>
      <c r="H29" s="66"/>
      <c r="I29" s="67"/>
    </row>
    <row r="30" spans="1:9" s="68" customFormat="1" ht="34.5" customHeight="1" x14ac:dyDescent="0.3">
      <c r="A30" s="26" t="s">
        <v>40</v>
      </c>
      <c r="B30" s="53" t="s">
        <v>52</v>
      </c>
      <c r="C30" s="57" t="s">
        <v>220</v>
      </c>
      <c r="D30" s="39" t="s">
        <v>33</v>
      </c>
      <c r="E30" s="164">
        <v>5475.75</v>
      </c>
      <c r="F30" s="69"/>
      <c r="G30" s="27">
        <f t="shared" si="0"/>
        <v>0</v>
      </c>
      <c r="H30" s="66"/>
      <c r="I30" s="67"/>
    </row>
    <row r="31" spans="1:9" s="68" customFormat="1" ht="27.75" customHeight="1" x14ac:dyDescent="0.3">
      <c r="A31" s="26" t="s">
        <v>40</v>
      </c>
      <c r="B31" s="53" t="s">
        <v>204</v>
      </c>
      <c r="C31" s="57" t="s">
        <v>221</v>
      </c>
      <c r="D31" s="55" t="s">
        <v>31</v>
      </c>
      <c r="E31" s="164">
        <v>14755</v>
      </c>
      <c r="F31" s="69"/>
      <c r="G31" s="27">
        <f t="shared" si="0"/>
        <v>0</v>
      </c>
      <c r="H31" s="66"/>
      <c r="I31" s="67"/>
    </row>
    <row r="32" spans="1:9" s="68" customFormat="1" ht="27.75" customHeight="1" x14ac:dyDescent="0.3">
      <c r="A32" s="26" t="s">
        <v>40</v>
      </c>
      <c r="B32" s="53" t="s">
        <v>205</v>
      </c>
      <c r="C32" s="57" t="s">
        <v>222</v>
      </c>
      <c r="D32" s="55" t="s">
        <v>31</v>
      </c>
      <c r="E32" s="164">
        <v>33572.700000000004</v>
      </c>
      <c r="F32" s="69"/>
      <c r="G32" s="27">
        <f t="shared" si="0"/>
        <v>0</v>
      </c>
      <c r="H32" s="66"/>
      <c r="I32" s="67"/>
    </row>
    <row r="33" spans="1:9" s="68" customFormat="1" ht="27.75" customHeight="1" x14ac:dyDescent="0.3">
      <c r="A33" s="26" t="s">
        <v>40</v>
      </c>
      <c r="B33" s="53" t="s">
        <v>206</v>
      </c>
      <c r="C33" s="57" t="s">
        <v>223</v>
      </c>
      <c r="D33" s="55" t="s">
        <v>31</v>
      </c>
      <c r="E33" s="164">
        <v>504</v>
      </c>
      <c r="F33" s="69"/>
      <c r="G33" s="27">
        <f t="shared" si="0"/>
        <v>0</v>
      </c>
      <c r="H33" s="66"/>
      <c r="I33" s="67"/>
    </row>
    <row r="34" spans="1:9" s="68" customFormat="1" ht="27.75" customHeight="1" x14ac:dyDescent="0.3">
      <c r="A34" s="26" t="s">
        <v>40</v>
      </c>
      <c r="B34" s="53" t="s">
        <v>207</v>
      </c>
      <c r="C34" s="57" t="s">
        <v>226</v>
      </c>
      <c r="D34" s="55" t="s">
        <v>34</v>
      </c>
      <c r="E34" s="164">
        <v>14120</v>
      </c>
      <c r="F34" s="69"/>
      <c r="G34" s="27">
        <f t="shared" si="0"/>
        <v>0</v>
      </c>
      <c r="H34" s="66"/>
      <c r="I34" s="67"/>
    </row>
    <row r="35" spans="1:9" s="68" customFormat="1" ht="27.75" customHeight="1" x14ac:dyDescent="0.3">
      <c r="A35" s="26" t="s">
        <v>40</v>
      </c>
      <c r="B35" s="53" t="s">
        <v>208</v>
      </c>
      <c r="C35" s="57" t="s">
        <v>121</v>
      </c>
      <c r="D35" s="55" t="s">
        <v>189</v>
      </c>
      <c r="E35" s="164">
        <v>3992.3</v>
      </c>
      <c r="F35" s="69"/>
      <c r="G35" s="27">
        <f t="shared" si="0"/>
        <v>0</v>
      </c>
      <c r="H35" s="66"/>
      <c r="I35" s="67"/>
    </row>
    <row r="36" spans="1:9" s="68" customFormat="1" ht="27.75" customHeight="1" x14ac:dyDescent="0.3">
      <c r="A36" s="26" t="s">
        <v>40</v>
      </c>
      <c r="B36" s="53" t="s">
        <v>209</v>
      </c>
      <c r="C36" s="57" t="s">
        <v>224</v>
      </c>
      <c r="D36" s="55" t="s">
        <v>120</v>
      </c>
      <c r="E36" s="164">
        <v>89080</v>
      </c>
      <c r="F36" s="69"/>
      <c r="G36" s="27">
        <f t="shared" si="0"/>
        <v>0</v>
      </c>
      <c r="H36" s="66"/>
      <c r="I36" s="67"/>
    </row>
    <row r="37" spans="1:9" s="68" customFormat="1" ht="27.75" customHeight="1" x14ac:dyDescent="0.3">
      <c r="A37" s="26" t="s">
        <v>40</v>
      </c>
      <c r="B37" s="53" t="s">
        <v>210</v>
      </c>
      <c r="C37" s="57" t="s">
        <v>225</v>
      </c>
      <c r="D37" s="55" t="s">
        <v>15</v>
      </c>
      <c r="E37" s="164">
        <v>2230</v>
      </c>
      <c r="F37" s="69"/>
      <c r="G37" s="27">
        <f t="shared" si="0"/>
        <v>0</v>
      </c>
      <c r="H37" s="66"/>
      <c r="I37" s="67"/>
    </row>
    <row r="38" spans="1:9" s="68" customFormat="1" ht="27.75" customHeight="1" x14ac:dyDescent="0.3">
      <c r="A38" s="26" t="s">
        <v>40</v>
      </c>
      <c r="B38" s="53" t="s">
        <v>211</v>
      </c>
      <c r="C38" s="57" t="s">
        <v>121</v>
      </c>
      <c r="D38" s="233" t="s">
        <v>33</v>
      </c>
      <c r="E38" s="164">
        <v>481.7</v>
      </c>
      <c r="F38" s="69"/>
      <c r="G38" s="27">
        <f t="shared" si="0"/>
        <v>0</v>
      </c>
      <c r="H38" s="66"/>
      <c r="I38" s="67"/>
    </row>
    <row r="39" spans="1:9" s="68" customFormat="1" ht="27.75" customHeight="1" x14ac:dyDescent="0.3">
      <c r="A39" s="26" t="s">
        <v>40</v>
      </c>
      <c r="B39" s="53" t="s">
        <v>212</v>
      </c>
      <c r="C39" s="57" t="s">
        <v>224</v>
      </c>
      <c r="D39" s="55" t="s">
        <v>120</v>
      </c>
      <c r="E39" s="164">
        <v>52450</v>
      </c>
      <c r="F39" s="69"/>
      <c r="G39" s="27">
        <f t="shared" si="0"/>
        <v>0</v>
      </c>
      <c r="H39" s="66"/>
      <c r="I39" s="67"/>
    </row>
    <row r="40" spans="1:9" s="68" customFormat="1" ht="27.75" customHeight="1" thickBot="1" x14ac:dyDescent="0.35">
      <c r="A40" s="26" t="s">
        <v>40</v>
      </c>
      <c r="B40" s="53" t="s">
        <v>213</v>
      </c>
      <c r="C40" s="57" t="s">
        <v>227</v>
      </c>
      <c r="D40" s="55" t="s">
        <v>31</v>
      </c>
      <c r="E40" s="164">
        <v>10215</v>
      </c>
      <c r="F40" s="69"/>
      <c r="G40" s="27">
        <f t="shared" si="0"/>
        <v>0</v>
      </c>
      <c r="H40" s="66"/>
      <c r="I40" s="67"/>
    </row>
    <row r="41" spans="1:9" s="68" customFormat="1" ht="27.75" customHeight="1" thickBot="1" x14ac:dyDescent="0.35">
      <c r="A41" s="77" t="s">
        <v>40</v>
      </c>
      <c r="B41" s="78" t="s">
        <v>214</v>
      </c>
      <c r="C41" s="59" t="s">
        <v>228</v>
      </c>
      <c r="D41" s="79" t="s">
        <v>31</v>
      </c>
      <c r="E41" s="168">
        <v>1135</v>
      </c>
      <c r="F41" s="175"/>
      <c r="G41" s="27">
        <f t="shared" si="0"/>
        <v>0</v>
      </c>
      <c r="H41" s="30" t="s">
        <v>53</v>
      </c>
      <c r="I41" s="31">
        <f>ROUND(SUM(G22:G41),2)</f>
        <v>0</v>
      </c>
    </row>
    <row r="42" spans="1:9" s="68" customFormat="1" ht="27.75" customHeight="1" x14ac:dyDescent="0.3">
      <c r="A42" s="71" t="s">
        <v>229</v>
      </c>
      <c r="B42" s="72" t="s">
        <v>54</v>
      </c>
      <c r="C42" s="54" t="s">
        <v>232</v>
      </c>
      <c r="D42" s="74" t="s">
        <v>31</v>
      </c>
      <c r="E42" s="167">
        <v>404.2</v>
      </c>
      <c r="F42" s="176"/>
      <c r="G42" s="76">
        <f t="shared" si="0"/>
        <v>0</v>
      </c>
      <c r="H42" s="66"/>
      <c r="I42" s="67"/>
    </row>
    <row r="43" spans="1:9" s="68" customFormat="1" ht="29.25" customHeight="1" thickBot="1" x14ac:dyDescent="0.35">
      <c r="A43" s="26" t="s">
        <v>229</v>
      </c>
      <c r="B43" s="53" t="s">
        <v>56</v>
      </c>
      <c r="C43" s="57" t="s">
        <v>230</v>
      </c>
      <c r="D43" s="233" t="s">
        <v>31</v>
      </c>
      <c r="E43" s="164">
        <v>9014.3086800000001</v>
      </c>
      <c r="F43" s="69"/>
      <c r="G43" s="27">
        <f t="shared" si="0"/>
        <v>0</v>
      </c>
      <c r="H43" s="66"/>
      <c r="I43" s="67"/>
    </row>
    <row r="44" spans="1:9" s="68" customFormat="1" ht="27" customHeight="1" thickBot="1" x14ac:dyDescent="0.35">
      <c r="A44" s="28" t="s">
        <v>229</v>
      </c>
      <c r="B44" s="58" t="s">
        <v>58</v>
      </c>
      <c r="C44" s="70" t="s">
        <v>231</v>
      </c>
      <c r="D44" s="60" t="s">
        <v>31</v>
      </c>
      <c r="E44" s="165">
        <v>2708.0039999999999</v>
      </c>
      <c r="F44" s="177"/>
      <c r="G44" s="29">
        <f t="shared" si="0"/>
        <v>0</v>
      </c>
      <c r="H44" s="187" t="s">
        <v>64</v>
      </c>
      <c r="I44" s="31">
        <f>ROUND(SUM(G42:G44),2)</f>
        <v>0</v>
      </c>
    </row>
    <row r="45" spans="1:9" s="68" customFormat="1" ht="41.25" customHeight="1" x14ac:dyDescent="0.3">
      <c r="A45" s="71" t="s">
        <v>244</v>
      </c>
      <c r="B45" s="72" t="s">
        <v>65</v>
      </c>
      <c r="C45" s="73" t="s">
        <v>233</v>
      </c>
      <c r="D45" s="39" t="s">
        <v>33</v>
      </c>
      <c r="E45" s="167">
        <v>8925.4</v>
      </c>
      <c r="F45" s="75"/>
      <c r="G45" s="184">
        <f t="shared" si="0"/>
        <v>0</v>
      </c>
      <c r="H45" s="238" t="s">
        <v>55</v>
      </c>
      <c r="I45" s="67"/>
    </row>
    <row r="46" spans="1:9" s="68" customFormat="1" ht="41.25" customHeight="1" x14ac:dyDescent="0.3">
      <c r="A46" s="77" t="s">
        <v>244</v>
      </c>
      <c r="B46" s="78" t="s">
        <v>66</v>
      </c>
      <c r="C46" s="59" t="s">
        <v>234</v>
      </c>
      <c r="D46" s="55" t="s">
        <v>31</v>
      </c>
      <c r="E46" s="168">
        <v>8735.7000000000007</v>
      </c>
      <c r="F46" s="80"/>
      <c r="G46" s="185">
        <f t="shared" si="0"/>
        <v>0</v>
      </c>
      <c r="H46" s="239"/>
      <c r="I46" s="67"/>
    </row>
    <row r="47" spans="1:9" s="68" customFormat="1" ht="41.25" customHeight="1" x14ac:dyDescent="0.3">
      <c r="A47" s="81" t="s">
        <v>244</v>
      </c>
      <c r="B47" s="78" t="s">
        <v>67</v>
      </c>
      <c r="C47" s="234" t="s">
        <v>533</v>
      </c>
      <c r="D47" s="55" t="s">
        <v>31</v>
      </c>
      <c r="E47" s="169">
        <v>7958.8</v>
      </c>
      <c r="F47" s="83"/>
      <c r="G47" s="185">
        <f t="shared" si="0"/>
        <v>0</v>
      </c>
      <c r="H47" s="239"/>
      <c r="I47" s="67"/>
    </row>
    <row r="48" spans="1:9" s="68" customFormat="1" ht="41.25" customHeight="1" x14ac:dyDescent="0.3">
      <c r="A48" s="81" t="s">
        <v>244</v>
      </c>
      <c r="B48" s="78" t="s">
        <v>68</v>
      </c>
      <c r="C48" s="57" t="s">
        <v>235</v>
      </c>
      <c r="D48" s="55" t="s">
        <v>31</v>
      </c>
      <c r="E48" s="169">
        <v>7958.8</v>
      </c>
      <c r="F48" s="83"/>
      <c r="G48" s="185">
        <f t="shared" si="0"/>
        <v>0</v>
      </c>
      <c r="H48" s="239"/>
      <c r="I48" s="67"/>
    </row>
    <row r="49" spans="1:9" s="68" customFormat="1" ht="41.25" customHeight="1" x14ac:dyDescent="0.3">
      <c r="A49" s="81" t="s">
        <v>244</v>
      </c>
      <c r="B49" s="78" t="s">
        <v>69</v>
      </c>
      <c r="C49" s="234" t="s">
        <v>534</v>
      </c>
      <c r="D49" s="55" t="s">
        <v>31</v>
      </c>
      <c r="E49" s="169">
        <v>7922.7000000000007</v>
      </c>
      <c r="F49" s="83"/>
      <c r="G49" s="185">
        <f t="shared" si="0"/>
        <v>0</v>
      </c>
      <c r="H49" s="239"/>
      <c r="I49" s="67"/>
    </row>
    <row r="50" spans="1:9" s="68" customFormat="1" ht="41.25" customHeight="1" x14ac:dyDescent="0.3">
      <c r="A50" s="81" t="s">
        <v>244</v>
      </c>
      <c r="B50" s="78" t="s">
        <v>70</v>
      </c>
      <c r="C50" s="57" t="s">
        <v>235</v>
      </c>
      <c r="D50" s="55" t="s">
        <v>31</v>
      </c>
      <c r="E50" s="169">
        <v>7922.7000000000007</v>
      </c>
      <c r="F50" s="83"/>
      <c r="G50" s="185">
        <f t="shared" si="0"/>
        <v>0</v>
      </c>
      <c r="H50" s="239"/>
      <c r="I50" s="67"/>
    </row>
    <row r="51" spans="1:9" s="68" customFormat="1" ht="41.25" customHeight="1" x14ac:dyDescent="0.3">
      <c r="A51" s="81" t="s">
        <v>244</v>
      </c>
      <c r="B51" s="78" t="s">
        <v>71</v>
      </c>
      <c r="C51" s="57" t="s">
        <v>236</v>
      </c>
      <c r="D51" s="55" t="s">
        <v>31</v>
      </c>
      <c r="E51" s="169">
        <v>7890</v>
      </c>
      <c r="F51" s="83"/>
      <c r="G51" s="185">
        <f t="shared" si="0"/>
        <v>0</v>
      </c>
      <c r="H51" s="239"/>
      <c r="I51" s="67"/>
    </row>
    <row r="52" spans="1:9" s="68" customFormat="1" ht="41.25" customHeight="1" thickBot="1" x14ac:dyDescent="0.35">
      <c r="A52" s="81" t="s">
        <v>244</v>
      </c>
      <c r="B52" s="78" t="s">
        <v>72</v>
      </c>
      <c r="C52" s="57" t="s">
        <v>237</v>
      </c>
      <c r="D52" s="82" t="s">
        <v>31</v>
      </c>
      <c r="E52" s="169">
        <v>7890</v>
      </c>
      <c r="F52" s="83"/>
      <c r="G52" s="185">
        <f t="shared" si="0"/>
        <v>0</v>
      </c>
      <c r="H52" s="239"/>
      <c r="I52" s="67"/>
    </row>
    <row r="53" spans="1:9" s="68" customFormat="1" ht="33.75" customHeight="1" x14ac:dyDescent="0.3">
      <c r="A53" s="71" t="s">
        <v>245</v>
      </c>
      <c r="B53" s="72" t="s">
        <v>65</v>
      </c>
      <c r="C53" s="54" t="s">
        <v>243</v>
      </c>
      <c r="D53" s="74" t="s">
        <v>33</v>
      </c>
      <c r="E53" s="167">
        <v>7653</v>
      </c>
      <c r="F53" s="75"/>
      <c r="G53" s="184">
        <f t="shared" si="0"/>
        <v>0</v>
      </c>
      <c r="H53" s="239"/>
      <c r="I53" s="84"/>
    </row>
    <row r="54" spans="1:9" s="68" customFormat="1" ht="33.75" customHeight="1" x14ac:dyDescent="0.3">
      <c r="A54" s="77" t="s">
        <v>245</v>
      </c>
      <c r="B54" s="78" t="s">
        <v>66</v>
      </c>
      <c r="C54" s="59" t="s">
        <v>242</v>
      </c>
      <c r="D54" s="79" t="s">
        <v>31</v>
      </c>
      <c r="E54" s="168">
        <v>8735.7000000000007</v>
      </c>
      <c r="F54" s="80"/>
      <c r="G54" s="185">
        <f t="shared" si="0"/>
        <v>0</v>
      </c>
      <c r="H54" s="239"/>
      <c r="I54" s="84"/>
    </row>
    <row r="55" spans="1:9" s="68" customFormat="1" ht="33.75" customHeight="1" x14ac:dyDescent="0.3">
      <c r="A55" s="26" t="s">
        <v>245</v>
      </c>
      <c r="B55" s="78" t="s">
        <v>67</v>
      </c>
      <c r="C55" s="234" t="s">
        <v>533</v>
      </c>
      <c r="D55" s="82" t="s">
        <v>31</v>
      </c>
      <c r="E55" s="169">
        <v>7958.8</v>
      </c>
      <c r="F55" s="83"/>
      <c r="G55" s="185">
        <f t="shared" si="0"/>
        <v>0</v>
      </c>
      <c r="H55" s="239"/>
      <c r="I55" s="84"/>
    </row>
    <row r="56" spans="1:9" s="68" customFormat="1" ht="33.75" customHeight="1" x14ac:dyDescent="0.3">
      <c r="A56" s="26" t="s">
        <v>245</v>
      </c>
      <c r="B56" s="78" t="s">
        <v>68</v>
      </c>
      <c r="C56" s="57" t="s">
        <v>239</v>
      </c>
      <c r="D56" s="82" t="s">
        <v>31</v>
      </c>
      <c r="E56" s="169">
        <v>7958.8</v>
      </c>
      <c r="F56" s="83"/>
      <c r="G56" s="185">
        <f t="shared" si="0"/>
        <v>0</v>
      </c>
      <c r="H56" s="239"/>
      <c r="I56" s="84"/>
    </row>
    <row r="57" spans="1:9" s="68" customFormat="1" ht="33.75" customHeight="1" x14ac:dyDescent="0.3">
      <c r="A57" s="26" t="s">
        <v>245</v>
      </c>
      <c r="B57" s="78" t="s">
        <v>69</v>
      </c>
      <c r="C57" s="234" t="s">
        <v>534</v>
      </c>
      <c r="D57" s="82" t="s">
        <v>31</v>
      </c>
      <c r="E57" s="169">
        <v>7922.7000000000007</v>
      </c>
      <c r="F57" s="83"/>
      <c r="G57" s="185">
        <f t="shared" si="0"/>
        <v>0</v>
      </c>
      <c r="H57" s="239"/>
      <c r="I57" s="84"/>
    </row>
    <row r="58" spans="1:9" s="68" customFormat="1" ht="33.75" customHeight="1" x14ac:dyDescent="0.3">
      <c r="A58" s="26" t="s">
        <v>245</v>
      </c>
      <c r="B58" s="78" t="s">
        <v>70</v>
      </c>
      <c r="C58" s="57" t="s">
        <v>239</v>
      </c>
      <c r="D58" s="82" t="s">
        <v>31</v>
      </c>
      <c r="E58" s="169">
        <v>7922.7000000000007</v>
      </c>
      <c r="F58" s="83"/>
      <c r="G58" s="185">
        <f t="shared" si="0"/>
        <v>0</v>
      </c>
      <c r="H58" s="239"/>
      <c r="I58" s="84"/>
    </row>
    <row r="59" spans="1:9" s="68" customFormat="1" ht="33.75" customHeight="1" x14ac:dyDescent="0.3">
      <c r="A59" s="26" t="s">
        <v>245</v>
      </c>
      <c r="B59" s="78" t="s">
        <v>71</v>
      </c>
      <c r="C59" s="57" t="s">
        <v>240</v>
      </c>
      <c r="D59" s="82" t="s">
        <v>31</v>
      </c>
      <c r="E59" s="169">
        <v>7890</v>
      </c>
      <c r="F59" s="83"/>
      <c r="G59" s="185">
        <f t="shared" si="0"/>
        <v>0</v>
      </c>
      <c r="H59" s="239"/>
      <c r="I59" s="84"/>
    </row>
    <row r="60" spans="1:9" s="68" customFormat="1" ht="33.75" customHeight="1" thickBot="1" x14ac:dyDescent="0.35">
      <c r="A60" s="77" t="s">
        <v>245</v>
      </c>
      <c r="B60" s="78" t="s">
        <v>72</v>
      </c>
      <c r="C60" s="59" t="s">
        <v>241</v>
      </c>
      <c r="D60" s="183" t="s">
        <v>31</v>
      </c>
      <c r="E60" s="158">
        <v>7890</v>
      </c>
      <c r="F60" s="80"/>
      <c r="G60" s="186">
        <f t="shared" si="0"/>
        <v>0</v>
      </c>
      <c r="H60" s="240"/>
      <c r="I60" s="84"/>
    </row>
    <row r="61" spans="1:9" s="68" customFormat="1" ht="33.75" customHeight="1" x14ac:dyDescent="0.3">
      <c r="A61" s="71" t="s">
        <v>246</v>
      </c>
      <c r="B61" s="188" t="s">
        <v>73</v>
      </c>
      <c r="C61" s="54" t="s">
        <v>63</v>
      </c>
      <c r="D61" s="189" t="s">
        <v>31</v>
      </c>
      <c r="E61" s="190">
        <v>3099.4999999999995</v>
      </c>
      <c r="F61" s="75"/>
      <c r="G61" s="76">
        <f>ROUND((E61*F61),2)</f>
        <v>0</v>
      </c>
      <c r="H61" s="182"/>
      <c r="I61" s="84"/>
    </row>
    <row r="62" spans="1:9" s="68" customFormat="1" ht="33.75" customHeight="1" x14ac:dyDescent="0.3">
      <c r="A62" s="191" t="s">
        <v>246</v>
      </c>
      <c r="B62" s="33" t="s">
        <v>74</v>
      </c>
      <c r="C62" s="178" t="s">
        <v>62</v>
      </c>
      <c r="D62" s="179" t="s">
        <v>33</v>
      </c>
      <c r="E62" s="180">
        <v>738.90000000000009</v>
      </c>
      <c r="F62" s="181"/>
      <c r="G62" s="27">
        <f t="shared" si="0"/>
        <v>0</v>
      </c>
      <c r="H62" s="182"/>
      <c r="I62" s="84"/>
    </row>
    <row r="63" spans="1:9" s="68" customFormat="1" ht="33.75" customHeight="1" thickBot="1" x14ac:dyDescent="0.35">
      <c r="A63" s="28" t="s">
        <v>246</v>
      </c>
      <c r="B63" s="91" t="s">
        <v>75</v>
      </c>
      <c r="C63" s="92" t="s">
        <v>247</v>
      </c>
      <c r="D63" s="93" t="s">
        <v>31</v>
      </c>
      <c r="E63" s="192">
        <v>145.37040000000002</v>
      </c>
      <c r="F63" s="86"/>
      <c r="G63" s="29">
        <f>ROUND((E63*F63),2)</f>
        <v>0</v>
      </c>
    </row>
    <row r="64" spans="1:9" s="68" customFormat="1" ht="45" customHeight="1" x14ac:dyDescent="0.3">
      <c r="A64" s="71" t="s">
        <v>248</v>
      </c>
      <c r="B64" s="188" t="s">
        <v>249</v>
      </c>
      <c r="C64" s="54" t="s">
        <v>57</v>
      </c>
      <c r="D64" s="74" t="s">
        <v>33</v>
      </c>
      <c r="E64" s="172">
        <v>489.71772009599999</v>
      </c>
      <c r="F64" s="75"/>
      <c r="G64" s="193">
        <f>ROUND((E64*F64),2)</f>
        <v>0</v>
      </c>
      <c r="H64" s="238" t="s">
        <v>55</v>
      </c>
      <c r="I64" s="67"/>
    </row>
    <row r="65" spans="1:9" s="68" customFormat="1" ht="28" x14ac:dyDescent="0.3">
      <c r="A65" s="26" t="s">
        <v>248</v>
      </c>
      <c r="B65" s="32" t="s">
        <v>253</v>
      </c>
      <c r="C65" s="59" t="s">
        <v>234</v>
      </c>
      <c r="D65" s="79" t="s">
        <v>31</v>
      </c>
      <c r="E65" s="169">
        <v>461.75</v>
      </c>
      <c r="F65" s="95"/>
      <c r="G65" s="27">
        <f t="shared" ref="G65:G136" si="1">ROUND((E65*F65),2)</f>
        <v>0</v>
      </c>
      <c r="H65" s="239"/>
      <c r="I65" s="67"/>
    </row>
    <row r="66" spans="1:9" s="68" customFormat="1" ht="28" x14ac:dyDescent="0.3">
      <c r="A66" s="26" t="s">
        <v>248</v>
      </c>
      <c r="B66" s="32" t="s">
        <v>254</v>
      </c>
      <c r="C66" s="234" t="s">
        <v>533</v>
      </c>
      <c r="D66" s="82" t="s">
        <v>31</v>
      </c>
      <c r="E66" s="169">
        <v>424.68</v>
      </c>
      <c r="F66" s="95"/>
      <c r="G66" s="27">
        <f t="shared" si="1"/>
        <v>0</v>
      </c>
      <c r="H66" s="239"/>
      <c r="I66" s="67"/>
    </row>
    <row r="67" spans="1:9" s="68" customFormat="1" ht="28" x14ac:dyDescent="0.3">
      <c r="A67" s="26" t="s">
        <v>248</v>
      </c>
      <c r="B67" s="32" t="s">
        <v>255</v>
      </c>
      <c r="C67" s="57" t="s">
        <v>250</v>
      </c>
      <c r="D67" s="82" t="s">
        <v>34</v>
      </c>
      <c r="E67" s="169">
        <v>14.52</v>
      </c>
      <c r="F67" s="95"/>
      <c r="G67" s="27">
        <f t="shared" si="1"/>
        <v>0</v>
      </c>
      <c r="H67" s="239"/>
      <c r="I67" s="67"/>
    </row>
    <row r="68" spans="1:9" s="68" customFormat="1" ht="28" x14ac:dyDescent="0.3">
      <c r="A68" s="26" t="s">
        <v>248</v>
      </c>
      <c r="B68" s="32" t="s">
        <v>256</v>
      </c>
      <c r="C68" s="57" t="s">
        <v>235</v>
      </c>
      <c r="D68" s="82" t="s">
        <v>31</v>
      </c>
      <c r="E68" s="169">
        <v>424.68</v>
      </c>
      <c r="F68" s="95"/>
      <c r="G68" s="27">
        <f t="shared" si="1"/>
        <v>0</v>
      </c>
      <c r="H68" s="239"/>
      <c r="I68" s="67"/>
    </row>
    <row r="69" spans="1:9" s="68" customFormat="1" ht="28" x14ac:dyDescent="0.3">
      <c r="A69" s="26" t="s">
        <v>248</v>
      </c>
      <c r="B69" s="32" t="s">
        <v>257</v>
      </c>
      <c r="C69" s="234" t="s">
        <v>534</v>
      </c>
      <c r="D69" s="82" t="s">
        <v>31</v>
      </c>
      <c r="E69" s="169">
        <v>465.33</v>
      </c>
      <c r="F69" s="95"/>
      <c r="G69" s="27">
        <f t="shared" si="1"/>
        <v>0</v>
      </c>
      <c r="H69" s="239"/>
      <c r="I69" s="67"/>
    </row>
    <row r="70" spans="1:9" s="68" customFormat="1" ht="28" x14ac:dyDescent="0.3">
      <c r="A70" s="26" t="s">
        <v>248</v>
      </c>
      <c r="B70" s="32" t="s">
        <v>258</v>
      </c>
      <c r="C70" s="57" t="s">
        <v>251</v>
      </c>
      <c r="D70" s="82" t="s">
        <v>34</v>
      </c>
      <c r="E70" s="169">
        <v>14.14</v>
      </c>
      <c r="F70" s="95"/>
      <c r="G70" s="27">
        <f t="shared" si="1"/>
        <v>0</v>
      </c>
      <c r="H70" s="239"/>
      <c r="I70" s="67"/>
    </row>
    <row r="71" spans="1:9" s="68" customFormat="1" ht="28" x14ac:dyDescent="0.3">
      <c r="A71" s="26" t="s">
        <v>248</v>
      </c>
      <c r="B71" s="32" t="s">
        <v>259</v>
      </c>
      <c r="C71" s="57" t="s">
        <v>235</v>
      </c>
      <c r="D71" s="82" t="s">
        <v>31</v>
      </c>
      <c r="E71" s="169">
        <v>465.33</v>
      </c>
      <c r="F71" s="95"/>
      <c r="G71" s="27">
        <f t="shared" si="1"/>
        <v>0</v>
      </c>
      <c r="H71" s="239"/>
      <c r="I71" s="67"/>
    </row>
    <row r="72" spans="1:9" s="68" customFormat="1" ht="28" x14ac:dyDescent="0.3">
      <c r="A72" s="26" t="s">
        <v>248</v>
      </c>
      <c r="B72" s="32" t="s">
        <v>260</v>
      </c>
      <c r="C72" s="57" t="s">
        <v>236</v>
      </c>
      <c r="D72" s="82" t="s">
        <v>31</v>
      </c>
      <c r="E72" s="169">
        <v>504.55</v>
      </c>
      <c r="F72" s="95"/>
      <c r="G72" s="27">
        <f t="shared" si="1"/>
        <v>0</v>
      </c>
      <c r="H72" s="239"/>
      <c r="I72" s="67"/>
    </row>
    <row r="73" spans="1:9" s="68" customFormat="1" ht="28" x14ac:dyDescent="0.3">
      <c r="A73" s="26" t="s">
        <v>248</v>
      </c>
      <c r="B73" s="32" t="s">
        <v>261</v>
      </c>
      <c r="C73" s="59" t="s">
        <v>252</v>
      </c>
      <c r="D73" s="183" t="s">
        <v>34</v>
      </c>
      <c r="E73" s="158">
        <v>13.739999999999998</v>
      </c>
      <c r="F73" s="194"/>
      <c r="G73" s="27">
        <f t="shared" si="1"/>
        <v>0</v>
      </c>
      <c r="H73" s="239"/>
      <c r="I73" s="67"/>
    </row>
    <row r="74" spans="1:9" s="68" customFormat="1" ht="28.5" thickBot="1" x14ac:dyDescent="0.35">
      <c r="A74" s="28" t="s">
        <v>248</v>
      </c>
      <c r="B74" s="35" t="s">
        <v>262</v>
      </c>
      <c r="C74" s="70" t="s">
        <v>237</v>
      </c>
      <c r="D74" s="85" t="s">
        <v>31</v>
      </c>
      <c r="E74" s="170">
        <v>504.55</v>
      </c>
      <c r="F74" s="97"/>
      <c r="G74" s="29">
        <f t="shared" si="1"/>
        <v>0</v>
      </c>
      <c r="H74" s="239"/>
      <c r="I74" s="67"/>
    </row>
    <row r="75" spans="1:9" s="68" customFormat="1" ht="28" x14ac:dyDescent="0.3">
      <c r="A75" s="71" t="s">
        <v>263</v>
      </c>
      <c r="B75" s="188" t="s">
        <v>249</v>
      </c>
      <c r="C75" s="54" t="s">
        <v>61</v>
      </c>
      <c r="D75" s="74" t="s">
        <v>33</v>
      </c>
      <c r="E75" s="171">
        <v>417.21294544800003</v>
      </c>
      <c r="F75" s="98"/>
      <c r="G75" s="65">
        <f t="shared" si="1"/>
        <v>0</v>
      </c>
      <c r="H75" s="239"/>
      <c r="I75" s="67"/>
    </row>
    <row r="76" spans="1:9" s="68" customFormat="1" ht="28" x14ac:dyDescent="0.3">
      <c r="A76" s="81" t="s">
        <v>263</v>
      </c>
      <c r="B76" s="32" t="s">
        <v>253</v>
      </c>
      <c r="C76" s="57" t="s">
        <v>238</v>
      </c>
      <c r="D76" s="79" t="s">
        <v>31</v>
      </c>
      <c r="E76" s="169">
        <v>461.75</v>
      </c>
      <c r="F76" s="95"/>
      <c r="G76" s="27">
        <f t="shared" si="1"/>
        <v>0</v>
      </c>
      <c r="H76" s="239"/>
      <c r="I76" s="67"/>
    </row>
    <row r="77" spans="1:9" s="68" customFormat="1" ht="28" x14ac:dyDescent="0.3">
      <c r="A77" s="81" t="s">
        <v>263</v>
      </c>
      <c r="B77" s="32" t="s">
        <v>254</v>
      </c>
      <c r="C77" s="234" t="s">
        <v>533</v>
      </c>
      <c r="D77" s="82" t="s">
        <v>31</v>
      </c>
      <c r="E77" s="169">
        <v>424.68</v>
      </c>
      <c r="F77" s="95"/>
      <c r="G77" s="27">
        <f t="shared" si="1"/>
        <v>0</v>
      </c>
      <c r="H77" s="239"/>
      <c r="I77" s="67"/>
    </row>
    <row r="78" spans="1:9" s="68" customFormat="1" ht="28" x14ac:dyDescent="0.3">
      <c r="A78" s="81" t="s">
        <v>263</v>
      </c>
      <c r="B78" s="32" t="s">
        <v>255</v>
      </c>
      <c r="C78" s="57" t="s">
        <v>264</v>
      </c>
      <c r="D78" s="82" t="s">
        <v>34</v>
      </c>
      <c r="E78" s="169">
        <v>14.52</v>
      </c>
      <c r="F78" s="95"/>
      <c r="G78" s="27">
        <f t="shared" si="1"/>
        <v>0</v>
      </c>
      <c r="H78" s="239"/>
      <c r="I78" s="67"/>
    </row>
    <row r="79" spans="1:9" s="68" customFormat="1" ht="28" x14ac:dyDescent="0.3">
      <c r="A79" s="81" t="s">
        <v>263</v>
      </c>
      <c r="B79" s="32" t="s">
        <v>256</v>
      </c>
      <c r="C79" s="57" t="s">
        <v>239</v>
      </c>
      <c r="D79" s="82" t="s">
        <v>31</v>
      </c>
      <c r="E79" s="169">
        <v>424.68</v>
      </c>
      <c r="F79" s="95"/>
      <c r="G79" s="27">
        <f t="shared" si="1"/>
        <v>0</v>
      </c>
      <c r="H79" s="239"/>
      <c r="I79" s="67"/>
    </row>
    <row r="80" spans="1:9" s="68" customFormat="1" ht="28" x14ac:dyDescent="0.3">
      <c r="A80" s="81" t="s">
        <v>263</v>
      </c>
      <c r="B80" s="32" t="s">
        <v>257</v>
      </c>
      <c r="C80" s="234" t="s">
        <v>534</v>
      </c>
      <c r="D80" s="82" t="s">
        <v>31</v>
      </c>
      <c r="E80" s="169">
        <v>465.33</v>
      </c>
      <c r="F80" s="95"/>
      <c r="G80" s="27">
        <f t="shared" si="1"/>
        <v>0</v>
      </c>
      <c r="H80" s="239"/>
      <c r="I80" s="67"/>
    </row>
    <row r="81" spans="1:9" s="68" customFormat="1" ht="28" x14ac:dyDescent="0.3">
      <c r="A81" s="81" t="s">
        <v>263</v>
      </c>
      <c r="B81" s="32" t="s">
        <v>258</v>
      </c>
      <c r="C81" s="57" t="s">
        <v>265</v>
      </c>
      <c r="D81" s="82" t="s">
        <v>34</v>
      </c>
      <c r="E81" s="169">
        <v>14.14</v>
      </c>
      <c r="F81" s="95"/>
      <c r="G81" s="27">
        <f t="shared" si="1"/>
        <v>0</v>
      </c>
      <c r="H81" s="239"/>
      <c r="I81" s="67"/>
    </row>
    <row r="82" spans="1:9" s="68" customFormat="1" ht="28" x14ac:dyDescent="0.3">
      <c r="A82" s="81" t="s">
        <v>263</v>
      </c>
      <c r="B82" s="32" t="s">
        <v>259</v>
      </c>
      <c r="C82" s="57" t="s">
        <v>239</v>
      </c>
      <c r="D82" s="82" t="s">
        <v>31</v>
      </c>
      <c r="E82" s="169">
        <v>465.33</v>
      </c>
      <c r="F82" s="95"/>
      <c r="G82" s="27">
        <f t="shared" si="1"/>
        <v>0</v>
      </c>
      <c r="H82" s="239"/>
      <c r="I82" s="67"/>
    </row>
    <row r="83" spans="1:9" s="68" customFormat="1" ht="28" x14ac:dyDescent="0.3">
      <c r="A83" s="81" t="s">
        <v>263</v>
      </c>
      <c r="B83" s="32" t="s">
        <v>260</v>
      </c>
      <c r="C83" s="57" t="s">
        <v>240</v>
      </c>
      <c r="D83" s="82" t="s">
        <v>31</v>
      </c>
      <c r="E83" s="169">
        <v>504.55</v>
      </c>
      <c r="F83" s="95"/>
      <c r="G83" s="27">
        <f t="shared" si="1"/>
        <v>0</v>
      </c>
      <c r="H83" s="239"/>
      <c r="I83" s="67"/>
    </row>
    <row r="84" spans="1:9" s="68" customFormat="1" ht="28.5" thickBot="1" x14ac:dyDescent="0.35">
      <c r="A84" s="81" t="s">
        <v>263</v>
      </c>
      <c r="B84" s="32" t="s">
        <v>261</v>
      </c>
      <c r="C84" s="57" t="s">
        <v>266</v>
      </c>
      <c r="D84" s="183" t="s">
        <v>34</v>
      </c>
      <c r="E84" s="169">
        <v>13.739999999999998</v>
      </c>
      <c r="F84" s="95"/>
      <c r="G84" s="96">
        <f t="shared" si="1"/>
        <v>0</v>
      </c>
      <c r="H84" s="240"/>
      <c r="I84" s="67"/>
    </row>
    <row r="85" spans="1:9" s="68" customFormat="1" ht="28.5" thickBot="1" x14ac:dyDescent="0.35">
      <c r="A85" s="90" t="s">
        <v>263</v>
      </c>
      <c r="B85" s="85" t="s">
        <v>262</v>
      </c>
      <c r="C85" s="70" t="s">
        <v>241</v>
      </c>
      <c r="D85" s="85" t="s">
        <v>31</v>
      </c>
      <c r="E85" s="165">
        <v>504.55</v>
      </c>
      <c r="F85" s="86"/>
      <c r="G85" s="29">
        <f t="shared" si="1"/>
        <v>0</v>
      </c>
      <c r="H85" s="99" t="s">
        <v>76</v>
      </c>
      <c r="I85" s="31">
        <f>ROUND(SUM(G45:G85),2)</f>
        <v>0</v>
      </c>
    </row>
    <row r="86" spans="1:9" s="68" customFormat="1" ht="28" x14ac:dyDescent="0.3">
      <c r="A86" s="71" t="s">
        <v>333</v>
      </c>
      <c r="B86" s="189" t="s">
        <v>77</v>
      </c>
      <c r="C86" s="54" t="s">
        <v>334</v>
      </c>
      <c r="D86" s="189" t="s">
        <v>33</v>
      </c>
      <c r="E86" s="190">
        <v>683.7</v>
      </c>
      <c r="F86" s="75"/>
      <c r="G86" s="76">
        <f t="shared" si="1"/>
        <v>0</v>
      </c>
      <c r="H86" s="66"/>
      <c r="I86" s="67"/>
    </row>
    <row r="87" spans="1:9" s="68" customFormat="1" x14ac:dyDescent="0.3">
      <c r="A87" s="62" t="s">
        <v>333</v>
      </c>
      <c r="B87" s="88" t="s">
        <v>78</v>
      </c>
      <c r="C87" s="73" t="s">
        <v>234</v>
      </c>
      <c r="D87" s="82" t="s">
        <v>31</v>
      </c>
      <c r="E87" s="171">
        <v>597.20000000000005</v>
      </c>
      <c r="F87" s="89"/>
      <c r="G87" s="94">
        <f t="shared" si="1"/>
        <v>0</v>
      </c>
      <c r="H87" s="66"/>
      <c r="I87" s="67"/>
    </row>
    <row r="88" spans="1:9" s="68" customFormat="1" x14ac:dyDescent="0.3">
      <c r="A88" s="62" t="s">
        <v>333</v>
      </c>
      <c r="B88" s="88" t="s">
        <v>79</v>
      </c>
      <c r="C88" s="73" t="s">
        <v>270</v>
      </c>
      <c r="D88" s="82" t="s">
        <v>31</v>
      </c>
      <c r="E88" s="171">
        <v>526.20000000000005</v>
      </c>
      <c r="F88" s="89"/>
      <c r="G88" s="94">
        <f t="shared" si="1"/>
        <v>0</v>
      </c>
      <c r="H88" s="66"/>
      <c r="I88" s="67"/>
    </row>
    <row r="89" spans="1:9" s="68" customFormat="1" x14ac:dyDescent="0.3">
      <c r="A89" s="62" t="s">
        <v>333</v>
      </c>
      <c r="B89" s="88" t="s">
        <v>81</v>
      </c>
      <c r="C89" s="73" t="s">
        <v>267</v>
      </c>
      <c r="D89" s="88" t="s">
        <v>34</v>
      </c>
      <c r="E89" s="171">
        <v>164.1</v>
      </c>
      <c r="F89" s="89"/>
      <c r="G89" s="94">
        <f t="shared" si="1"/>
        <v>0</v>
      </c>
      <c r="H89" s="66"/>
      <c r="I89" s="67"/>
    </row>
    <row r="90" spans="1:9" s="68" customFormat="1" x14ac:dyDescent="0.3">
      <c r="A90" s="62" t="s">
        <v>333</v>
      </c>
      <c r="B90" s="88" t="s">
        <v>82</v>
      </c>
      <c r="C90" s="73" t="s">
        <v>269</v>
      </c>
      <c r="D90" s="82" t="s">
        <v>31</v>
      </c>
      <c r="E90" s="171">
        <v>427</v>
      </c>
      <c r="F90" s="89"/>
      <c r="G90" s="94">
        <f t="shared" si="1"/>
        <v>0</v>
      </c>
      <c r="H90" s="66"/>
      <c r="I90" s="67"/>
    </row>
    <row r="91" spans="1:9" s="68" customFormat="1" x14ac:dyDescent="0.3">
      <c r="A91" s="62" t="s">
        <v>333</v>
      </c>
      <c r="B91" s="88" t="s">
        <v>83</v>
      </c>
      <c r="C91" s="73" t="s">
        <v>275</v>
      </c>
      <c r="D91" s="82" t="s">
        <v>31</v>
      </c>
      <c r="E91" s="171">
        <v>17.2</v>
      </c>
      <c r="F91" s="89"/>
      <c r="G91" s="94">
        <f t="shared" si="1"/>
        <v>0</v>
      </c>
      <c r="H91" s="66"/>
      <c r="I91" s="67"/>
    </row>
    <row r="92" spans="1:9" s="68" customFormat="1" x14ac:dyDescent="0.3">
      <c r="A92" s="62" t="s">
        <v>333</v>
      </c>
      <c r="B92" s="88" t="s">
        <v>84</v>
      </c>
      <c r="C92" s="73" t="s">
        <v>274</v>
      </c>
      <c r="D92" s="82" t="s">
        <v>31</v>
      </c>
      <c r="E92" s="171">
        <v>17.2</v>
      </c>
      <c r="F92" s="89"/>
      <c r="G92" s="94">
        <f t="shared" si="1"/>
        <v>0</v>
      </c>
      <c r="H92" s="66"/>
      <c r="I92" s="67"/>
    </row>
    <row r="93" spans="1:9" s="68" customFormat="1" x14ac:dyDescent="0.3">
      <c r="A93" s="62" t="s">
        <v>333</v>
      </c>
      <c r="B93" s="88" t="s">
        <v>85</v>
      </c>
      <c r="C93" s="73" t="s">
        <v>272</v>
      </c>
      <c r="D93" s="82" t="s">
        <v>31</v>
      </c>
      <c r="E93" s="171">
        <v>17.2</v>
      </c>
      <c r="F93" s="89"/>
      <c r="G93" s="94">
        <f t="shared" si="1"/>
        <v>0</v>
      </c>
      <c r="H93" s="66"/>
      <c r="I93" s="67"/>
    </row>
    <row r="94" spans="1:9" s="68" customFormat="1" x14ac:dyDescent="0.3">
      <c r="A94" s="62" t="s">
        <v>333</v>
      </c>
      <c r="B94" s="88" t="s">
        <v>86</v>
      </c>
      <c r="C94" s="73" t="s">
        <v>273</v>
      </c>
      <c r="D94" s="88" t="s">
        <v>34</v>
      </c>
      <c r="E94" s="171">
        <v>27</v>
      </c>
      <c r="F94" s="89"/>
      <c r="G94" s="94">
        <f t="shared" si="1"/>
        <v>0</v>
      </c>
      <c r="H94" s="66"/>
      <c r="I94" s="67"/>
    </row>
    <row r="95" spans="1:9" s="68" customFormat="1" ht="14.5" thickBot="1" x14ac:dyDescent="0.35">
      <c r="A95" s="62" t="s">
        <v>333</v>
      </c>
      <c r="B95" s="88" t="s">
        <v>276</v>
      </c>
      <c r="C95" s="73" t="s">
        <v>271</v>
      </c>
      <c r="D95" s="88" t="s">
        <v>34</v>
      </c>
      <c r="E95" s="171">
        <v>27</v>
      </c>
      <c r="F95" s="89"/>
      <c r="G95" s="94">
        <f t="shared" si="1"/>
        <v>0</v>
      </c>
      <c r="H95" s="66"/>
      <c r="I95" s="67"/>
    </row>
    <row r="96" spans="1:9" s="68" customFormat="1" ht="28.5" thickBot="1" x14ac:dyDescent="0.35">
      <c r="A96" s="195" t="s">
        <v>333</v>
      </c>
      <c r="B96" s="196" t="s">
        <v>175</v>
      </c>
      <c r="C96" s="197" t="s">
        <v>268</v>
      </c>
      <c r="D96" s="196" t="s">
        <v>34</v>
      </c>
      <c r="E96" s="198">
        <v>8.1999999999999993</v>
      </c>
      <c r="F96" s="199"/>
      <c r="G96" s="29">
        <f t="shared" si="1"/>
        <v>0</v>
      </c>
      <c r="H96" s="99" t="s">
        <v>87</v>
      </c>
      <c r="I96" s="31">
        <f>ROUND(SUM(G86:G96),2)</f>
        <v>0</v>
      </c>
    </row>
    <row r="97" spans="1:9" s="68" customFormat="1" ht="18.75" customHeight="1" x14ac:dyDescent="0.3">
      <c r="A97" s="71" t="s">
        <v>277</v>
      </c>
      <c r="B97" s="189" t="s">
        <v>88</v>
      </c>
      <c r="C97" s="54" t="s">
        <v>281</v>
      </c>
      <c r="D97" s="189" t="s">
        <v>34</v>
      </c>
      <c r="E97" s="190">
        <v>27</v>
      </c>
      <c r="F97" s="75"/>
      <c r="G97" s="193">
        <f t="shared" si="1"/>
        <v>0</v>
      </c>
      <c r="H97" s="66"/>
      <c r="I97" s="67"/>
    </row>
    <row r="98" spans="1:9" s="68" customFormat="1" x14ac:dyDescent="0.3">
      <c r="A98" s="62" t="s">
        <v>277</v>
      </c>
      <c r="B98" s="88" t="s">
        <v>89</v>
      </c>
      <c r="C98" s="73" t="s">
        <v>278</v>
      </c>
      <c r="D98" s="88" t="s">
        <v>15</v>
      </c>
      <c r="E98" s="171">
        <v>4</v>
      </c>
      <c r="F98" s="89"/>
      <c r="G98" s="94">
        <f t="shared" si="1"/>
        <v>0</v>
      </c>
      <c r="H98" s="66"/>
      <c r="I98" s="67"/>
    </row>
    <row r="99" spans="1:9" s="68" customFormat="1" x14ac:dyDescent="0.3">
      <c r="A99" s="26" t="s">
        <v>277</v>
      </c>
      <c r="B99" s="88" t="s">
        <v>90</v>
      </c>
      <c r="C99" s="57" t="s">
        <v>42</v>
      </c>
      <c r="D99" s="82" t="s">
        <v>33</v>
      </c>
      <c r="E99" s="169">
        <v>46.800000000000004</v>
      </c>
      <c r="F99" s="83"/>
      <c r="G99" s="94">
        <f t="shared" si="1"/>
        <v>0</v>
      </c>
      <c r="H99" s="66"/>
      <c r="I99" s="67"/>
    </row>
    <row r="100" spans="1:9" s="68" customFormat="1" x14ac:dyDescent="0.3">
      <c r="A100" s="26" t="s">
        <v>277</v>
      </c>
      <c r="B100" s="88" t="s">
        <v>283</v>
      </c>
      <c r="C100" s="57" t="s">
        <v>279</v>
      </c>
      <c r="D100" s="82" t="s">
        <v>33</v>
      </c>
      <c r="E100" s="169">
        <v>2.5</v>
      </c>
      <c r="F100" s="83"/>
      <c r="G100" s="94">
        <f t="shared" si="1"/>
        <v>0</v>
      </c>
      <c r="H100" s="66"/>
      <c r="I100" s="67"/>
    </row>
    <row r="101" spans="1:9" s="68" customFormat="1" ht="14.5" thickBot="1" x14ac:dyDescent="0.35">
      <c r="A101" s="26" t="s">
        <v>277</v>
      </c>
      <c r="B101" s="88" t="s">
        <v>284</v>
      </c>
      <c r="C101" s="57" t="s">
        <v>280</v>
      </c>
      <c r="D101" s="88" t="s">
        <v>33</v>
      </c>
      <c r="E101" s="169">
        <v>40.800000000000004</v>
      </c>
      <c r="F101" s="83"/>
      <c r="G101" s="27">
        <f t="shared" si="1"/>
        <v>0</v>
      </c>
      <c r="H101" s="66"/>
      <c r="I101" s="67"/>
    </row>
    <row r="102" spans="1:9" s="68" customFormat="1" ht="28.5" thickBot="1" x14ac:dyDescent="0.35">
      <c r="A102" s="28" t="s">
        <v>277</v>
      </c>
      <c r="B102" s="196" t="s">
        <v>285</v>
      </c>
      <c r="C102" s="70" t="s">
        <v>282</v>
      </c>
      <c r="D102" s="196" t="s">
        <v>31</v>
      </c>
      <c r="E102" s="170">
        <v>167.7</v>
      </c>
      <c r="F102" s="86"/>
      <c r="G102" s="29">
        <f t="shared" si="1"/>
        <v>0</v>
      </c>
      <c r="H102" s="99" t="s">
        <v>91</v>
      </c>
      <c r="I102" s="31">
        <f>ROUND(SUM(G97:G102),2)</f>
        <v>0</v>
      </c>
    </row>
    <row r="103" spans="1:9" s="68" customFormat="1" x14ac:dyDescent="0.3">
      <c r="A103" s="87" t="s">
        <v>286</v>
      </c>
      <c r="B103" s="88" t="s">
        <v>92</v>
      </c>
      <c r="C103" s="73" t="s">
        <v>287</v>
      </c>
      <c r="D103" s="88" t="s">
        <v>34</v>
      </c>
      <c r="E103" s="171">
        <v>16.11</v>
      </c>
      <c r="F103" s="89"/>
      <c r="G103" s="65">
        <f t="shared" si="1"/>
        <v>0</v>
      </c>
      <c r="H103" s="66"/>
      <c r="I103" s="67"/>
    </row>
    <row r="104" spans="1:9" s="68" customFormat="1" x14ac:dyDescent="0.3">
      <c r="A104" s="87" t="s">
        <v>286</v>
      </c>
      <c r="B104" s="88" t="s">
        <v>93</v>
      </c>
      <c r="C104" s="73" t="s">
        <v>42</v>
      </c>
      <c r="D104" s="82" t="s">
        <v>33</v>
      </c>
      <c r="E104" s="171">
        <v>73.904624999999996</v>
      </c>
      <c r="F104" s="89"/>
      <c r="G104" s="27">
        <f t="shared" si="1"/>
        <v>0</v>
      </c>
      <c r="H104" s="66"/>
      <c r="I104" s="67"/>
    </row>
    <row r="105" spans="1:9" s="68" customFormat="1" x14ac:dyDescent="0.3">
      <c r="A105" s="87" t="s">
        <v>286</v>
      </c>
      <c r="B105" s="88" t="s">
        <v>94</v>
      </c>
      <c r="C105" s="73" t="s">
        <v>288</v>
      </c>
      <c r="D105" s="82" t="s">
        <v>33</v>
      </c>
      <c r="E105" s="171">
        <v>12</v>
      </c>
      <c r="F105" s="89"/>
      <c r="G105" s="27">
        <f t="shared" si="1"/>
        <v>0</v>
      </c>
      <c r="H105" s="66"/>
      <c r="I105" s="67"/>
    </row>
    <row r="106" spans="1:9" s="68" customFormat="1" x14ac:dyDescent="0.3">
      <c r="A106" s="87" t="s">
        <v>286</v>
      </c>
      <c r="B106" s="88" t="s">
        <v>95</v>
      </c>
      <c r="C106" s="73" t="s">
        <v>289</v>
      </c>
      <c r="D106" s="82" t="s">
        <v>33</v>
      </c>
      <c r="E106" s="171">
        <v>3.4</v>
      </c>
      <c r="F106" s="89"/>
      <c r="G106" s="27">
        <f t="shared" si="1"/>
        <v>0</v>
      </c>
      <c r="H106" s="66"/>
      <c r="I106" s="67"/>
    </row>
    <row r="107" spans="1:9" s="68" customFormat="1" x14ac:dyDescent="0.3">
      <c r="A107" s="87" t="s">
        <v>286</v>
      </c>
      <c r="B107" s="88" t="s">
        <v>96</v>
      </c>
      <c r="C107" s="73" t="s">
        <v>279</v>
      </c>
      <c r="D107" s="82" t="s">
        <v>33</v>
      </c>
      <c r="E107" s="171">
        <v>2.9</v>
      </c>
      <c r="F107" s="89"/>
      <c r="G107" s="27">
        <f t="shared" si="1"/>
        <v>0</v>
      </c>
      <c r="H107" s="66"/>
      <c r="I107" s="67"/>
    </row>
    <row r="108" spans="1:9" s="68" customFormat="1" x14ac:dyDescent="0.3">
      <c r="A108" s="87" t="s">
        <v>286</v>
      </c>
      <c r="B108" s="88" t="s">
        <v>97</v>
      </c>
      <c r="C108" s="73" t="s">
        <v>280</v>
      </c>
      <c r="D108" s="82" t="s">
        <v>33</v>
      </c>
      <c r="E108" s="171">
        <v>36.1</v>
      </c>
      <c r="F108" s="89"/>
      <c r="G108" s="27">
        <f t="shared" si="1"/>
        <v>0</v>
      </c>
      <c r="H108" s="66"/>
      <c r="I108" s="67"/>
    </row>
    <row r="109" spans="1:9" s="68" customFormat="1" x14ac:dyDescent="0.3">
      <c r="A109" s="87" t="s">
        <v>286</v>
      </c>
      <c r="B109" s="88" t="s">
        <v>295</v>
      </c>
      <c r="C109" s="73" t="s">
        <v>61</v>
      </c>
      <c r="D109" s="82" t="s">
        <v>33</v>
      </c>
      <c r="E109" s="171">
        <v>15.2</v>
      </c>
      <c r="F109" s="89"/>
      <c r="G109" s="27">
        <f t="shared" si="1"/>
        <v>0</v>
      </c>
      <c r="H109" s="66"/>
      <c r="I109" s="67"/>
    </row>
    <row r="110" spans="1:9" s="68" customFormat="1" ht="18.75" customHeight="1" x14ac:dyDescent="0.3">
      <c r="A110" s="87" t="s">
        <v>286</v>
      </c>
      <c r="B110" s="88" t="s">
        <v>98</v>
      </c>
      <c r="C110" s="73" t="s">
        <v>282</v>
      </c>
      <c r="D110" s="88" t="s">
        <v>31</v>
      </c>
      <c r="E110" s="171">
        <v>161.29999999999998</v>
      </c>
      <c r="F110" s="89"/>
      <c r="G110" s="27">
        <f t="shared" si="1"/>
        <v>0</v>
      </c>
      <c r="H110" s="66"/>
      <c r="I110" s="67"/>
    </row>
    <row r="111" spans="1:9" s="68" customFormat="1" ht="28" x14ac:dyDescent="0.3">
      <c r="A111" s="87" t="s">
        <v>286</v>
      </c>
      <c r="B111" s="88" t="s">
        <v>99</v>
      </c>
      <c r="C111" s="73" t="s">
        <v>294</v>
      </c>
      <c r="D111" s="88" t="s">
        <v>31</v>
      </c>
      <c r="E111" s="171">
        <v>14</v>
      </c>
      <c r="F111" s="89"/>
      <c r="G111" s="27">
        <f t="shared" si="1"/>
        <v>0</v>
      </c>
      <c r="H111" s="66"/>
      <c r="I111" s="67"/>
    </row>
    <row r="112" spans="1:9" s="68" customFormat="1" ht="42" x14ac:dyDescent="0.3">
      <c r="A112" s="87" t="s">
        <v>286</v>
      </c>
      <c r="B112" s="88" t="s">
        <v>296</v>
      </c>
      <c r="C112" s="73" t="s">
        <v>290</v>
      </c>
      <c r="D112" s="88" t="s">
        <v>31</v>
      </c>
      <c r="E112" s="171">
        <v>46.1</v>
      </c>
      <c r="F112" s="89"/>
      <c r="G112" s="27">
        <f t="shared" si="1"/>
        <v>0</v>
      </c>
      <c r="H112" s="66"/>
      <c r="I112" s="67"/>
    </row>
    <row r="113" spans="1:9" s="68" customFormat="1" x14ac:dyDescent="0.3">
      <c r="A113" s="87" t="s">
        <v>286</v>
      </c>
      <c r="B113" s="88" t="s">
        <v>297</v>
      </c>
      <c r="C113" s="73" t="s">
        <v>291</v>
      </c>
      <c r="D113" s="82" t="s">
        <v>33</v>
      </c>
      <c r="E113" s="171">
        <v>3.7</v>
      </c>
      <c r="F113" s="89"/>
      <c r="G113" s="27">
        <f t="shared" si="1"/>
        <v>0</v>
      </c>
      <c r="H113" s="66"/>
      <c r="I113" s="67"/>
    </row>
    <row r="114" spans="1:9" s="68" customFormat="1" x14ac:dyDescent="0.3">
      <c r="A114" s="87" t="s">
        <v>286</v>
      </c>
      <c r="B114" s="88" t="s">
        <v>298</v>
      </c>
      <c r="C114" s="73" t="s">
        <v>224</v>
      </c>
      <c r="D114" s="88" t="s">
        <v>120</v>
      </c>
      <c r="E114" s="171">
        <v>196</v>
      </c>
      <c r="F114" s="89"/>
      <c r="G114" s="27">
        <f t="shared" si="1"/>
        <v>0</v>
      </c>
      <c r="H114" s="66"/>
      <c r="I114" s="67"/>
    </row>
    <row r="115" spans="1:9" s="68" customFormat="1" ht="28.5" thickBot="1" x14ac:dyDescent="0.35">
      <c r="A115" s="87" t="s">
        <v>286</v>
      </c>
      <c r="B115" s="88" t="s">
        <v>299</v>
      </c>
      <c r="C115" s="73" t="s">
        <v>292</v>
      </c>
      <c r="D115" s="88" t="s">
        <v>31</v>
      </c>
      <c r="E115" s="171">
        <v>46.1</v>
      </c>
      <c r="F115" s="89"/>
      <c r="G115" s="27">
        <f t="shared" si="1"/>
        <v>0</v>
      </c>
      <c r="H115" s="66"/>
      <c r="I115" s="67"/>
    </row>
    <row r="116" spans="1:9" s="68" customFormat="1" ht="28.5" thickBot="1" x14ac:dyDescent="0.35">
      <c r="A116" s="90" t="s">
        <v>286</v>
      </c>
      <c r="B116" s="85" t="s">
        <v>300</v>
      </c>
      <c r="C116" s="70" t="s">
        <v>293</v>
      </c>
      <c r="D116" s="85" t="s">
        <v>33</v>
      </c>
      <c r="E116" s="170">
        <v>0.2</v>
      </c>
      <c r="F116" s="86"/>
      <c r="G116" s="29">
        <f t="shared" si="1"/>
        <v>0</v>
      </c>
      <c r="H116" s="99" t="s">
        <v>100</v>
      </c>
      <c r="I116" s="31">
        <f>ROUND(SUM(G103:G116),2)</f>
        <v>0</v>
      </c>
    </row>
    <row r="117" spans="1:9" s="68" customFormat="1" ht="28" x14ac:dyDescent="0.3">
      <c r="A117" s="87" t="s">
        <v>301</v>
      </c>
      <c r="B117" s="88" t="s">
        <v>101</v>
      </c>
      <c r="C117" s="73" t="s">
        <v>302</v>
      </c>
      <c r="D117" s="88" t="s">
        <v>15</v>
      </c>
      <c r="E117" s="166">
        <v>10</v>
      </c>
      <c r="F117" s="89"/>
      <c r="G117" s="94">
        <f t="shared" si="1"/>
        <v>0</v>
      </c>
      <c r="H117" s="66"/>
      <c r="I117" s="67"/>
    </row>
    <row r="118" spans="1:9" s="68" customFormat="1" ht="28" x14ac:dyDescent="0.3">
      <c r="A118" s="87" t="s">
        <v>301</v>
      </c>
      <c r="B118" s="88" t="s">
        <v>102</v>
      </c>
      <c r="C118" s="73" t="s">
        <v>307</v>
      </c>
      <c r="D118" s="88" t="s">
        <v>15</v>
      </c>
      <c r="E118" s="166">
        <v>18</v>
      </c>
      <c r="F118" s="89"/>
      <c r="G118" s="27">
        <f t="shared" si="1"/>
        <v>0</v>
      </c>
      <c r="H118" s="66"/>
      <c r="I118" s="67"/>
    </row>
    <row r="119" spans="1:9" s="68" customFormat="1" ht="28" x14ac:dyDescent="0.3">
      <c r="A119" s="87" t="s">
        <v>301</v>
      </c>
      <c r="B119" s="88" t="s">
        <v>103</v>
      </c>
      <c r="C119" s="73" t="s">
        <v>308</v>
      </c>
      <c r="D119" s="88" t="s">
        <v>15</v>
      </c>
      <c r="E119" s="166">
        <v>1</v>
      </c>
      <c r="F119" s="89"/>
      <c r="G119" s="27">
        <f t="shared" si="1"/>
        <v>0</v>
      </c>
      <c r="H119" s="66"/>
      <c r="I119" s="67"/>
    </row>
    <row r="120" spans="1:9" s="68" customFormat="1" ht="28" x14ac:dyDescent="0.3">
      <c r="A120" s="87" t="s">
        <v>301</v>
      </c>
      <c r="B120" s="88" t="s">
        <v>104</v>
      </c>
      <c r="C120" s="73" t="s">
        <v>303</v>
      </c>
      <c r="D120" s="88" t="s">
        <v>15</v>
      </c>
      <c r="E120" s="166">
        <v>7</v>
      </c>
      <c r="F120" s="89"/>
      <c r="G120" s="27">
        <f t="shared" si="1"/>
        <v>0</v>
      </c>
      <c r="H120" s="66"/>
      <c r="I120" s="67"/>
    </row>
    <row r="121" spans="1:9" s="68" customFormat="1" ht="28" x14ac:dyDescent="0.3">
      <c r="A121" s="87" t="s">
        <v>301</v>
      </c>
      <c r="B121" s="88" t="s">
        <v>105</v>
      </c>
      <c r="C121" s="73" t="s">
        <v>304</v>
      </c>
      <c r="D121" s="88" t="s">
        <v>15</v>
      </c>
      <c r="E121" s="166">
        <v>2</v>
      </c>
      <c r="F121" s="89"/>
      <c r="G121" s="27">
        <f t="shared" si="1"/>
        <v>0</v>
      </c>
      <c r="H121" s="66"/>
      <c r="I121" s="67"/>
    </row>
    <row r="122" spans="1:9" s="68" customFormat="1" ht="28" x14ac:dyDescent="0.3">
      <c r="A122" s="87" t="s">
        <v>301</v>
      </c>
      <c r="B122" s="88" t="s">
        <v>106</v>
      </c>
      <c r="C122" s="73" t="s">
        <v>306</v>
      </c>
      <c r="D122" s="88" t="s">
        <v>15</v>
      </c>
      <c r="E122" s="166">
        <v>8</v>
      </c>
      <c r="F122" s="89"/>
      <c r="G122" s="27">
        <f t="shared" si="1"/>
        <v>0</v>
      </c>
      <c r="H122" s="66"/>
      <c r="I122" s="67"/>
    </row>
    <row r="123" spans="1:9" s="68" customFormat="1" ht="28" x14ac:dyDescent="0.3">
      <c r="A123" s="87" t="s">
        <v>301</v>
      </c>
      <c r="B123" s="88" t="s">
        <v>107</v>
      </c>
      <c r="C123" s="73" t="s">
        <v>305</v>
      </c>
      <c r="D123" s="88" t="s">
        <v>15</v>
      </c>
      <c r="E123" s="166">
        <v>33</v>
      </c>
      <c r="F123" s="89"/>
      <c r="G123" s="27">
        <f t="shared" si="1"/>
        <v>0</v>
      </c>
      <c r="H123" s="66"/>
      <c r="I123" s="67"/>
    </row>
    <row r="124" spans="1:9" s="68" customFormat="1" ht="28" x14ac:dyDescent="0.3">
      <c r="A124" s="87" t="s">
        <v>301</v>
      </c>
      <c r="B124" s="88" t="s">
        <v>319</v>
      </c>
      <c r="C124" s="73" t="s">
        <v>309</v>
      </c>
      <c r="D124" s="88" t="s">
        <v>31</v>
      </c>
      <c r="E124" s="166">
        <v>366.47999999999996</v>
      </c>
      <c r="F124" s="89"/>
      <c r="G124" s="27">
        <f t="shared" si="1"/>
        <v>0</v>
      </c>
      <c r="H124" s="66"/>
      <c r="I124" s="67"/>
    </row>
    <row r="125" spans="1:9" s="68" customFormat="1" ht="28" x14ac:dyDescent="0.3">
      <c r="A125" s="87" t="s">
        <v>301</v>
      </c>
      <c r="B125" s="88" t="s">
        <v>320</v>
      </c>
      <c r="C125" s="73" t="s">
        <v>310</v>
      </c>
      <c r="D125" s="88" t="s">
        <v>31</v>
      </c>
      <c r="E125" s="166">
        <v>274.56</v>
      </c>
      <c r="F125" s="89"/>
      <c r="G125" s="27">
        <f t="shared" si="1"/>
        <v>0</v>
      </c>
      <c r="H125" s="66"/>
      <c r="I125" s="67"/>
    </row>
    <row r="126" spans="1:9" s="68" customFormat="1" ht="28" x14ac:dyDescent="0.3">
      <c r="A126" s="87" t="s">
        <v>301</v>
      </c>
      <c r="B126" s="88" t="s">
        <v>321</v>
      </c>
      <c r="C126" s="73" t="s">
        <v>311</v>
      </c>
      <c r="D126" s="88" t="s">
        <v>31</v>
      </c>
      <c r="E126" s="166">
        <v>4.2</v>
      </c>
      <c r="F126" s="89"/>
      <c r="G126" s="27">
        <f t="shared" si="1"/>
        <v>0</v>
      </c>
      <c r="H126" s="66"/>
      <c r="I126" s="67"/>
    </row>
    <row r="127" spans="1:9" s="68" customFormat="1" ht="28" x14ac:dyDescent="0.3">
      <c r="A127" s="87" t="s">
        <v>301</v>
      </c>
      <c r="B127" s="88" t="s">
        <v>322</v>
      </c>
      <c r="C127" s="73" t="s">
        <v>312</v>
      </c>
      <c r="D127" s="88" t="s">
        <v>31</v>
      </c>
      <c r="E127" s="166">
        <v>4.95</v>
      </c>
      <c r="F127" s="89"/>
      <c r="G127" s="27">
        <f t="shared" si="1"/>
        <v>0</v>
      </c>
      <c r="H127" s="66"/>
      <c r="I127" s="67"/>
    </row>
    <row r="128" spans="1:9" s="68" customFormat="1" ht="28" x14ac:dyDescent="0.3">
      <c r="A128" s="87" t="s">
        <v>301</v>
      </c>
      <c r="B128" s="88" t="s">
        <v>323</v>
      </c>
      <c r="C128" s="73" t="s">
        <v>313</v>
      </c>
      <c r="D128" s="88" t="s">
        <v>31</v>
      </c>
      <c r="E128" s="166">
        <v>1.8</v>
      </c>
      <c r="F128" s="89"/>
      <c r="G128" s="27">
        <f t="shared" si="1"/>
        <v>0</v>
      </c>
      <c r="H128" s="66"/>
      <c r="I128" s="67"/>
    </row>
    <row r="129" spans="1:9" s="68" customFormat="1" ht="28" x14ac:dyDescent="0.3">
      <c r="A129" s="81" t="s">
        <v>301</v>
      </c>
      <c r="B129" s="88" t="s">
        <v>324</v>
      </c>
      <c r="C129" s="57" t="s">
        <v>314</v>
      </c>
      <c r="D129" s="88" t="s">
        <v>31</v>
      </c>
      <c r="E129" s="164">
        <v>11</v>
      </c>
      <c r="F129" s="83"/>
      <c r="G129" s="27">
        <f t="shared" si="1"/>
        <v>0</v>
      </c>
      <c r="H129" s="66"/>
      <c r="I129" s="67"/>
    </row>
    <row r="130" spans="1:9" s="68" customFormat="1" ht="28" x14ac:dyDescent="0.3">
      <c r="A130" s="81" t="s">
        <v>301</v>
      </c>
      <c r="B130" s="88" t="s">
        <v>325</v>
      </c>
      <c r="C130" s="57" t="s">
        <v>315</v>
      </c>
      <c r="D130" s="88" t="s">
        <v>31</v>
      </c>
      <c r="E130" s="164">
        <v>16</v>
      </c>
      <c r="F130" s="83"/>
      <c r="G130" s="27">
        <f t="shared" si="1"/>
        <v>0</v>
      </c>
      <c r="H130" s="66"/>
      <c r="I130" s="67"/>
    </row>
    <row r="131" spans="1:9" s="68" customFormat="1" ht="28" x14ac:dyDescent="0.3">
      <c r="A131" s="81" t="s">
        <v>301</v>
      </c>
      <c r="B131" s="88" t="s">
        <v>326</v>
      </c>
      <c r="C131" s="57" t="s">
        <v>316</v>
      </c>
      <c r="D131" s="88" t="s">
        <v>31</v>
      </c>
      <c r="E131" s="164">
        <v>9.6</v>
      </c>
      <c r="F131" s="83"/>
      <c r="G131" s="27">
        <f t="shared" si="1"/>
        <v>0</v>
      </c>
      <c r="H131" s="66"/>
      <c r="I131" s="67"/>
    </row>
    <row r="132" spans="1:9" s="68" customFormat="1" ht="28.5" thickBot="1" x14ac:dyDescent="0.35">
      <c r="A132" s="81" t="s">
        <v>301</v>
      </c>
      <c r="B132" s="88" t="s">
        <v>327</v>
      </c>
      <c r="C132" s="57" t="s">
        <v>317</v>
      </c>
      <c r="D132" s="82" t="s">
        <v>34</v>
      </c>
      <c r="E132" s="164">
        <v>1677</v>
      </c>
      <c r="F132" s="83"/>
      <c r="G132" s="27">
        <f t="shared" si="1"/>
        <v>0</v>
      </c>
      <c r="H132" s="66"/>
      <c r="I132" s="67"/>
    </row>
    <row r="133" spans="1:9" s="68" customFormat="1" ht="28" x14ac:dyDescent="0.3">
      <c r="A133" s="90" t="s">
        <v>301</v>
      </c>
      <c r="B133" s="85" t="s">
        <v>328</v>
      </c>
      <c r="C133" s="70" t="s">
        <v>318</v>
      </c>
      <c r="D133" s="85" t="s">
        <v>34</v>
      </c>
      <c r="E133" s="165">
        <v>120</v>
      </c>
      <c r="F133" s="86"/>
      <c r="G133" s="29">
        <f t="shared" si="1"/>
        <v>0</v>
      </c>
      <c r="H133" s="99" t="s">
        <v>108</v>
      </c>
      <c r="I133" s="31">
        <f>ROUND(SUM(G117:G133),2)</f>
        <v>0</v>
      </c>
    </row>
    <row r="134" spans="1:9" s="68" customFormat="1" ht="14.5" thickBot="1" x14ac:dyDescent="0.35">
      <c r="A134" s="87" t="s">
        <v>329</v>
      </c>
      <c r="B134" s="88" t="s">
        <v>109</v>
      </c>
      <c r="C134" s="73" t="s">
        <v>331</v>
      </c>
      <c r="D134" s="88" t="s">
        <v>15</v>
      </c>
      <c r="E134" s="166">
        <v>20</v>
      </c>
      <c r="F134" s="89"/>
      <c r="G134" s="94">
        <f t="shared" si="1"/>
        <v>0</v>
      </c>
      <c r="H134" s="100"/>
      <c r="I134" s="84"/>
    </row>
    <row r="135" spans="1:9" s="68" customFormat="1" ht="28.5" thickBot="1" x14ac:dyDescent="0.35">
      <c r="A135" s="200" t="s">
        <v>329</v>
      </c>
      <c r="B135" s="101" t="s">
        <v>330</v>
      </c>
      <c r="C135" s="59" t="s">
        <v>332</v>
      </c>
      <c r="D135" s="183" t="s">
        <v>15</v>
      </c>
      <c r="E135" s="168">
        <v>63</v>
      </c>
      <c r="F135" s="80"/>
      <c r="G135" s="94">
        <f t="shared" si="1"/>
        <v>0</v>
      </c>
      <c r="H135" s="99" t="s">
        <v>111</v>
      </c>
      <c r="I135" s="31">
        <f>ROUND(SUM(G134:G135),2)</f>
        <v>0</v>
      </c>
    </row>
    <row r="136" spans="1:9" s="68" customFormat="1" ht="75" customHeight="1" thickBot="1" x14ac:dyDescent="0.35">
      <c r="A136" s="201" t="s">
        <v>112</v>
      </c>
      <c r="B136" s="202" t="s">
        <v>113</v>
      </c>
      <c r="C136" s="203" t="s">
        <v>114</v>
      </c>
      <c r="D136" s="204" t="s">
        <v>5</v>
      </c>
      <c r="E136" s="205">
        <v>1</v>
      </c>
      <c r="F136" s="206"/>
      <c r="G136" s="207">
        <f t="shared" si="1"/>
        <v>0</v>
      </c>
      <c r="H136" s="102" t="s">
        <v>115</v>
      </c>
      <c r="I136" s="103">
        <f>ROUND(SUM(G136),2)</f>
        <v>0</v>
      </c>
    </row>
    <row r="137" spans="1:9" ht="44.25" customHeight="1" thickBot="1" x14ac:dyDescent="0.35">
      <c r="A137" s="5"/>
      <c r="B137" s="2"/>
      <c r="C137" s="5"/>
      <c r="D137" s="2"/>
      <c r="E137" s="2"/>
      <c r="F137" s="104" t="s">
        <v>178</v>
      </c>
      <c r="G137" s="105">
        <f>SUM(G5:G136)</f>
        <v>0</v>
      </c>
      <c r="H137" s="106"/>
      <c r="I137" s="107"/>
    </row>
    <row r="138" spans="1:9" ht="20.25" customHeight="1" x14ac:dyDescent="0.3">
      <c r="A138" s="108"/>
      <c r="B138" s="109"/>
      <c r="C138" s="109"/>
      <c r="D138" s="109"/>
      <c r="E138" s="110"/>
      <c r="F138" s="109"/>
      <c r="G138" s="10"/>
    </row>
    <row r="139" spans="1:9" x14ac:dyDescent="0.3">
      <c r="A139" s="5"/>
      <c r="B139" s="2"/>
      <c r="C139" s="5"/>
      <c r="D139" s="2"/>
      <c r="E139" s="2"/>
      <c r="F139" s="11"/>
      <c r="G139" s="10"/>
    </row>
    <row r="140" spans="1:9" x14ac:dyDescent="0.3">
      <c r="A140" s="5"/>
      <c r="B140" s="2"/>
      <c r="C140" s="5"/>
      <c r="D140" s="2"/>
      <c r="E140" s="2"/>
      <c r="F140" s="11"/>
      <c r="G140" s="10"/>
    </row>
    <row r="141" spans="1:9" x14ac:dyDescent="0.3">
      <c r="F141" s="12"/>
    </row>
    <row r="142" spans="1:9" x14ac:dyDescent="0.3">
      <c r="A142" s="6"/>
      <c r="B142" s="3"/>
      <c r="C142" s="6"/>
      <c r="D142" s="3"/>
      <c r="E142" s="3"/>
      <c r="F142" s="13"/>
      <c r="G142" s="3"/>
    </row>
    <row r="143" spans="1:9" ht="26.25" customHeight="1" x14ac:dyDescent="0.3">
      <c r="A143" s="4"/>
      <c r="B143" s="4"/>
      <c r="C143" s="4"/>
      <c r="D143" s="4"/>
      <c r="E143" s="4"/>
      <c r="F143" s="14"/>
      <c r="G143" s="4"/>
    </row>
  </sheetData>
  <sheetProtection algorithmName="SHA-512" hashValue="hkHfBNt8sc2rE9aSgD4moxtswhBdF4kBGobL98Uq/Rqr8vrjc+5+BdBVsHjFh67GMsd552XgfusHb805G+Jd/g==" saltValue="Jq+fP8f2ysGnIk2fHr/X9g==" spinCount="100000" sheet="1" objects="1" scenarios="1"/>
  <mergeCells count="3">
    <mergeCell ref="A3:G3"/>
    <mergeCell ref="H45:H60"/>
    <mergeCell ref="H64:H84"/>
  </mergeCells>
  <phoneticPr fontId="8" type="noConversion"/>
  <pageMargins left="0.70866141732283472" right="0.70866141732283472" top="0.74803149606299213" bottom="0.74803149606299213" header="0.31496062992125984" footer="0.31496062992125984"/>
  <pageSetup paperSize="9" scale="1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7F5BF-6BE0-4FFF-859D-D254DB9F95AC}">
  <dimension ref="A1:I75"/>
  <sheetViews>
    <sheetView topLeftCell="A34" zoomScale="85" zoomScaleNormal="85" workbookViewId="0">
      <selection activeCell="C46" sqref="C46"/>
    </sheetView>
  </sheetViews>
  <sheetFormatPr defaultColWidth="9.1796875" defaultRowHeight="14" x14ac:dyDescent="0.3"/>
  <cols>
    <col min="1" max="1" width="30.7265625" style="18" customWidth="1"/>
    <col min="2" max="2" width="10.7265625" style="8" customWidth="1"/>
    <col min="3" max="3" width="78.54296875" style="9" customWidth="1"/>
    <col min="4" max="5" width="10.7265625" style="8" customWidth="1"/>
    <col min="6" max="6" width="20.7265625" style="15" customWidth="1"/>
    <col min="7" max="7" width="18.26953125" style="8" customWidth="1"/>
    <col min="8" max="8" width="20.7265625" style="7" customWidth="1"/>
    <col min="9" max="9" width="10.7265625" style="7" customWidth="1"/>
    <col min="10" max="16384" width="9.1796875" style="7"/>
  </cols>
  <sheetData>
    <row r="1" spans="1:9" ht="20.149999999999999" customHeight="1" x14ac:dyDescent="0.3">
      <c r="A1" s="111"/>
      <c r="B1" s="111"/>
      <c r="C1" s="111"/>
      <c r="D1" s="111"/>
      <c r="E1" s="111"/>
      <c r="F1" s="111"/>
      <c r="G1" s="111"/>
      <c r="H1" s="19"/>
      <c r="I1" s="20"/>
    </row>
    <row r="2" spans="1:9" ht="20.149999999999999" customHeight="1" thickBot="1" x14ac:dyDescent="0.35">
      <c r="A2" s="1"/>
      <c r="B2" s="1"/>
      <c r="C2" s="1"/>
      <c r="D2" s="1"/>
      <c r="E2" s="17"/>
      <c r="F2" s="1"/>
      <c r="G2" s="1"/>
      <c r="H2" s="16"/>
    </row>
    <row r="3" spans="1:9" ht="20.149999999999999" customHeight="1" thickBot="1" x14ac:dyDescent="0.35">
      <c r="A3" s="241" t="s">
        <v>335</v>
      </c>
      <c r="B3" s="242"/>
      <c r="C3" s="242"/>
      <c r="D3" s="242"/>
      <c r="E3" s="242"/>
      <c r="F3" s="242"/>
      <c r="G3" s="243"/>
      <c r="H3" s="16"/>
    </row>
    <row r="4" spans="1:9" ht="45" customHeight="1" thickBot="1" x14ac:dyDescent="0.35">
      <c r="A4" s="112" t="s">
        <v>16</v>
      </c>
      <c r="B4" s="113" t="s">
        <v>0</v>
      </c>
      <c r="C4" s="113" t="s">
        <v>1</v>
      </c>
      <c r="D4" s="113" t="s">
        <v>2</v>
      </c>
      <c r="E4" s="114" t="s">
        <v>3</v>
      </c>
      <c r="F4" s="115" t="s">
        <v>116</v>
      </c>
      <c r="G4" s="116" t="s">
        <v>4</v>
      </c>
      <c r="H4" s="16"/>
    </row>
    <row r="5" spans="1:9" ht="30" customHeight="1" x14ac:dyDescent="0.3">
      <c r="A5" s="117" t="s">
        <v>28</v>
      </c>
      <c r="B5" s="44" t="s">
        <v>6</v>
      </c>
      <c r="C5" s="54" t="s">
        <v>336</v>
      </c>
      <c r="D5" s="44" t="s">
        <v>5</v>
      </c>
      <c r="E5" s="159">
        <v>1</v>
      </c>
      <c r="F5" s="118"/>
      <c r="G5" s="119">
        <f>ROUND((E5*F5),2)</f>
        <v>0</v>
      </c>
      <c r="H5" s="16"/>
    </row>
    <row r="6" spans="1:9" ht="30" customHeight="1" thickBot="1" x14ac:dyDescent="0.35">
      <c r="A6" s="120" t="s">
        <v>28</v>
      </c>
      <c r="B6" s="39" t="s">
        <v>7</v>
      </c>
      <c r="C6" s="57" t="s">
        <v>337</v>
      </c>
      <c r="D6" s="39" t="s">
        <v>5</v>
      </c>
      <c r="E6" s="160">
        <v>4</v>
      </c>
      <c r="F6" s="225"/>
      <c r="G6" s="121">
        <f t="shared" ref="G6:G49" si="0">ROUND((E6*F6),2)</f>
        <v>0</v>
      </c>
      <c r="H6" s="16"/>
    </row>
    <row r="7" spans="1:9" ht="30" customHeight="1" thickBot="1" x14ac:dyDescent="0.35">
      <c r="A7" s="222" t="s">
        <v>28</v>
      </c>
      <c r="B7" s="215" t="s">
        <v>8</v>
      </c>
      <c r="C7" s="197" t="s">
        <v>426</v>
      </c>
      <c r="D7" s="215" t="s">
        <v>15</v>
      </c>
      <c r="E7" s="223">
        <v>1</v>
      </c>
      <c r="F7" s="224"/>
      <c r="G7" s="126">
        <f>ROUND((E7*F7),2)</f>
        <v>0</v>
      </c>
      <c r="H7" s="127" t="s">
        <v>17</v>
      </c>
      <c r="I7" s="128">
        <f>ROUND(SUM(G5:G7),2)</f>
        <v>0</v>
      </c>
    </row>
    <row r="8" spans="1:9" s="68" customFormat="1" ht="30" customHeight="1" x14ac:dyDescent="0.3">
      <c r="A8" s="117" t="s">
        <v>338</v>
      </c>
      <c r="B8" s="44" t="s">
        <v>41</v>
      </c>
      <c r="C8" s="129" t="s">
        <v>39</v>
      </c>
      <c r="D8" s="44" t="s">
        <v>33</v>
      </c>
      <c r="E8" s="159">
        <v>582</v>
      </c>
      <c r="F8" s="130"/>
      <c r="G8" s="119">
        <f t="shared" si="0"/>
        <v>0</v>
      </c>
      <c r="H8" s="131"/>
    </row>
    <row r="9" spans="1:9" s="68" customFormat="1" ht="30" customHeight="1" x14ac:dyDescent="0.3">
      <c r="A9" s="120" t="s">
        <v>338</v>
      </c>
      <c r="B9" s="39" t="s">
        <v>43</v>
      </c>
      <c r="C9" s="132" t="s">
        <v>117</v>
      </c>
      <c r="D9" s="39" t="s">
        <v>31</v>
      </c>
      <c r="E9" s="160">
        <v>462</v>
      </c>
      <c r="F9" s="133"/>
      <c r="G9" s="121">
        <f t="shared" si="0"/>
        <v>0</v>
      </c>
      <c r="H9" s="131"/>
    </row>
    <row r="10" spans="1:9" s="68" customFormat="1" ht="30" customHeight="1" x14ac:dyDescent="0.3">
      <c r="A10" s="120" t="s">
        <v>338</v>
      </c>
      <c r="B10" s="39" t="s">
        <v>44</v>
      </c>
      <c r="C10" s="132" t="s">
        <v>187</v>
      </c>
      <c r="D10" s="39" t="s">
        <v>31</v>
      </c>
      <c r="E10" s="160">
        <v>462</v>
      </c>
      <c r="F10" s="133"/>
      <c r="G10" s="121">
        <f t="shared" si="0"/>
        <v>0</v>
      </c>
      <c r="H10" s="131"/>
    </row>
    <row r="11" spans="1:9" s="68" customFormat="1" ht="30" customHeight="1" x14ac:dyDescent="0.3">
      <c r="A11" s="120" t="s">
        <v>338</v>
      </c>
      <c r="B11" s="39" t="s">
        <v>46</v>
      </c>
      <c r="C11" s="173" t="s">
        <v>530</v>
      </c>
      <c r="D11" s="39" t="s">
        <v>33</v>
      </c>
      <c r="E11" s="160">
        <f>E10*0.06</f>
        <v>27.72</v>
      </c>
      <c r="F11" s="133"/>
      <c r="G11" s="121">
        <f t="shared" si="0"/>
        <v>0</v>
      </c>
      <c r="H11" s="131"/>
    </row>
    <row r="12" spans="1:9" s="68" customFormat="1" ht="30" customHeight="1" thickBot="1" x14ac:dyDescent="0.35">
      <c r="A12" s="120" t="s">
        <v>338</v>
      </c>
      <c r="B12" s="39" t="s">
        <v>47</v>
      </c>
      <c r="C12" s="132" t="s">
        <v>339</v>
      </c>
      <c r="D12" s="39" t="s">
        <v>118</v>
      </c>
      <c r="E12" s="160">
        <v>101</v>
      </c>
      <c r="F12" s="133"/>
      <c r="G12" s="121">
        <f t="shared" si="0"/>
        <v>0</v>
      </c>
      <c r="H12" s="131"/>
    </row>
    <row r="13" spans="1:9" s="68" customFormat="1" ht="30" customHeight="1" thickBot="1" x14ac:dyDescent="0.35">
      <c r="A13" s="134" t="s">
        <v>338</v>
      </c>
      <c r="B13" s="124" t="s">
        <v>49</v>
      </c>
      <c r="C13" s="135" t="s">
        <v>119</v>
      </c>
      <c r="D13" s="123" t="s">
        <v>33</v>
      </c>
      <c r="E13" s="162">
        <v>2365</v>
      </c>
      <c r="F13" s="136"/>
      <c r="G13" s="137">
        <f t="shared" si="0"/>
        <v>0</v>
      </c>
      <c r="H13" s="127" t="s">
        <v>53</v>
      </c>
      <c r="I13" s="128">
        <f>ROUND(SUM(G8:G13),2)</f>
        <v>0</v>
      </c>
    </row>
    <row r="14" spans="1:9" s="68" customFormat="1" ht="30" customHeight="1" x14ac:dyDescent="0.3">
      <c r="A14" s="117" t="s">
        <v>340</v>
      </c>
      <c r="B14" s="138" t="s">
        <v>122</v>
      </c>
      <c r="C14" s="129" t="s">
        <v>341</v>
      </c>
      <c r="D14" s="44" t="s">
        <v>118</v>
      </c>
      <c r="E14" s="159">
        <v>24.899000000000001</v>
      </c>
      <c r="F14" s="139"/>
      <c r="G14" s="119">
        <f t="shared" si="0"/>
        <v>0</v>
      </c>
      <c r="H14" s="131"/>
    </row>
    <row r="15" spans="1:9" s="68" customFormat="1" ht="30" customHeight="1" x14ac:dyDescent="0.3">
      <c r="A15" s="120" t="s">
        <v>340</v>
      </c>
      <c r="B15" s="39" t="s">
        <v>124</v>
      </c>
      <c r="C15" s="132" t="s">
        <v>342</v>
      </c>
      <c r="D15" s="39" t="s">
        <v>34</v>
      </c>
      <c r="E15" s="160">
        <v>552</v>
      </c>
      <c r="F15" s="140"/>
      <c r="G15" s="121">
        <f t="shared" si="0"/>
        <v>0</v>
      </c>
      <c r="H15" s="131"/>
    </row>
    <row r="16" spans="1:9" s="68" customFormat="1" ht="30" customHeight="1" x14ac:dyDescent="0.3">
      <c r="A16" s="120" t="s">
        <v>340</v>
      </c>
      <c r="B16" s="39" t="s">
        <v>126</v>
      </c>
      <c r="C16" s="132" t="s">
        <v>343</v>
      </c>
      <c r="D16" s="39" t="s">
        <v>34</v>
      </c>
      <c r="E16" s="160">
        <v>144</v>
      </c>
      <c r="F16" s="140"/>
      <c r="G16" s="121">
        <f t="shared" si="0"/>
        <v>0</v>
      </c>
      <c r="H16" s="131"/>
    </row>
    <row r="17" spans="1:9" s="68" customFormat="1" ht="30" customHeight="1" x14ac:dyDescent="0.3">
      <c r="A17" s="120" t="s">
        <v>340</v>
      </c>
      <c r="B17" s="39" t="s">
        <v>128</v>
      </c>
      <c r="C17" s="132" t="s">
        <v>344</v>
      </c>
      <c r="D17" s="39" t="s">
        <v>34</v>
      </c>
      <c r="E17" s="160">
        <v>130</v>
      </c>
      <c r="F17" s="140"/>
      <c r="G17" s="121">
        <f t="shared" si="0"/>
        <v>0</v>
      </c>
      <c r="H17" s="131"/>
    </row>
    <row r="18" spans="1:9" s="68" customFormat="1" ht="30" customHeight="1" x14ac:dyDescent="0.3">
      <c r="A18" s="120" t="s">
        <v>340</v>
      </c>
      <c r="B18" s="39" t="s">
        <v>130</v>
      </c>
      <c r="C18" s="132" t="s">
        <v>345</v>
      </c>
      <c r="D18" s="39" t="s">
        <v>33</v>
      </c>
      <c r="E18" s="160">
        <v>94.1</v>
      </c>
      <c r="F18" s="140"/>
      <c r="G18" s="121">
        <f t="shared" si="0"/>
        <v>0</v>
      </c>
      <c r="H18" s="131"/>
    </row>
    <row r="19" spans="1:9" s="68" customFormat="1" ht="30" customHeight="1" x14ac:dyDescent="0.3">
      <c r="A19" s="120" t="s">
        <v>340</v>
      </c>
      <c r="B19" s="39" t="s">
        <v>131</v>
      </c>
      <c r="C19" s="132" t="s">
        <v>125</v>
      </c>
      <c r="D19" s="39" t="s">
        <v>15</v>
      </c>
      <c r="E19" s="160">
        <v>2</v>
      </c>
      <c r="F19" s="140"/>
      <c r="G19" s="121">
        <f t="shared" si="0"/>
        <v>0</v>
      </c>
      <c r="H19" s="106"/>
    </row>
    <row r="20" spans="1:9" s="68" customFormat="1" ht="30" customHeight="1" x14ac:dyDescent="0.3">
      <c r="A20" s="120" t="s">
        <v>340</v>
      </c>
      <c r="B20" s="39" t="s">
        <v>132</v>
      </c>
      <c r="C20" s="132" t="s">
        <v>123</v>
      </c>
      <c r="D20" s="39" t="s">
        <v>15</v>
      </c>
      <c r="E20" s="160">
        <v>2</v>
      </c>
      <c r="F20" s="140"/>
      <c r="G20" s="121">
        <f t="shared" si="0"/>
        <v>0</v>
      </c>
      <c r="H20" s="106"/>
    </row>
    <row r="21" spans="1:9" s="68" customFormat="1" ht="30" customHeight="1" x14ac:dyDescent="0.3">
      <c r="A21" s="120" t="s">
        <v>340</v>
      </c>
      <c r="B21" s="39" t="s">
        <v>133</v>
      </c>
      <c r="C21" s="132" t="s">
        <v>346</v>
      </c>
      <c r="D21" s="39" t="s">
        <v>15</v>
      </c>
      <c r="E21" s="160">
        <v>3</v>
      </c>
      <c r="F21" s="140"/>
      <c r="G21" s="121">
        <f t="shared" si="0"/>
        <v>0</v>
      </c>
      <c r="H21" s="106"/>
    </row>
    <row r="22" spans="1:9" s="68" customFormat="1" ht="30" customHeight="1" x14ac:dyDescent="0.3">
      <c r="A22" s="120" t="s">
        <v>340</v>
      </c>
      <c r="B22" s="39" t="s">
        <v>134</v>
      </c>
      <c r="C22" s="132" t="s">
        <v>347</v>
      </c>
      <c r="D22" s="39" t="s">
        <v>34</v>
      </c>
      <c r="E22" s="160">
        <v>11.5</v>
      </c>
      <c r="F22" s="140"/>
      <c r="G22" s="121">
        <f t="shared" si="0"/>
        <v>0</v>
      </c>
      <c r="H22" s="106"/>
    </row>
    <row r="23" spans="1:9" s="68" customFormat="1" ht="30" customHeight="1" x14ac:dyDescent="0.3">
      <c r="A23" s="120" t="s">
        <v>340</v>
      </c>
      <c r="B23" s="39" t="s">
        <v>348</v>
      </c>
      <c r="C23" s="132" t="s">
        <v>127</v>
      </c>
      <c r="D23" s="39" t="s">
        <v>15</v>
      </c>
      <c r="E23" s="160">
        <v>2</v>
      </c>
      <c r="F23" s="140"/>
      <c r="G23" s="121">
        <f t="shared" si="0"/>
        <v>0</v>
      </c>
      <c r="H23" s="106"/>
    </row>
    <row r="24" spans="1:9" s="68" customFormat="1" ht="30" customHeight="1" x14ac:dyDescent="0.3">
      <c r="A24" s="120" t="s">
        <v>340</v>
      </c>
      <c r="B24" s="39" t="s">
        <v>349</v>
      </c>
      <c r="C24" s="132" t="s">
        <v>129</v>
      </c>
      <c r="D24" s="39" t="s">
        <v>15</v>
      </c>
      <c r="E24" s="160">
        <v>16</v>
      </c>
      <c r="F24" s="140"/>
      <c r="G24" s="121">
        <f t="shared" si="0"/>
        <v>0</v>
      </c>
      <c r="H24" s="106"/>
    </row>
    <row r="25" spans="1:9" s="68" customFormat="1" ht="30" customHeight="1" x14ac:dyDescent="0.3">
      <c r="A25" s="120" t="s">
        <v>340</v>
      </c>
      <c r="B25" s="39" t="s">
        <v>350</v>
      </c>
      <c r="C25" s="132" t="s">
        <v>351</v>
      </c>
      <c r="D25" s="39" t="s">
        <v>15</v>
      </c>
      <c r="E25" s="160">
        <v>22</v>
      </c>
      <c r="F25" s="140"/>
      <c r="G25" s="121">
        <f t="shared" si="0"/>
        <v>0</v>
      </c>
      <c r="H25" s="106"/>
    </row>
    <row r="26" spans="1:9" s="68" customFormat="1" ht="30" customHeight="1" x14ac:dyDescent="0.3">
      <c r="A26" s="120" t="s">
        <v>340</v>
      </c>
      <c r="B26" s="39" t="s">
        <v>352</v>
      </c>
      <c r="C26" s="208" t="s">
        <v>353</v>
      </c>
      <c r="D26" s="39" t="s">
        <v>31</v>
      </c>
      <c r="E26" s="160">
        <v>969</v>
      </c>
      <c r="F26" s="140"/>
      <c r="G26" s="121">
        <f t="shared" si="0"/>
        <v>0</v>
      </c>
      <c r="H26" s="106"/>
    </row>
    <row r="27" spans="1:9" s="68" customFormat="1" ht="30" customHeight="1" x14ac:dyDescent="0.3">
      <c r="A27" s="120" t="s">
        <v>340</v>
      </c>
      <c r="B27" s="39" t="s">
        <v>354</v>
      </c>
      <c r="C27" s="132" t="s">
        <v>355</v>
      </c>
      <c r="D27" s="39" t="s">
        <v>31</v>
      </c>
      <c r="E27" s="160">
        <v>781</v>
      </c>
      <c r="F27" s="140"/>
      <c r="G27" s="121">
        <f t="shared" si="0"/>
        <v>0</v>
      </c>
      <c r="H27" s="106"/>
    </row>
    <row r="28" spans="1:9" s="68" customFormat="1" ht="30" customHeight="1" thickBot="1" x14ac:dyDescent="0.35">
      <c r="A28" s="120" t="s">
        <v>340</v>
      </c>
      <c r="B28" s="39" t="s">
        <v>356</v>
      </c>
      <c r="C28" s="132" t="s">
        <v>357</v>
      </c>
      <c r="D28" s="39" t="s">
        <v>33</v>
      </c>
      <c r="E28" s="160">
        <v>1661</v>
      </c>
      <c r="F28" s="140"/>
      <c r="G28" s="121">
        <f t="shared" si="0"/>
        <v>0</v>
      </c>
      <c r="H28" s="106"/>
    </row>
    <row r="29" spans="1:9" s="68" customFormat="1" ht="30" customHeight="1" thickBot="1" x14ac:dyDescent="0.35">
      <c r="A29" s="134" t="s">
        <v>340</v>
      </c>
      <c r="B29" s="123" t="s">
        <v>358</v>
      </c>
      <c r="C29" s="59" t="s">
        <v>151</v>
      </c>
      <c r="D29" s="123" t="s">
        <v>34</v>
      </c>
      <c r="E29" s="162">
        <v>62</v>
      </c>
      <c r="F29" s="142"/>
      <c r="G29" s="137">
        <f t="shared" si="0"/>
        <v>0</v>
      </c>
      <c r="H29" s="143" t="s">
        <v>64</v>
      </c>
      <c r="I29" s="128">
        <f>ROUND(SUM(G14:G29),2)</f>
        <v>0</v>
      </c>
    </row>
    <row r="30" spans="1:9" s="68" customFormat="1" ht="30" customHeight="1" x14ac:dyDescent="0.3">
      <c r="A30" s="117" t="s">
        <v>135</v>
      </c>
      <c r="B30" s="44" t="s">
        <v>136</v>
      </c>
      <c r="C30" s="129" t="s">
        <v>137</v>
      </c>
      <c r="D30" s="44" t="s">
        <v>15</v>
      </c>
      <c r="E30" s="159">
        <v>33</v>
      </c>
      <c r="F30" s="139"/>
      <c r="G30" s="119">
        <f t="shared" si="0"/>
        <v>0</v>
      </c>
      <c r="H30" s="141"/>
      <c r="I30" s="107"/>
    </row>
    <row r="31" spans="1:9" s="68" customFormat="1" ht="30" customHeight="1" x14ac:dyDescent="0.3">
      <c r="A31" s="120" t="s">
        <v>135</v>
      </c>
      <c r="B31" s="39" t="s">
        <v>138</v>
      </c>
      <c r="C31" s="132" t="s">
        <v>139</v>
      </c>
      <c r="D31" s="39" t="s">
        <v>33</v>
      </c>
      <c r="E31" s="160">
        <v>61.1</v>
      </c>
      <c r="F31" s="140"/>
      <c r="G31" s="121">
        <f t="shared" si="0"/>
        <v>0</v>
      </c>
      <c r="H31" s="141"/>
      <c r="I31" s="107"/>
    </row>
    <row r="32" spans="1:9" s="68" customFormat="1" ht="30" customHeight="1" x14ac:dyDescent="0.3">
      <c r="A32" s="120" t="s">
        <v>135</v>
      </c>
      <c r="B32" s="39" t="s">
        <v>140</v>
      </c>
      <c r="C32" s="132" t="s">
        <v>360</v>
      </c>
      <c r="D32" s="39" t="s">
        <v>33</v>
      </c>
      <c r="E32" s="160">
        <v>67.8</v>
      </c>
      <c r="F32" s="140"/>
      <c r="G32" s="121">
        <f>ROUND((E32*F32),2)</f>
        <v>0</v>
      </c>
      <c r="H32" s="141"/>
      <c r="I32" s="107"/>
    </row>
    <row r="33" spans="1:9" s="68" customFormat="1" ht="30" customHeight="1" x14ac:dyDescent="0.3">
      <c r="A33" s="120" t="s">
        <v>135</v>
      </c>
      <c r="B33" s="39" t="s">
        <v>141</v>
      </c>
      <c r="C33" s="132" t="s">
        <v>359</v>
      </c>
      <c r="D33" s="39" t="s">
        <v>34</v>
      </c>
      <c r="E33" s="160">
        <v>63</v>
      </c>
      <c r="F33" s="140"/>
      <c r="G33" s="121">
        <f t="shared" si="0"/>
        <v>0</v>
      </c>
      <c r="H33" s="141"/>
      <c r="I33" s="107"/>
    </row>
    <row r="34" spans="1:9" s="68" customFormat="1" ht="30" customHeight="1" x14ac:dyDescent="0.3">
      <c r="A34" s="120" t="s">
        <v>135</v>
      </c>
      <c r="B34" s="39" t="s">
        <v>142</v>
      </c>
      <c r="C34" s="132" t="s">
        <v>361</v>
      </c>
      <c r="D34" s="39" t="s">
        <v>34</v>
      </c>
      <c r="E34" s="160">
        <v>63</v>
      </c>
      <c r="F34" s="140"/>
      <c r="G34" s="121">
        <f t="shared" si="0"/>
        <v>0</v>
      </c>
      <c r="H34" s="141"/>
      <c r="I34" s="107"/>
    </row>
    <row r="35" spans="1:9" s="68" customFormat="1" ht="30" customHeight="1" x14ac:dyDescent="0.3">
      <c r="A35" s="120" t="s">
        <v>135</v>
      </c>
      <c r="B35" s="39" t="s">
        <v>143</v>
      </c>
      <c r="C35" s="132" t="s">
        <v>362</v>
      </c>
      <c r="D35" s="39" t="s">
        <v>33</v>
      </c>
      <c r="E35" s="160">
        <v>75.099999999999994</v>
      </c>
      <c r="F35" s="140"/>
      <c r="G35" s="121">
        <f t="shared" si="0"/>
        <v>0</v>
      </c>
      <c r="H35" s="141"/>
      <c r="I35" s="107"/>
    </row>
    <row r="36" spans="1:9" s="68" customFormat="1" ht="30" customHeight="1" x14ac:dyDescent="0.3">
      <c r="A36" s="120" t="s">
        <v>135</v>
      </c>
      <c r="B36" s="39" t="s">
        <v>144</v>
      </c>
      <c r="C36" s="132" t="s">
        <v>363</v>
      </c>
      <c r="D36" s="39" t="s">
        <v>31</v>
      </c>
      <c r="E36" s="160">
        <v>780</v>
      </c>
      <c r="F36" s="140"/>
      <c r="G36" s="121">
        <f t="shared" si="0"/>
        <v>0</v>
      </c>
      <c r="H36" s="141"/>
      <c r="I36" s="107"/>
    </row>
    <row r="37" spans="1:9" s="68" customFormat="1" ht="30" customHeight="1" x14ac:dyDescent="0.3">
      <c r="A37" s="120" t="s">
        <v>135</v>
      </c>
      <c r="B37" s="39" t="s">
        <v>145</v>
      </c>
      <c r="C37" s="132" t="s">
        <v>146</v>
      </c>
      <c r="D37" s="39" t="s">
        <v>31</v>
      </c>
      <c r="E37" s="160">
        <v>198</v>
      </c>
      <c r="F37" s="140"/>
      <c r="G37" s="121">
        <f t="shared" si="0"/>
        <v>0</v>
      </c>
      <c r="H37" s="141"/>
      <c r="I37" s="107"/>
    </row>
    <row r="38" spans="1:9" s="68" customFormat="1" ht="30" customHeight="1" x14ac:dyDescent="0.3">
      <c r="A38" s="120" t="s">
        <v>135</v>
      </c>
      <c r="B38" s="39" t="s">
        <v>147</v>
      </c>
      <c r="C38" s="132" t="s">
        <v>364</v>
      </c>
      <c r="D38" s="39" t="s">
        <v>31</v>
      </c>
      <c r="E38" s="160">
        <v>191</v>
      </c>
      <c r="F38" s="140"/>
      <c r="G38" s="121">
        <f t="shared" si="0"/>
        <v>0</v>
      </c>
      <c r="H38" s="141"/>
      <c r="I38" s="107"/>
    </row>
    <row r="39" spans="1:9" s="68" customFormat="1" ht="30" customHeight="1" x14ac:dyDescent="0.3">
      <c r="A39" s="120" t="s">
        <v>135</v>
      </c>
      <c r="B39" s="39" t="s">
        <v>148</v>
      </c>
      <c r="C39" s="132" t="s">
        <v>355</v>
      </c>
      <c r="D39" s="39" t="s">
        <v>31</v>
      </c>
      <c r="E39" s="160">
        <v>1929</v>
      </c>
      <c r="F39" s="140"/>
      <c r="G39" s="121">
        <f t="shared" si="0"/>
        <v>0</v>
      </c>
      <c r="H39" s="141"/>
      <c r="I39" s="107"/>
    </row>
    <row r="40" spans="1:9" s="68" customFormat="1" ht="30" customHeight="1" x14ac:dyDescent="0.3">
      <c r="A40" s="120" t="s">
        <v>135</v>
      </c>
      <c r="B40" s="39" t="s">
        <v>149</v>
      </c>
      <c r="C40" s="132" t="s">
        <v>365</v>
      </c>
      <c r="D40" s="39" t="s">
        <v>31</v>
      </c>
      <c r="E40" s="160">
        <v>186</v>
      </c>
      <c r="F40" s="140"/>
      <c r="G40" s="121">
        <f t="shared" si="0"/>
        <v>0</v>
      </c>
      <c r="H40" s="141"/>
      <c r="I40" s="107"/>
    </row>
    <row r="41" spans="1:9" s="68" customFormat="1" ht="30" customHeight="1" x14ac:dyDescent="0.3">
      <c r="A41" s="120" t="s">
        <v>135</v>
      </c>
      <c r="B41" s="39" t="s">
        <v>150</v>
      </c>
      <c r="C41" s="132" t="s">
        <v>151</v>
      </c>
      <c r="D41" s="39" t="s">
        <v>34</v>
      </c>
      <c r="E41" s="160">
        <v>63</v>
      </c>
      <c r="F41" s="140"/>
      <c r="G41" s="121">
        <f t="shared" si="0"/>
        <v>0</v>
      </c>
      <c r="H41" s="141"/>
      <c r="I41" s="107"/>
    </row>
    <row r="42" spans="1:9" s="68" customFormat="1" ht="30" customHeight="1" x14ac:dyDescent="0.3">
      <c r="A42" s="120" t="s">
        <v>135</v>
      </c>
      <c r="B42" s="39" t="s">
        <v>152</v>
      </c>
      <c r="C42" s="132" t="s">
        <v>366</v>
      </c>
      <c r="D42" s="39" t="s">
        <v>34</v>
      </c>
      <c r="E42" s="160">
        <v>126</v>
      </c>
      <c r="F42" s="140"/>
      <c r="G42" s="121">
        <f t="shared" si="0"/>
        <v>0</v>
      </c>
      <c r="H42" s="141"/>
      <c r="I42" s="107"/>
    </row>
    <row r="43" spans="1:9" s="68" customFormat="1" ht="30" customHeight="1" x14ac:dyDescent="0.3">
      <c r="A43" s="120" t="s">
        <v>135</v>
      </c>
      <c r="B43" s="39" t="s">
        <v>153</v>
      </c>
      <c r="C43" s="132" t="s">
        <v>155</v>
      </c>
      <c r="D43" s="39" t="s">
        <v>34</v>
      </c>
      <c r="E43" s="160">
        <v>26</v>
      </c>
      <c r="F43" s="140"/>
      <c r="G43" s="121">
        <f t="shared" si="0"/>
        <v>0</v>
      </c>
      <c r="H43" s="141"/>
      <c r="I43" s="107"/>
    </row>
    <row r="44" spans="1:9" s="68" customFormat="1" ht="30" customHeight="1" x14ac:dyDescent="0.3">
      <c r="A44" s="120" t="s">
        <v>135</v>
      </c>
      <c r="B44" s="39" t="s">
        <v>154</v>
      </c>
      <c r="C44" s="132" t="s">
        <v>367</v>
      </c>
      <c r="D44" s="39" t="s">
        <v>31</v>
      </c>
      <c r="E44" s="160">
        <v>567</v>
      </c>
      <c r="F44" s="140"/>
      <c r="G44" s="121">
        <f t="shared" si="0"/>
        <v>0</v>
      </c>
      <c r="H44" s="141"/>
      <c r="I44" s="107"/>
    </row>
    <row r="45" spans="1:9" s="68" customFormat="1" ht="30" customHeight="1" x14ac:dyDescent="0.3">
      <c r="A45" s="120" t="s">
        <v>135</v>
      </c>
      <c r="B45" s="39" t="s">
        <v>156</v>
      </c>
      <c r="C45" s="132" t="s">
        <v>368</v>
      </c>
      <c r="D45" s="39" t="s">
        <v>31</v>
      </c>
      <c r="E45" s="160">
        <v>567</v>
      </c>
      <c r="F45" s="140"/>
      <c r="G45" s="121">
        <f t="shared" si="0"/>
        <v>0</v>
      </c>
      <c r="H45" s="141"/>
      <c r="I45" s="107"/>
    </row>
    <row r="46" spans="1:9" s="68" customFormat="1" ht="30" customHeight="1" x14ac:dyDescent="0.3">
      <c r="A46" s="120" t="s">
        <v>135</v>
      </c>
      <c r="B46" s="39" t="s">
        <v>157</v>
      </c>
      <c r="C46" s="132" t="s">
        <v>369</v>
      </c>
      <c r="D46" s="39" t="s">
        <v>31</v>
      </c>
      <c r="E46" s="160">
        <v>567</v>
      </c>
      <c r="F46" s="140"/>
      <c r="G46" s="121">
        <f t="shared" si="0"/>
        <v>0</v>
      </c>
      <c r="H46" s="141"/>
      <c r="I46" s="107"/>
    </row>
    <row r="47" spans="1:9" s="68" customFormat="1" ht="30" customHeight="1" x14ac:dyDescent="0.3">
      <c r="A47" s="120" t="s">
        <v>135</v>
      </c>
      <c r="B47" s="39" t="s">
        <v>158</v>
      </c>
      <c r="C47" s="132" t="s">
        <v>160</v>
      </c>
      <c r="D47" s="39" t="s">
        <v>34</v>
      </c>
      <c r="E47" s="160">
        <v>126</v>
      </c>
      <c r="F47" s="140"/>
      <c r="G47" s="121">
        <f t="shared" si="0"/>
        <v>0</v>
      </c>
      <c r="H47" s="141"/>
      <c r="I47" s="107"/>
    </row>
    <row r="48" spans="1:9" s="68" customFormat="1" ht="30" customHeight="1" x14ac:dyDescent="0.3">
      <c r="A48" s="120" t="s">
        <v>135</v>
      </c>
      <c r="B48" s="39" t="s">
        <v>159</v>
      </c>
      <c r="C48" s="132" t="s">
        <v>370</v>
      </c>
      <c r="D48" s="39" t="s">
        <v>15</v>
      </c>
      <c r="E48" s="160">
        <v>20</v>
      </c>
      <c r="F48" s="140"/>
      <c r="G48" s="121">
        <f t="shared" si="0"/>
        <v>0</v>
      </c>
      <c r="H48" s="141"/>
      <c r="I48" s="107"/>
    </row>
    <row r="49" spans="1:9" s="68" customFormat="1" ht="30" customHeight="1" thickBot="1" x14ac:dyDescent="0.35">
      <c r="A49" s="120" t="s">
        <v>135</v>
      </c>
      <c r="B49" s="39" t="s">
        <v>161</v>
      </c>
      <c r="C49" s="132" t="s">
        <v>371</v>
      </c>
      <c r="D49" s="39" t="s">
        <v>15</v>
      </c>
      <c r="E49" s="160">
        <v>4</v>
      </c>
      <c r="F49" s="140"/>
      <c r="G49" s="121">
        <f t="shared" si="0"/>
        <v>0</v>
      </c>
      <c r="H49" s="141"/>
      <c r="I49" s="107"/>
    </row>
    <row r="50" spans="1:9" s="68" customFormat="1" ht="30" customHeight="1" thickBot="1" x14ac:dyDescent="0.35">
      <c r="A50" s="120" t="s">
        <v>135</v>
      </c>
      <c r="B50" s="39" t="s">
        <v>162</v>
      </c>
      <c r="C50" s="132" t="s">
        <v>163</v>
      </c>
      <c r="D50" s="39" t="s">
        <v>34</v>
      </c>
      <c r="E50" s="160">
        <v>141</v>
      </c>
      <c r="F50" s="145"/>
      <c r="G50" s="137">
        <f t="shared" ref="G50:G68" si="1">ROUND((E50*F50),2)</f>
        <v>0</v>
      </c>
      <c r="H50" s="143" t="s">
        <v>76</v>
      </c>
      <c r="I50" s="128">
        <f>ROUND(SUM(G30:G50),2)</f>
        <v>0</v>
      </c>
    </row>
    <row r="51" spans="1:9" s="68" customFormat="1" ht="30" customHeight="1" x14ac:dyDescent="0.3">
      <c r="A51" s="117" t="s">
        <v>164</v>
      </c>
      <c r="B51" s="44" t="s">
        <v>372</v>
      </c>
      <c r="C51" s="54" t="s">
        <v>373</v>
      </c>
      <c r="D51" s="146" t="s">
        <v>33</v>
      </c>
      <c r="E51" s="163">
        <v>10</v>
      </c>
      <c r="F51" s="147"/>
      <c r="G51" s="119">
        <f t="shared" si="1"/>
        <v>0</v>
      </c>
      <c r="H51" s="141"/>
      <c r="I51" s="107"/>
    </row>
    <row r="52" spans="1:9" s="68" customFormat="1" ht="30" customHeight="1" x14ac:dyDescent="0.3">
      <c r="A52" s="120" t="s">
        <v>164</v>
      </c>
      <c r="B52" s="39" t="s">
        <v>166</v>
      </c>
      <c r="C52" s="132" t="s">
        <v>374</v>
      </c>
      <c r="D52" s="39" t="s">
        <v>31</v>
      </c>
      <c r="E52" s="160">
        <v>109</v>
      </c>
      <c r="F52" s="144"/>
      <c r="G52" s="121">
        <f t="shared" si="1"/>
        <v>0</v>
      </c>
      <c r="H52" s="141"/>
      <c r="I52" s="107"/>
    </row>
    <row r="53" spans="1:9" s="68" customFormat="1" ht="30" customHeight="1" x14ac:dyDescent="0.3">
      <c r="A53" s="120" t="s">
        <v>164</v>
      </c>
      <c r="B53" s="39" t="s">
        <v>167</v>
      </c>
      <c r="C53" s="132" t="s">
        <v>375</v>
      </c>
      <c r="D53" s="39" t="s">
        <v>31</v>
      </c>
      <c r="E53" s="160">
        <v>109</v>
      </c>
      <c r="F53" s="144"/>
      <c r="G53" s="121">
        <f t="shared" si="1"/>
        <v>0</v>
      </c>
      <c r="H53" s="141"/>
      <c r="I53" s="107"/>
    </row>
    <row r="54" spans="1:9" s="68" customFormat="1" ht="30" customHeight="1" x14ac:dyDescent="0.3">
      <c r="A54" s="120" t="s">
        <v>164</v>
      </c>
      <c r="B54" s="39" t="s">
        <v>168</v>
      </c>
      <c r="C54" s="132" t="s">
        <v>376</v>
      </c>
      <c r="D54" s="39" t="s">
        <v>33</v>
      </c>
      <c r="E54" s="160">
        <v>31</v>
      </c>
      <c r="F54" s="144"/>
      <c r="G54" s="121">
        <f t="shared" si="1"/>
        <v>0</v>
      </c>
      <c r="H54" s="141"/>
      <c r="I54" s="107"/>
    </row>
    <row r="55" spans="1:9" s="68" customFormat="1" ht="30" customHeight="1" x14ac:dyDescent="0.3">
      <c r="A55" s="120" t="s">
        <v>164</v>
      </c>
      <c r="B55" s="39" t="s">
        <v>169</v>
      </c>
      <c r="C55" s="132" t="s">
        <v>377</v>
      </c>
      <c r="D55" s="39" t="s">
        <v>31</v>
      </c>
      <c r="E55" s="160">
        <v>166</v>
      </c>
      <c r="F55" s="144"/>
      <c r="G55" s="121">
        <f t="shared" si="1"/>
        <v>0</v>
      </c>
      <c r="H55" s="141"/>
      <c r="I55" s="107"/>
    </row>
    <row r="56" spans="1:9" s="68" customFormat="1" ht="30" customHeight="1" x14ac:dyDescent="0.3">
      <c r="A56" s="120" t="s">
        <v>164</v>
      </c>
      <c r="B56" s="39" t="s">
        <v>170</v>
      </c>
      <c r="C56" s="132" t="s">
        <v>378</v>
      </c>
      <c r="D56" s="39" t="s">
        <v>31</v>
      </c>
      <c r="E56" s="160">
        <v>164</v>
      </c>
      <c r="F56" s="144"/>
      <c r="G56" s="121">
        <f t="shared" si="1"/>
        <v>0</v>
      </c>
      <c r="H56" s="141"/>
      <c r="I56" s="107"/>
    </row>
    <row r="57" spans="1:9" s="68" customFormat="1" ht="30" customHeight="1" x14ac:dyDescent="0.3">
      <c r="A57" s="120" t="s">
        <v>164</v>
      </c>
      <c r="B57" s="39" t="s">
        <v>171</v>
      </c>
      <c r="C57" s="132" t="s">
        <v>379</v>
      </c>
      <c r="D57" s="39" t="s">
        <v>31</v>
      </c>
      <c r="E57" s="160">
        <v>164</v>
      </c>
      <c r="F57" s="144"/>
      <c r="G57" s="121">
        <f t="shared" si="1"/>
        <v>0</v>
      </c>
      <c r="H57" s="141"/>
      <c r="I57" s="107"/>
    </row>
    <row r="58" spans="1:9" s="68" customFormat="1" ht="30" customHeight="1" x14ac:dyDescent="0.3">
      <c r="A58" s="120" t="s">
        <v>164</v>
      </c>
      <c r="B58" s="39" t="s">
        <v>172</v>
      </c>
      <c r="C58" s="132" t="s">
        <v>380</v>
      </c>
      <c r="D58" s="39" t="s">
        <v>31</v>
      </c>
      <c r="E58" s="160">
        <v>164</v>
      </c>
      <c r="F58" s="144"/>
      <c r="G58" s="121">
        <f t="shared" si="1"/>
        <v>0</v>
      </c>
      <c r="H58" s="141"/>
      <c r="I58" s="107"/>
    </row>
    <row r="59" spans="1:9" s="68" customFormat="1" ht="30" customHeight="1" x14ac:dyDescent="0.3">
      <c r="A59" s="120" t="s">
        <v>164</v>
      </c>
      <c r="B59" s="39" t="s">
        <v>173</v>
      </c>
      <c r="C59" s="132" t="s">
        <v>382</v>
      </c>
      <c r="D59" s="39" t="s">
        <v>33</v>
      </c>
      <c r="E59" s="160">
        <v>16</v>
      </c>
      <c r="F59" s="144"/>
      <c r="G59" s="121">
        <f t="shared" si="1"/>
        <v>0</v>
      </c>
      <c r="H59" s="141"/>
      <c r="I59" s="107"/>
    </row>
    <row r="60" spans="1:9" s="68" customFormat="1" ht="30" customHeight="1" x14ac:dyDescent="0.3">
      <c r="A60" s="120" t="s">
        <v>164</v>
      </c>
      <c r="B60" s="39" t="s">
        <v>174</v>
      </c>
      <c r="C60" s="132" t="s">
        <v>381</v>
      </c>
      <c r="D60" s="39" t="s">
        <v>31</v>
      </c>
      <c r="E60" s="160">
        <v>70</v>
      </c>
      <c r="F60" s="144"/>
      <c r="G60" s="121">
        <f t="shared" si="1"/>
        <v>0</v>
      </c>
      <c r="H60" s="141"/>
      <c r="I60" s="107"/>
    </row>
    <row r="61" spans="1:9" s="68" customFormat="1" ht="30" customHeight="1" x14ac:dyDescent="0.3">
      <c r="A61" s="120" t="s">
        <v>164</v>
      </c>
      <c r="B61" s="39" t="s">
        <v>383</v>
      </c>
      <c r="C61" s="132" t="s">
        <v>386</v>
      </c>
      <c r="D61" s="39" t="s">
        <v>31</v>
      </c>
      <c r="E61" s="160">
        <v>70</v>
      </c>
      <c r="F61" s="144"/>
      <c r="G61" s="121">
        <f t="shared" si="1"/>
        <v>0</v>
      </c>
      <c r="H61" s="141"/>
      <c r="I61" s="107"/>
    </row>
    <row r="62" spans="1:9" s="68" customFormat="1" ht="30" customHeight="1" x14ac:dyDescent="0.3">
      <c r="A62" s="120" t="s">
        <v>164</v>
      </c>
      <c r="B62" s="39" t="s">
        <v>384</v>
      </c>
      <c r="C62" s="132" t="s">
        <v>390</v>
      </c>
      <c r="D62" s="39" t="s">
        <v>31</v>
      </c>
      <c r="E62" s="160">
        <v>70</v>
      </c>
      <c r="F62" s="144"/>
      <c r="G62" s="121">
        <f t="shared" si="1"/>
        <v>0</v>
      </c>
      <c r="H62" s="141"/>
      <c r="I62" s="107"/>
    </row>
    <row r="63" spans="1:9" s="68" customFormat="1" ht="30" customHeight="1" x14ac:dyDescent="0.3">
      <c r="A63" s="120" t="s">
        <v>164</v>
      </c>
      <c r="B63" s="39" t="s">
        <v>385</v>
      </c>
      <c r="C63" s="132" t="s">
        <v>388</v>
      </c>
      <c r="D63" s="39" t="s">
        <v>34</v>
      </c>
      <c r="E63" s="160">
        <v>47</v>
      </c>
      <c r="F63" s="144"/>
      <c r="G63" s="121">
        <f t="shared" si="1"/>
        <v>0</v>
      </c>
      <c r="H63" s="141"/>
      <c r="I63" s="107"/>
    </row>
    <row r="64" spans="1:9" s="68" customFormat="1" ht="30" customHeight="1" x14ac:dyDescent="0.3">
      <c r="A64" s="120" t="s">
        <v>164</v>
      </c>
      <c r="B64" s="39" t="s">
        <v>387</v>
      </c>
      <c r="C64" s="132" t="s">
        <v>389</v>
      </c>
      <c r="D64" s="39" t="s">
        <v>34</v>
      </c>
      <c r="E64" s="160">
        <v>20</v>
      </c>
      <c r="F64" s="144"/>
      <c r="G64" s="121">
        <f>ROUND((E64*F64),2)</f>
        <v>0</v>
      </c>
      <c r="H64" s="141"/>
      <c r="I64" s="107"/>
    </row>
    <row r="65" spans="1:9" s="68" customFormat="1" ht="30" customHeight="1" x14ac:dyDescent="0.3">
      <c r="A65" s="120" t="s">
        <v>164</v>
      </c>
      <c r="B65" s="39" t="s">
        <v>391</v>
      </c>
      <c r="C65" s="132" t="s">
        <v>176</v>
      </c>
      <c r="D65" s="39" t="s">
        <v>5</v>
      </c>
      <c r="E65" s="160">
        <v>2</v>
      </c>
      <c r="F65" s="144"/>
      <c r="G65" s="121">
        <f t="shared" si="1"/>
        <v>0</v>
      </c>
      <c r="H65" s="141"/>
      <c r="I65" s="107"/>
    </row>
    <row r="66" spans="1:9" s="68" customFormat="1" ht="30" customHeight="1" x14ac:dyDescent="0.3">
      <c r="A66" s="120" t="s">
        <v>164</v>
      </c>
      <c r="B66" s="39" t="s">
        <v>392</v>
      </c>
      <c r="C66" s="132" t="s">
        <v>393</v>
      </c>
      <c r="D66" s="39" t="s">
        <v>5</v>
      </c>
      <c r="E66" s="160">
        <v>2</v>
      </c>
      <c r="F66" s="144"/>
      <c r="G66" s="121">
        <f t="shared" si="1"/>
        <v>0</v>
      </c>
      <c r="H66" s="141"/>
      <c r="I66" s="107"/>
    </row>
    <row r="67" spans="1:9" s="68" customFormat="1" ht="30" customHeight="1" thickBot="1" x14ac:dyDescent="0.35">
      <c r="A67" s="120" t="s">
        <v>164</v>
      </c>
      <c r="B67" s="39" t="s">
        <v>394</v>
      </c>
      <c r="C67" s="132" t="s">
        <v>165</v>
      </c>
      <c r="D67" s="39" t="s">
        <v>31</v>
      </c>
      <c r="E67" s="160">
        <v>193</v>
      </c>
      <c r="F67" s="144"/>
      <c r="G67" s="121">
        <f t="shared" si="1"/>
        <v>0</v>
      </c>
      <c r="H67" s="141"/>
      <c r="I67" s="107"/>
    </row>
    <row r="68" spans="1:9" s="68" customFormat="1" ht="30" customHeight="1" thickBot="1" x14ac:dyDescent="0.35">
      <c r="A68" s="122" t="s">
        <v>164</v>
      </c>
      <c r="B68" s="123" t="s">
        <v>395</v>
      </c>
      <c r="C68" s="148" t="s">
        <v>80</v>
      </c>
      <c r="D68" s="124" t="s">
        <v>34</v>
      </c>
      <c r="E68" s="161">
        <v>61</v>
      </c>
      <c r="F68" s="149"/>
      <c r="G68" s="126">
        <f t="shared" si="1"/>
        <v>0</v>
      </c>
      <c r="H68" s="143" t="s">
        <v>87</v>
      </c>
      <c r="I68" s="128">
        <f>ROUND(SUM(G51:G68),2)</f>
        <v>0</v>
      </c>
    </row>
    <row r="69" spans="1:9" ht="45" customHeight="1" thickBot="1" x14ac:dyDescent="0.35">
      <c r="A69" s="5"/>
      <c r="B69" s="43"/>
      <c r="C69" s="5"/>
      <c r="D69" s="2"/>
      <c r="E69" s="2"/>
      <c r="F69" s="150" t="s">
        <v>178</v>
      </c>
      <c r="G69" s="151">
        <f>SUM(G5:G68)</f>
        <v>0</v>
      </c>
      <c r="H69" s="107"/>
    </row>
    <row r="70" spans="1:9" ht="20.25" customHeight="1" x14ac:dyDescent="0.3">
      <c r="A70" s="108"/>
      <c r="B70" s="109"/>
      <c r="C70" s="109"/>
      <c r="D70" s="109"/>
      <c r="E70" s="110"/>
      <c r="F70" s="109"/>
      <c r="G70" s="10"/>
    </row>
    <row r="71" spans="1:9" x14ac:dyDescent="0.3">
      <c r="A71" s="5"/>
      <c r="B71" s="2"/>
      <c r="C71" s="5"/>
      <c r="D71" s="2"/>
      <c r="E71" s="2"/>
      <c r="F71" s="11"/>
      <c r="G71" s="10"/>
    </row>
    <row r="72" spans="1:9" x14ac:dyDescent="0.3">
      <c r="A72" s="5"/>
      <c r="B72" s="2"/>
      <c r="C72" s="5"/>
      <c r="D72" s="2"/>
      <c r="E72" s="2"/>
      <c r="F72" s="11"/>
      <c r="G72" s="10"/>
    </row>
    <row r="73" spans="1:9" x14ac:dyDescent="0.3">
      <c r="F73" s="12"/>
    </row>
    <row r="74" spans="1:9" x14ac:dyDescent="0.3">
      <c r="A74" s="6"/>
      <c r="B74" s="3"/>
      <c r="C74" s="6"/>
      <c r="D74" s="3"/>
      <c r="E74" s="3"/>
      <c r="F74" s="13"/>
      <c r="G74" s="3"/>
    </row>
    <row r="75" spans="1:9" ht="15" customHeight="1" x14ac:dyDescent="0.3">
      <c r="A75" s="4"/>
      <c r="B75" s="4"/>
      <c r="C75" s="4"/>
      <c r="D75" s="4"/>
      <c r="E75" s="4"/>
      <c r="F75" s="14"/>
      <c r="G75" s="4"/>
    </row>
  </sheetData>
  <sheetProtection algorithmName="SHA-512" hashValue="L+vxAbSsdybQejpTY1VAGhtV2WdDE//AP1lBtM/Lxofaf/v72MBZBmHqnBqUhbkRgNinSQa5zRf8U6OBV/Ljbw==" saltValue="KI+ajQ+UC9UVFfwlhKVoeg==" spinCount="100000" sheet="1" objects="1" scenarios="1"/>
  <mergeCells count="1">
    <mergeCell ref="A3:G3"/>
  </mergeCells>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153B7-63C3-4637-A014-3F191DCC7023}">
  <dimension ref="A1:I78"/>
  <sheetViews>
    <sheetView topLeftCell="A23" zoomScale="85" zoomScaleNormal="85" workbookViewId="0">
      <selection activeCell="I7" sqref="I7"/>
    </sheetView>
  </sheetViews>
  <sheetFormatPr defaultColWidth="9.1796875" defaultRowHeight="14" x14ac:dyDescent="0.3"/>
  <cols>
    <col min="1" max="1" width="30.7265625" style="18" customWidth="1"/>
    <col min="2" max="2" width="10.7265625" style="8" customWidth="1"/>
    <col min="3" max="3" width="78.54296875" style="9" customWidth="1"/>
    <col min="4" max="5" width="10.7265625" style="8" customWidth="1"/>
    <col min="6" max="6" width="20.7265625" style="15" customWidth="1"/>
    <col min="7" max="7" width="18.26953125" style="8" customWidth="1"/>
    <col min="8" max="8" width="20.7265625" style="7" customWidth="1"/>
    <col min="9" max="9" width="10.7265625" style="7" customWidth="1"/>
    <col min="10" max="16384" width="9.1796875" style="7"/>
  </cols>
  <sheetData>
    <row r="1" spans="1:9" ht="20.149999999999999" customHeight="1" x14ac:dyDescent="0.3">
      <c r="A1" s="111"/>
      <c r="B1" s="111"/>
      <c r="C1" s="111"/>
      <c r="D1" s="111"/>
      <c r="E1" s="111"/>
      <c r="F1" s="111"/>
      <c r="G1" s="111"/>
      <c r="H1" s="19"/>
      <c r="I1" s="20"/>
    </row>
    <row r="2" spans="1:9" ht="20.149999999999999" customHeight="1" thickBot="1" x14ac:dyDescent="0.35">
      <c r="A2" s="1"/>
      <c r="B2" s="1"/>
      <c r="C2" s="1"/>
      <c r="D2" s="1"/>
      <c r="E2" s="17"/>
      <c r="F2" s="1"/>
      <c r="G2" s="1"/>
      <c r="H2" s="16"/>
    </row>
    <row r="3" spans="1:9" ht="20.149999999999999" customHeight="1" thickBot="1" x14ac:dyDescent="0.35">
      <c r="A3" s="241" t="s">
        <v>396</v>
      </c>
      <c r="B3" s="242"/>
      <c r="C3" s="242"/>
      <c r="D3" s="242"/>
      <c r="E3" s="242"/>
      <c r="F3" s="242"/>
      <c r="G3" s="243"/>
      <c r="H3" s="16"/>
    </row>
    <row r="4" spans="1:9" ht="45" customHeight="1" thickBot="1" x14ac:dyDescent="0.35">
      <c r="A4" s="112" t="s">
        <v>16</v>
      </c>
      <c r="B4" s="113" t="s">
        <v>0</v>
      </c>
      <c r="C4" s="113" t="s">
        <v>1</v>
      </c>
      <c r="D4" s="113" t="s">
        <v>2</v>
      </c>
      <c r="E4" s="114" t="s">
        <v>3</v>
      </c>
      <c r="F4" s="115" t="s">
        <v>116</v>
      </c>
      <c r="G4" s="116" t="s">
        <v>4</v>
      </c>
      <c r="H4" s="16"/>
    </row>
    <row r="5" spans="1:9" ht="30" customHeight="1" x14ac:dyDescent="0.3">
      <c r="A5" s="117" t="s">
        <v>28</v>
      </c>
      <c r="B5" s="39" t="s">
        <v>6</v>
      </c>
      <c r="C5" s="54" t="s">
        <v>427</v>
      </c>
      <c r="D5" s="44" t="s">
        <v>5</v>
      </c>
      <c r="E5" s="159">
        <v>1</v>
      </c>
      <c r="F5" s="118"/>
      <c r="G5" s="119">
        <f>ROUND((E5*F5),2)</f>
        <v>0</v>
      </c>
      <c r="H5" s="16"/>
    </row>
    <row r="6" spans="1:9" ht="30" customHeight="1" thickBot="1" x14ac:dyDescent="0.35">
      <c r="A6" s="218" t="s">
        <v>28</v>
      </c>
      <c r="B6" s="123" t="s">
        <v>7</v>
      </c>
      <c r="C6" s="178" t="s">
        <v>428</v>
      </c>
      <c r="D6" s="219" t="s">
        <v>5</v>
      </c>
      <c r="E6" s="220">
        <v>2</v>
      </c>
      <c r="F6" s="221"/>
      <c r="G6" s="121">
        <f t="shared" ref="G6:G71" si="0">ROUND((E6*F6),2)</f>
        <v>0</v>
      </c>
      <c r="H6" s="16"/>
    </row>
    <row r="7" spans="1:9" ht="30" customHeight="1" thickBot="1" x14ac:dyDescent="0.35">
      <c r="A7" s="122" t="s">
        <v>28</v>
      </c>
      <c r="B7" s="123" t="s">
        <v>8</v>
      </c>
      <c r="C7" s="70" t="s">
        <v>429</v>
      </c>
      <c r="D7" s="124" t="s">
        <v>15</v>
      </c>
      <c r="E7" s="161">
        <v>1</v>
      </c>
      <c r="F7" s="125"/>
      <c r="G7" s="126">
        <f>ROUND((E7*F7),2)</f>
        <v>0</v>
      </c>
      <c r="H7" s="127" t="s">
        <v>17</v>
      </c>
      <c r="I7" s="128">
        <f>ROUND(SUM(G5:G7),2)</f>
        <v>0</v>
      </c>
    </row>
    <row r="8" spans="1:9" s="68" customFormat="1" ht="30" customHeight="1" x14ac:dyDescent="0.3">
      <c r="A8" s="117" t="s">
        <v>338</v>
      </c>
      <c r="B8" s="44" t="s">
        <v>41</v>
      </c>
      <c r="C8" s="129" t="s">
        <v>339</v>
      </c>
      <c r="D8" s="44" t="s">
        <v>118</v>
      </c>
      <c r="E8" s="159">
        <v>48</v>
      </c>
      <c r="F8" s="130"/>
      <c r="G8" s="119">
        <f t="shared" si="0"/>
        <v>0</v>
      </c>
      <c r="H8" s="131"/>
    </row>
    <row r="9" spans="1:9" s="68" customFormat="1" ht="30" customHeight="1" x14ac:dyDescent="0.3">
      <c r="A9" s="120" t="s">
        <v>338</v>
      </c>
      <c r="B9" s="39" t="s">
        <v>43</v>
      </c>
      <c r="C9" s="132" t="s">
        <v>39</v>
      </c>
      <c r="D9" s="39" t="s">
        <v>33</v>
      </c>
      <c r="E9" s="160">
        <v>271</v>
      </c>
      <c r="F9" s="133"/>
      <c r="G9" s="121">
        <f t="shared" si="0"/>
        <v>0</v>
      </c>
      <c r="H9" s="131"/>
    </row>
    <row r="10" spans="1:9" s="68" customFormat="1" ht="30" customHeight="1" x14ac:dyDescent="0.3">
      <c r="A10" s="120" t="s">
        <v>338</v>
      </c>
      <c r="B10" s="39" t="s">
        <v>44</v>
      </c>
      <c r="C10" s="132" t="s">
        <v>117</v>
      </c>
      <c r="D10" s="39" t="s">
        <v>31</v>
      </c>
      <c r="E10" s="160">
        <v>270</v>
      </c>
      <c r="F10" s="133"/>
      <c r="G10" s="121">
        <f t="shared" si="0"/>
        <v>0</v>
      </c>
      <c r="H10" s="131"/>
    </row>
    <row r="11" spans="1:9" s="68" customFormat="1" ht="30" customHeight="1" x14ac:dyDescent="0.3">
      <c r="A11" s="120" t="s">
        <v>338</v>
      </c>
      <c r="B11" s="39" t="s">
        <v>46</v>
      </c>
      <c r="C11" s="132" t="s">
        <v>187</v>
      </c>
      <c r="D11" s="39" t="s">
        <v>31</v>
      </c>
      <c r="E11" s="160">
        <v>270</v>
      </c>
      <c r="F11" s="133"/>
      <c r="G11" s="121">
        <f t="shared" si="0"/>
        <v>0</v>
      </c>
      <c r="H11" s="131"/>
    </row>
    <row r="12" spans="1:9" s="68" customFormat="1" ht="45" customHeight="1" x14ac:dyDescent="0.3">
      <c r="A12" s="120" t="s">
        <v>338</v>
      </c>
      <c r="B12" s="39" t="s">
        <v>47</v>
      </c>
      <c r="C12" s="232" t="s">
        <v>531</v>
      </c>
      <c r="D12" s="39" t="s">
        <v>33</v>
      </c>
      <c r="E12" s="160">
        <f>E11*0.06</f>
        <v>16.2</v>
      </c>
      <c r="F12" s="133"/>
      <c r="G12" s="121">
        <f t="shared" si="0"/>
        <v>0</v>
      </c>
      <c r="H12" s="131"/>
    </row>
    <row r="13" spans="1:9" s="68" customFormat="1" ht="30" customHeight="1" thickBot="1" x14ac:dyDescent="0.35">
      <c r="A13" s="120" t="s">
        <v>338</v>
      </c>
      <c r="B13" s="39" t="s">
        <v>49</v>
      </c>
      <c r="C13" s="132" t="s">
        <v>339</v>
      </c>
      <c r="D13" s="39" t="s">
        <v>118</v>
      </c>
      <c r="E13" s="160">
        <v>1.2</v>
      </c>
      <c r="F13" s="133"/>
      <c r="G13" s="121">
        <f t="shared" si="0"/>
        <v>0</v>
      </c>
      <c r="H13" s="131"/>
    </row>
    <row r="14" spans="1:9" s="68" customFormat="1" ht="30" customHeight="1" thickBot="1" x14ac:dyDescent="0.35">
      <c r="A14" s="134" t="s">
        <v>338</v>
      </c>
      <c r="B14" s="124" t="s">
        <v>50</v>
      </c>
      <c r="C14" s="135" t="s">
        <v>492</v>
      </c>
      <c r="D14" s="123" t="s">
        <v>34</v>
      </c>
      <c r="E14" s="162">
        <v>71</v>
      </c>
      <c r="F14" s="136"/>
      <c r="G14" s="137">
        <f t="shared" si="0"/>
        <v>0</v>
      </c>
      <c r="H14" s="127" t="s">
        <v>53</v>
      </c>
      <c r="I14" s="128">
        <f>ROUND(SUM(G8:G14),2)</f>
        <v>0</v>
      </c>
    </row>
    <row r="15" spans="1:9" s="68" customFormat="1" ht="30" customHeight="1" x14ac:dyDescent="0.3">
      <c r="A15" s="117" t="s">
        <v>430</v>
      </c>
      <c r="B15" s="138" t="s">
        <v>54</v>
      </c>
      <c r="C15" s="129" t="s">
        <v>431</v>
      </c>
      <c r="D15" s="44" t="s">
        <v>34</v>
      </c>
      <c r="E15" s="159">
        <v>336</v>
      </c>
      <c r="F15" s="130"/>
      <c r="G15" s="119">
        <f t="shared" si="0"/>
        <v>0</v>
      </c>
      <c r="H15" s="131"/>
    </row>
    <row r="16" spans="1:9" s="68" customFormat="1" ht="30" customHeight="1" x14ac:dyDescent="0.3">
      <c r="A16" s="120" t="s">
        <v>430</v>
      </c>
      <c r="B16" s="39" t="s">
        <v>56</v>
      </c>
      <c r="C16" s="132" t="s">
        <v>432</v>
      </c>
      <c r="D16" s="39" t="s">
        <v>34</v>
      </c>
      <c r="E16" s="160">
        <v>140</v>
      </c>
      <c r="F16" s="133"/>
      <c r="G16" s="121">
        <f t="shared" si="0"/>
        <v>0</v>
      </c>
      <c r="H16" s="131"/>
    </row>
    <row r="17" spans="1:9" s="68" customFormat="1" ht="30" customHeight="1" x14ac:dyDescent="0.3">
      <c r="A17" s="120" t="s">
        <v>430</v>
      </c>
      <c r="B17" s="39" t="s">
        <v>58</v>
      </c>
      <c r="C17" s="132" t="s">
        <v>507</v>
      </c>
      <c r="D17" s="39" t="s">
        <v>177</v>
      </c>
      <c r="E17" s="160">
        <v>2</v>
      </c>
      <c r="F17" s="140"/>
      <c r="G17" s="121">
        <f t="shared" si="0"/>
        <v>0</v>
      </c>
      <c r="H17" s="131"/>
    </row>
    <row r="18" spans="1:9" s="68" customFormat="1" ht="30" customHeight="1" x14ac:dyDescent="0.3">
      <c r="A18" s="120" t="s">
        <v>430</v>
      </c>
      <c r="B18" s="39" t="s">
        <v>59</v>
      </c>
      <c r="C18" s="132" t="s">
        <v>506</v>
      </c>
      <c r="D18" s="39" t="s">
        <v>177</v>
      </c>
      <c r="E18" s="160">
        <v>4</v>
      </c>
      <c r="F18" s="140"/>
      <c r="G18" s="121">
        <f t="shared" si="0"/>
        <v>0</v>
      </c>
      <c r="H18" s="131"/>
    </row>
    <row r="19" spans="1:9" s="68" customFormat="1" ht="30" customHeight="1" x14ac:dyDescent="0.3">
      <c r="A19" s="120" t="s">
        <v>430</v>
      </c>
      <c r="B19" s="39" t="s">
        <v>60</v>
      </c>
      <c r="C19" s="132" t="s">
        <v>433</v>
      </c>
      <c r="D19" s="39" t="s">
        <v>34</v>
      </c>
      <c r="E19" s="160">
        <v>130</v>
      </c>
      <c r="F19" s="140"/>
      <c r="G19" s="121">
        <f t="shared" si="0"/>
        <v>0</v>
      </c>
      <c r="H19" s="106"/>
    </row>
    <row r="20" spans="1:9" s="68" customFormat="1" ht="30" customHeight="1" x14ac:dyDescent="0.3">
      <c r="A20" s="120" t="s">
        <v>430</v>
      </c>
      <c r="B20" s="39" t="s">
        <v>495</v>
      </c>
      <c r="C20" s="132" t="s">
        <v>127</v>
      </c>
      <c r="D20" s="39" t="s">
        <v>177</v>
      </c>
      <c r="E20" s="160">
        <v>2</v>
      </c>
      <c r="F20" s="140"/>
      <c r="G20" s="121">
        <f t="shared" si="0"/>
        <v>0</v>
      </c>
      <c r="H20" s="106"/>
    </row>
    <row r="21" spans="1:9" s="68" customFormat="1" ht="30" customHeight="1" x14ac:dyDescent="0.3">
      <c r="A21" s="120" t="s">
        <v>430</v>
      </c>
      <c r="B21" s="39" t="s">
        <v>496</v>
      </c>
      <c r="C21" s="132" t="s">
        <v>129</v>
      </c>
      <c r="D21" s="39" t="s">
        <v>177</v>
      </c>
      <c r="E21" s="160">
        <v>16</v>
      </c>
      <c r="F21" s="140"/>
      <c r="G21" s="121">
        <f t="shared" si="0"/>
        <v>0</v>
      </c>
      <c r="H21" s="106"/>
    </row>
    <row r="22" spans="1:9" s="68" customFormat="1" ht="30" customHeight="1" x14ac:dyDescent="0.3">
      <c r="A22" s="120" t="s">
        <v>430</v>
      </c>
      <c r="B22" s="39" t="s">
        <v>497</v>
      </c>
      <c r="C22" s="132" t="s">
        <v>155</v>
      </c>
      <c r="D22" s="39" t="s">
        <v>34</v>
      </c>
      <c r="E22" s="160">
        <v>24</v>
      </c>
      <c r="F22" s="140"/>
      <c r="G22" s="121">
        <f t="shared" si="0"/>
        <v>0</v>
      </c>
      <c r="H22" s="106"/>
    </row>
    <row r="23" spans="1:9" s="68" customFormat="1" ht="30" customHeight="1" x14ac:dyDescent="0.3">
      <c r="A23" s="120" t="s">
        <v>430</v>
      </c>
      <c r="B23" s="39" t="s">
        <v>498</v>
      </c>
      <c r="C23" s="132" t="s">
        <v>434</v>
      </c>
      <c r="D23" s="39" t="s">
        <v>31</v>
      </c>
      <c r="E23" s="160">
        <v>247</v>
      </c>
      <c r="F23" s="140"/>
      <c r="G23" s="121">
        <f t="shared" si="0"/>
        <v>0</v>
      </c>
      <c r="H23" s="106"/>
    </row>
    <row r="24" spans="1:9" s="68" customFormat="1" ht="30" customHeight="1" x14ac:dyDescent="0.3">
      <c r="A24" s="120" t="s">
        <v>430</v>
      </c>
      <c r="B24" s="39" t="s">
        <v>499</v>
      </c>
      <c r="C24" s="132" t="s">
        <v>435</v>
      </c>
      <c r="D24" s="39" t="s">
        <v>31</v>
      </c>
      <c r="E24" s="160">
        <v>341</v>
      </c>
      <c r="F24" s="140"/>
      <c r="G24" s="121">
        <f t="shared" si="0"/>
        <v>0</v>
      </c>
      <c r="H24" s="106"/>
    </row>
    <row r="25" spans="1:9" s="68" customFormat="1" ht="30" customHeight="1" thickBot="1" x14ac:dyDescent="0.35">
      <c r="A25" s="120" t="s">
        <v>430</v>
      </c>
      <c r="B25" s="39" t="s">
        <v>500</v>
      </c>
      <c r="C25" s="132" t="s">
        <v>436</v>
      </c>
      <c r="D25" s="39" t="s">
        <v>33</v>
      </c>
      <c r="E25" s="160">
        <v>880</v>
      </c>
      <c r="F25" s="140"/>
      <c r="G25" s="121">
        <f t="shared" si="0"/>
        <v>0</v>
      </c>
      <c r="H25" s="106"/>
    </row>
    <row r="26" spans="1:9" s="68" customFormat="1" ht="30" customHeight="1" thickBot="1" x14ac:dyDescent="0.35">
      <c r="A26" s="134" t="s">
        <v>430</v>
      </c>
      <c r="B26" s="123" t="s">
        <v>501</v>
      </c>
      <c r="C26" s="208" t="s">
        <v>438</v>
      </c>
      <c r="D26" s="39" t="s">
        <v>34</v>
      </c>
      <c r="E26" s="160">
        <v>31</v>
      </c>
      <c r="F26" s="140"/>
      <c r="G26" s="137">
        <f t="shared" si="0"/>
        <v>0</v>
      </c>
      <c r="H26" s="143" t="s">
        <v>64</v>
      </c>
      <c r="I26" s="128">
        <f>ROUND(SUM(G15:G26),2)</f>
        <v>0</v>
      </c>
    </row>
    <row r="27" spans="1:9" s="68" customFormat="1" ht="30" customHeight="1" x14ac:dyDescent="0.3">
      <c r="A27" s="117" t="s">
        <v>135</v>
      </c>
      <c r="B27" s="44" t="s">
        <v>65</v>
      </c>
      <c r="C27" s="129" t="s">
        <v>439</v>
      </c>
      <c r="D27" s="44" t="s">
        <v>177</v>
      </c>
      <c r="E27" s="159">
        <v>11</v>
      </c>
      <c r="F27" s="139"/>
      <c r="G27" s="119">
        <f t="shared" si="0"/>
        <v>0</v>
      </c>
      <c r="H27" s="141"/>
      <c r="I27" s="107"/>
    </row>
    <row r="28" spans="1:9" s="68" customFormat="1" ht="30" customHeight="1" x14ac:dyDescent="0.3">
      <c r="A28" s="120" t="s">
        <v>135</v>
      </c>
      <c r="B28" s="39" t="s">
        <v>66</v>
      </c>
      <c r="C28" s="132" t="s">
        <v>440</v>
      </c>
      <c r="D28" s="39" t="s">
        <v>33</v>
      </c>
      <c r="E28" s="160">
        <v>16.8</v>
      </c>
      <c r="F28" s="140"/>
      <c r="G28" s="121">
        <f t="shared" si="0"/>
        <v>0</v>
      </c>
      <c r="H28" s="141"/>
      <c r="I28" s="107"/>
    </row>
    <row r="29" spans="1:9" s="68" customFormat="1" ht="30" customHeight="1" x14ac:dyDescent="0.3">
      <c r="A29" s="120" t="s">
        <v>135</v>
      </c>
      <c r="B29" s="39" t="s">
        <v>67</v>
      </c>
      <c r="C29" s="132" t="s">
        <v>441</v>
      </c>
      <c r="D29" s="39" t="s">
        <v>34</v>
      </c>
      <c r="E29" s="160">
        <v>24</v>
      </c>
      <c r="F29" s="140"/>
      <c r="G29" s="121">
        <f>ROUND((E29*F29),2)</f>
        <v>0</v>
      </c>
      <c r="H29" s="141"/>
      <c r="I29" s="107"/>
    </row>
    <row r="30" spans="1:9" s="68" customFormat="1" ht="30" customHeight="1" x14ac:dyDescent="0.3">
      <c r="A30" s="120" t="s">
        <v>135</v>
      </c>
      <c r="B30" s="39" t="s">
        <v>68</v>
      </c>
      <c r="C30" s="132" t="s">
        <v>442</v>
      </c>
      <c r="D30" s="39" t="s">
        <v>34</v>
      </c>
      <c r="E30" s="160">
        <v>24</v>
      </c>
      <c r="F30" s="140"/>
      <c r="G30" s="121">
        <f t="shared" si="0"/>
        <v>0</v>
      </c>
      <c r="H30" s="141"/>
      <c r="I30" s="107"/>
    </row>
    <row r="31" spans="1:9" s="68" customFormat="1" ht="30" customHeight="1" x14ac:dyDescent="0.3">
      <c r="A31" s="120" t="s">
        <v>135</v>
      </c>
      <c r="B31" s="39" t="s">
        <v>69</v>
      </c>
      <c r="C31" s="132" t="s">
        <v>443</v>
      </c>
      <c r="D31" s="39" t="s">
        <v>31</v>
      </c>
      <c r="E31" s="160">
        <v>81</v>
      </c>
      <c r="F31" s="140"/>
      <c r="G31" s="121">
        <f t="shared" si="0"/>
        <v>0</v>
      </c>
      <c r="H31" s="141"/>
      <c r="I31" s="107"/>
    </row>
    <row r="32" spans="1:9" s="68" customFormat="1" ht="30" customHeight="1" x14ac:dyDescent="0.3">
      <c r="A32" s="120" t="s">
        <v>135</v>
      </c>
      <c r="B32" s="39" t="s">
        <v>70</v>
      </c>
      <c r="C32" s="132" t="s">
        <v>444</v>
      </c>
      <c r="D32" s="39" t="s">
        <v>33</v>
      </c>
      <c r="E32" s="160">
        <v>38</v>
      </c>
      <c r="F32" s="140"/>
      <c r="G32" s="121">
        <f t="shared" si="0"/>
        <v>0</v>
      </c>
      <c r="H32" s="141"/>
      <c r="I32" s="107"/>
    </row>
    <row r="33" spans="1:9" s="68" customFormat="1" ht="30" customHeight="1" x14ac:dyDescent="0.3">
      <c r="A33" s="120" t="s">
        <v>135</v>
      </c>
      <c r="B33" s="39" t="s">
        <v>71</v>
      </c>
      <c r="C33" s="132" t="s">
        <v>445</v>
      </c>
      <c r="D33" s="39" t="s">
        <v>31</v>
      </c>
      <c r="E33" s="160">
        <v>317</v>
      </c>
      <c r="F33" s="140"/>
      <c r="G33" s="121">
        <f t="shared" si="0"/>
        <v>0</v>
      </c>
      <c r="H33" s="141"/>
      <c r="I33" s="107"/>
    </row>
    <row r="34" spans="1:9" s="68" customFormat="1" ht="30" customHeight="1" x14ac:dyDescent="0.3">
      <c r="A34" s="120" t="s">
        <v>135</v>
      </c>
      <c r="B34" s="39" t="s">
        <v>72</v>
      </c>
      <c r="C34" s="132" t="s">
        <v>446</v>
      </c>
      <c r="D34" s="39" t="s">
        <v>177</v>
      </c>
      <c r="E34" s="160">
        <v>8</v>
      </c>
      <c r="F34" s="140"/>
      <c r="G34" s="121">
        <f t="shared" si="0"/>
        <v>0</v>
      </c>
      <c r="H34" s="141"/>
      <c r="I34" s="107"/>
    </row>
    <row r="35" spans="1:9" s="68" customFormat="1" ht="30" customHeight="1" x14ac:dyDescent="0.3">
      <c r="A35" s="120" t="s">
        <v>135</v>
      </c>
      <c r="B35" s="39" t="s">
        <v>73</v>
      </c>
      <c r="C35" s="132" t="s">
        <v>163</v>
      </c>
      <c r="D35" s="39" t="s">
        <v>34</v>
      </c>
      <c r="E35" s="160">
        <v>154</v>
      </c>
      <c r="F35" s="140"/>
      <c r="G35" s="121">
        <f t="shared" si="0"/>
        <v>0</v>
      </c>
      <c r="H35" s="141"/>
      <c r="I35" s="107"/>
    </row>
    <row r="36" spans="1:9" s="68" customFormat="1" ht="30" customHeight="1" x14ac:dyDescent="0.3">
      <c r="A36" s="120" t="s">
        <v>135</v>
      </c>
      <c r="B36" s="39" t="s">
        <v>74</v>
      </c>
      <c r="C36" s="132" t="s">
        <v>447</v>
      </c>
      <c r="D36" s="39" t="s">
        <v>31</v>
      </c>
      <c r="E36" s="160">
        <v>240</v>
      </c>
      <c r="F36" s="140"/>
      <c r="G36" s="121">
        <f t="shared" si="0"/>
        <v>0</v>
      </c>
      <c r="H36" s="141"/>
      <c r="I36" s="107"/>
    </row>
    <row r="37" spans="1:9" s="68" customFormat="1" ht="30" customHeight="1" x14ac:dyDescent="0.3">
      <c r="A37" s="120" t="s">
        <v>135</v>
      </c>
      <c r="B37" s="39" t="s">
        <v>75</v>
      </c>
      <c r="C37" s="132" t="s">
        <v>448</v>
      </c>
      <c r="D37" s="39" t="s">
        <v>31</v>
      </c>
      <c r="E37" s="160">
        <v>240</v>
      </c>
      <c r="F37" s="140"/>
      <c r="G37" s="121">
        <f t="shared" si="0"/>
        <v>0</v>
      </c>
      <c r="H37" s="141"/>
      <c r="I37" s="107"/>
    </row>
    <row r="38" spans="1:9" s="68" customFormat="1" ht="30" customHeight="1" x14ac:dyDescent="0.3">
      <c r="A38" s="120" t="s">
        <v>135</v>
      </c>
      <c r="B38" s="39" t="s">
        <v>249</v>
      </c>
      <c r="C38" s="132" t="s">
        <v>449</v>
      </c>
      <c r="D38" s="39" t="s">
        <v>31</v>
      </c>
      <c r="E38" s="160">
        <v>240</v>
      </c>
      <c r="F38" s="140"/>
      <c r="G38" s="121">
        <f t="shared" si="0"/>
        <v>0</v>
      </c>
      <c r="H38" s="141"/>
      <c r="I38" s="107"/>
    </row>
    <row r="39" spans="1:9" s="68" customFormat="1" ht="30" customHeight="1" x14ac:dyDescent="0.3">
      <c r="A39" s="120" t="s">
        <v>135</v>
      </c>
      <c r="B39" s="39" t="s">
        <v>253</v>
      </c>
      <c r="C39" s="132" t="s">
        <v>450</v>
      </c>
      <c r="D39" s="39" t="s">
        <v>34</v>
      </c>
      <c r="E39" s="160">
        <v>92</v>
      </c>
      <c r="F39" s="140"/>
      <c r="G39" s="121">
        <f t="shared" si="0"/>
        <v>0</v>
      </c>
      <c r="H39" s="141"/>
      <c r="I39" s="107"/>
    </row>
    <row r="40" spans="1:9" s="68" customFormat="1" ht="30" customHeight="1" x14ac:dyDescent="0.3">
      <c r="A40" s="120" t="s">
        <v>135</v>
      </c>
      <c r="B40" s="39" t="s">
        <v>254</v>
      </c>
      <c r="C40" s="132" t="s">
        <v>451</v>
      </c>
      <c r="D40" s="39" t="s">
        <v>31</v>
      </c>
      <c r="E40" s="160">
        <v>35</v>
      </c>
      <c r="F40" s="140"/>
      <c r="G40" s="121">
        <f t="shared" si="0"/>
        <v>0</v>
      </c>
      <c r="H40" s="141"/>
      <c r="I40" s="107"/>
    </row>
    <row r="41" spans="1:9" s="68" customFormat="1" ht="30" customHeight="1" x14ac:dyDescent="0.3">
      <c r="A41" s="120" t="s">
        <v>135</v>
      </c>
      <c r="B41" s="39" t="s">
        <v>255</v>
      </c>
      <c r="C41" s="132" t="s">
        <v>452</v>
      </c>
      <c r="D41" s="39" t="s">
        <v>31</v>
      </c>
      <c r="E41" s="160">
        <v>85</v>
      </c>
      <c r="F41" s="140"/>
      <c r="G41" s="121">
        <f t="shared" si="0"/>
        <v>0</v>
      </c>
      <c r="H41" s="141"/>
      <c r="I41" s="107"/>
    </row>
    <row r="42" spans="1:9" s="68" customFormat="1" ht="30" customHeight="1" x14ac:dyDescent="0.3">
      <c r="A42" s="120" t="s">
        <v>135</v>
      </c>
      <c r="B42" s="39" t="s">
        <v>256</v>
      </c>
      <c r="C42" s="132" t="s">
        <v>453</v>
      </c>
      <c r="D42" s="39" t="s">
        <v>31</v>
      </c>
      <c r="E42" s="160">
        <v>743</v>
      </c>
      <c r="F42" s="140"/>
      <c r="G42" s="121">
        <f t="shared" si="0"/>
        <v>0</v>
      </c>
      <c r="H42" s="141"/>
      <c r="I42" s="107"/>
    </row>
    <row r="43" spans="1:9" s="68" customFormat="1" ht="30" customHeight="1" thickBot="1" x14ac:dyDescent="0.35">
      <c r="A43" s="120" t="s">
        <v>135</v>
      </c>
      <c r="B43" s="39" t="s">
        <v>257</v>
      </c>
      <c r="C43" s="132" t="s">
        <v>454</v>
      </c>
      <c r="D43" s="39" t="s">
        <v>34</v>
      </c>
      <c r="E43" s="160">
        <v>26.4</v>
      </c>
      <c r="F43" s="140"/>
      <c r="G43" s="121">
        <f t="shared" si="0"/>
        <v>0</v>
      </c>
      <c r="H43" s="141"/>
      <c r="I43" s="107"/>
    </row>
    <row r="44" spans="1:9" s="68" customFormat="1" ht="30" customHeight="1" thickBot="1" x14ac:dyDescent="0.35">
      <c r="A44" s="120" t="s">
        <v>135</v>
      </c>
      <c r="B44" s="39" t="s">
        <v>13</v>
      </c>
      <c r="C44" s="132" t="s">
        <v>456</v>
      </c>
      <c r="D44" s="39" t="s">
        <v>34</v>
      </c>
      <c r="E44" s="160">
        <v>51.2</v>
      </c>
      <c r="F44" s="145"/>
      <c r="G44" s="137">
        <f t="shared" si="0"/>
        <v>0</v>
      </c>
      <c r="H44" s="143" t="s">
        <v>76</v>
      </c>
      <c r="I44" s="128">
        <f>ROUND(SUM(G27:G44),2)</f>
        <v>0</v>
      </c>
    </row>
    <row r="45" spans="1:9" s="68" customFormat="1" ht="30" customHeight="1" x14ac:dyDescent="0.3">
      <c r="A45" s="117" t="s">
        <v>457</v>
      </c>
      <c r="B45" s="44" t="s">
        <v>77</v>
      </c>
      <c r="C45" s="54" t="s">
        <v>458</v>
      </c>
      <c r="D45" s="146" t="s">
        <v>34</v>
      </c>
      <c r="E45" s="163">
        <v>580</v>
      </c>
      <c r="F45" s="147"/>
      <c r="G45" s="119">
        <f t="shared" si="0"/>
        <v>0</v>
      </c>
      <c r="H45" s="141"/>
      <c r="I45" s="107"/>
    </row>
    <row r="46" spans="1:9" s="68" customFormat="1" ht="30" customHeight="1" x14ac:dyDescent="0.3">
      <c r="A46" s="120" t="s">
        <v>457</v>
      </c>
      <c r="B46" s="39" t="s">
        <v>78</v>
      </c>
      <c r="C46" s="132" t="s">
        <v>346</v>
      </c>
      <c r="D46" s="39" t="s">
        <v>177</v>
      </c>
      <c r="E46" s="160">
        <v>7</v>
      </c>
      <c r="F46" s="144"/>
      <c r="G46" s="121">
        <f t="shared" si="0"/>
        <v>0</v>
      </c>
      <c r="H46" s="141"/>
      <c r="I46" s="107"/>
    </row>
    <row r="47" spans="1:9" s="68" customFormat="1" ht="30" customHeight="1" x14ac:dyDescent="0.3">
      <c r="A47" s="120" t="s">
        <v>457</v>
      </c>
      <c r="B47" s="39" t="s">
        <v>79</v>
      </c>
      <c r="C47" s="132" t="s">
        <v>155</v>
      </c>
      <c r="D47" s="39" t="s">
        <v>34</v>
      </c>
      <c r="E47" s="160">
        <v>24</v>
      </c>
      <c r="F47" s="144"/>
      <c r="G47" s="121">
        <f t="shared" si="0"/>
        <v>0</v>
      </c>
      <c r="H47" s="141"/>
      <c r="I47" s="107"/>
    </row>
    <row r="48" spans="1:9" s="68" customFormat="1" ht="30" customHeight="1" x14ac:dyDescent="0.3">
      <c r="A48" s="120" t="s">
        <v>457</v>
      </c>
      <c r="B48" s="39" t="s">
        <v>81</v>
      </c>
      <c r="C48" s="132" t="s">
        <v>459</v>
      </c>
      <c r="D48" s="39" t="s">
        <v>31</v>
      </c>
      <c r="E48" s="160">
        <v>236</v>
      </c>
      <c r="F48" s="144"/>
      <c r="G48" s="121">
        <f t="shared" si="0"/>
        <v>0</v>
      </c>
      <c r="H48" s="141"/>
      <c r="I48" s="107"/>
    </row>
    <row r="49" spans="1:9" s="68" customFormat="1" ht="30" customHeight="1" x14ac:dyDescent="0.3">
      <c r="A49" s="120" t="s">
        <v>457</v>
      </c>
      <c r="B49" s="39" t="s">
        <v>82</v>
      </c>
      <c r="C49" s="132" t="s">
        <v>460</v>
      </c>
      <c r="D49" s="39" t="s">
        <v>31</v>
      </c>
      <c r="E49" s="160">
        <v>253</v>
      </c>
      <c r="F49" s="144"/>
      <c r="G49" s="121">
        <f t="shared" si="0"/>
        <v>0</v>
      </c>
      <c r="H49" s="141"/>
      <c r="I49" s="107"/>
    </row>
    <row r="50" spans="1:9" s="68" customFormat="1" ht="30" customHeight="1" thickBot="1" x14ac:dyDescent="0.35">
      <c r="A50" s="120" t="s">
        <v>457</v>
      </c>
      <c r="B50" s="39" t="s">
        <v>83</v>
      </c>
      <c r="C50" s="132" t="s">
        <v>462</v>
      </c>
      <c r="D50" s="39" t="s">
        <v>33</v>
      </c>
      <c r="E50" s="160">
        <v>1300</v>
      </c>
      <c r="F50" s="144"/>
      <c r="G50" s="121">
        <f t="shared" si="0"/>
        <v>0</v>
      </c>
      <c r="H50" s="141"/>
      <c r="I50" s="107"/>
    </row>
    <row r="51" spans="1:9" s="68" customFormat="1" ht="30" customHeight="1" thickBot="1" x14ac:dyDescent="0.35">
      <c r="A51" s="122" t="s">
        <v>457</v>
      </c>
      <c r="B51" s="124" t="s">
        <v>84</v>
      </c>
      <c r="C51" s="148" t="s">
        <v>437</v>
      </c>
      <c r="D51" s="124" t="s">
        <v>34</v>
      </c>
      <c r="E51" s="161">
        <v>78</v>
      </c>
      <c r="F51" s="231"/>
      <c r="G51" s="126">
        <f t="shared" si="0"/>
        <v>0</v>
      </c>
      <c r="H51" s="143" t="s">
        <v>87</v>
      </c>
      <c r="I51" s="128">
        <f>ROUND(SUM(G45:G51),2)</f>
        <v>0</v>
      </c>
    </row>
    <row r="52" spans="1:9" s="68" customFormat="1" ht="30" customHeight="1" x14ac:dyDescent="0.3">
      <c r="A52" s="226" t="s">
        <v>463</v>
      </c>
      <c r="B52" s="138" t="s">
        <v>88</v>
      </c>
      <c r="C52" s="227" t="s">
        <v>464</v>
      </c>
      <c r="D52" s="138" t="s">
        <v>33</v>
      </c>
      <c r="E52" s="228">
        <v>11</v>
      </c>
      <c r="F52" s="229"/>
      <c r="G52" s="230">
        <f t="shared" si="0"/>
        <v>0</v>
      </c>
      <c r="H52" s="141"/>
      <c r="I52" s="107"/>
    </row>
    <row r="53" spans="1:9" s="68" customFormat="1" ht="30" customHeight="1" x14ac:dyDescent="0.3">
      <c r="A53" s="226" t="s">
        <v>463</v>
      </c>
      <c r="B53" s="138" t="s">
        <v>89</v>
      </c>
      <c r="C53" s="227" t="s">
        <v>465</v>
      </c>
      <c r="D53" s="138" t="s">
        <v>31</v>
      </c>
      <c r="E53" s="228">
        <v>116</v>
      </c>
      <c r="F53" s="229"/>
      <c r="G53" s="121">
        <f t="shared" si="0"/>
        <v>0</v>
      </c>
      <c r="H53" s="141"/>
      <c r="I53" s="107"/>
    </row>
    <row r="54" spans="1:9" s="68" customFormat="1" ht="30" customHeight="1" x14ac:dyDescent="0.3">
      <c r="A54" s="226" t="s">
        <v>463</v>
      </c>
      <c r="B54" s="138" t="s">
        <v>90</v>
      </c>
      <c r="C54" s="227" t="s">
        <v>466</v>
      </c>
      <c r="D54" s="138" t="s">
        <v>31</v>
      </c>
      <c r="E54" s="228">
        <v>98</v>
      </c>
      <c r="F54" s="229"/>
      <c r="G54" s="121">
        <f t="shared" si="0"/>
        <v>0</v>
      </c>
      <c r="H54" s="141"/>
      <c r="I54" s="107"/>
    </row>
    <row r="55" spans="1:9" s="68" customFormat="1" ht="30" customHeight="1" x14ac:dyDescent="0.3">
      <c r="A55" s="226" t="s">
        <v>463</v>
      </c>
      <c r="B55" s="138" t="s">
        <v>283</v>
      </c>
      <c r="C55" s="227" t="s">
        <v>57</v>
      </c>
      <c r="D55" s="138" t="s">
        <v>33</v>
      </c>
      <c r="E55" s="228">
        <v>52</v>
      </c>
      <c r="F55" s="229"/>
      <c r="G55" s="121">
        <f t="shared" si="0"/>
        <v>0</v>
      </c>
      <c r="H55" s="141"/>
      <c r="I55" s="107"/>
    </row>
    <row r="56" spans="1:9" s="68" customFormat="1" ht="30" customHeight="1" x14ac:dyDescent="0.3">
      <c r="A56" s="226" t="s">
        <v>463</v>
      </c>
      <c r="B56" s="138" t="s">
        <v>284</v>
      </c>
      <c r="C56" s="227" t="s">
        <v>467</v>
      </c>
      <c r="D56" s="138" t="s">
        <v>31</v>
      </c>
      <c r="E56" s="228">
        <v>170</v>
      </c>
      <c r="F56" s="229"/>
      <c r="G56" s="121">
        <f t="shared" si="0"/>
        <v>0</v>
      </c>
      <c r="H56" s="141"/>
      <c r="I56" s="107"/>
    </row>
    <row r="57" spans="1:9" s="68" customFormat="1" ht="30" customHeight="1" x14ac:dyDescent="0.3">
      <c r="A57" s="226" t="s">
        <v>463</v>
      </c>
      <c r="B57" s="138" t="s">
        <v>285</v>
      </c>
      <c r="C57" s="227" t="s">
        <v>468</v>
      </c>
      <c r="D57" s="138" t="s">
        <v>31</v>
      </c>
      <c r="E57" s="228">
        <v>170</v>
      </c>
      <c r="F57" s="229"/>
      <c r="G57" s="121">
        <f t="shared" si="0"/>
        <v>0</v>
      </c>
      <c r="H57" s="141"/>
      <c r="I57" s="107"/>
    </row>
    <row r="58" spans="1:9" s="68" customFormat="1" ht="30" customHeight="1" x14ac:dyDescent="0.3">
      <c r="A58" s="226" t="s">
        <v>463</v>
      </c>
      <c r="B58" s="138" t="s">
        <v>469</v>
      </c>
      <c r="C58" s="227" t="s">
        <v>470</v>
      </c>
      <c r="D58" s="138" t="s">
        <v>31</v>
      </c>
      <c r="E58" s="228">
        <v>170</v>
      </c>
      <c r="F58" s="229"/>
      <c r="G58" s="121">
        <f t="shared" si="0"/>
        <v>0</v>
      </c>
      <c r="H58" s="141"/>
      <c r="I58" s="107"/>
    </row>
    <row r="59" spans="1:9" s="68" customFormat="1" ht="30" customHeight="1" x14ac:dyDescent="0.3">
      <c r="A59" s="226" t="s">
        <v>463</v>
      </c>
      <c r="B59" s="138" t="s">
        <v>471</v>
      </c>
      <c r="C59" s="227" t="s">
        <v>472</v>
      </c>
      <c r="D59" s="138" t="s">
        <v>31</v>
      </c>
      <c r="E59" s="228">
        <v>170</v>
      </c>
      <c r="F59" s="229"/>
      <c r="G59" s="121">
        <f t="shared" si="0"/>
        <v>0</v>
      </c>
      <c r="H59" s="141"/>
      <c r="I59" s="107"/>
    </row>
    <row r="60" spans="1:9" s="68" customFormat="1" ht="30" customHeight="1" x14ac:dyDescent="0.3">
      <c r="A60" s="226" t="s">
        <v>463</v>
      </c>
      <c r="B60" s="138" t="s">
        <v>473</v>
      </c>
      <c r="C60" s="227" t="s">
        <v>474</v>
      </c>
      <c r="D60" s="138" t="s">
        <v>34</v>
      </c>
      <c r="E60" s="228">
        <v>18</v>
      </c>
      <c r="F60" s="229"/>
      <c r="G60" s="121">
        <f t="shared" si="0"/>
        <v>0</v>
      </c>
      <c r="H60" s="141"/>
      <c r="I60" s="107"/>
    </row>
    <row r="61" spans="1:9" s="68" customFormat="1" ht="30" customHeight="1" x14ac:dyDescent="0.3">
      <c r="A61" s="120" t="s">
        <v>463</v>
      </c>
      <c r="B61" s="39" t="s">
        <v>475</v>
      </c>
      <c r="C61" s="132" t="s">
        <v>476</v>
      </c>
      <c r="D61" s="39" t="s">
        <v>33</v>
      </c>
      <c r="E61" s="160">
        <v>16</v>
      </c>
      <c r="F61" s="144"/>
      <c r="G61" s="121">
        <f t="shared" si="0"/>
        <v>0</v>
      </c>
      <c r="H61" s="141"/>
      <c r="I61" s="107"/>
    </row>
    <row r="62" spans="1:9" s="68" customFormat="1" ht="30" customHeight="1" x14ac:dyDescent="0.3">
      <c r="A62" s="120" t="s">
        <v>463</v>
      </c>
      <c r="B62" s="39" t="s">
        <v>477</v>
      </c>
      <c r="C62" s="132" t="s">
        <v>467</v>
      </c>
      <c r="D62" s="39" t="s">
        <v>31</v>
      </c>
      <c r="E62" s="160">
        <v>73</v>
      </c>
      <c r="F62" s="144"/>
      <c r="G62" s="121">
        <f t="shared" si="0"/>
        <v>0</v>
      </c>
      <c r="H62" s="141"/>
      <c r="I62" s="107"/>
    </row>
    <row r="63" spans="1:9" s="68" customFormat="1" ht="30" customHeight="1" x14ac:dyDescent="0.3">
      <c r="A63" s="120" t="s">
        <v>463</v>
      </c>
      <c r="B63" s="39" t="s">
        <v>478</v>
      </c>
      <c r="C63" s="132" t="s">
        <v>482</v>
      </c>
      <c r="D63" s="39" t="s">
        <v>31</v>
      </c>
      <c r="E63" s="160">
        <v>73</v>
      </c>
      <c r="F63" s="144"/>
      <c r="G63" s="121">
        <f t="shared" si="0"/>
        <v>0</v>
      </c>
      <c r="H63" s="141"/>
      <c r="I63" s="107"/>
    </row>
    <row r="64" spans="1:9" s="68" customFormat="1" ht="30" customHeight="1" x14ac:dyDescent="0.3">
      <c r="A64" s="120" t="s">
        <v>463</v>
      </c>
      <c r="B64" s="39" t="s">
        <v>479</v>
      </c>
      <c r="C64" s="132" t="s">
        <v>483</v>
      </c>
      <c r="D64" s="39" t="s">
        <v>31</v>
      </c>
      <c r="E64" s="160">
        <v>73</v>
      </c>
      <c r="F64" s="144"/>
      <c r="G64" s="121">
        <f t="shared" si="0"/>
        <v>0</v>
      </c>
      <c r="H64" s="141"/>
      <c r="I64" s="107"/>
    </row>
    <row r="65" spans="1:9" s="68" customFormat="1" ht="30" customHeight="1" x14ac:dyDescent="0.3">
      <c r="A65" s="120" t="s">
        <v>463</v>
      </c>
      <c r="B65" s="39" t="s">
        <v>480</v>
      </c>
      <c r="C65" s="132" t="s">
        <v>484</v>
      </c>
      <c r="D65" s="39" t="s">
        <v>34</v>
      </c>
      <c r="E65" s="160">
        <v>47</v>
      </c>
      <c r="F65" s="144"/>
      <c r="G65" s="121">
        <f t="shared" si="0"/>
        <v>0</v>
      </c>
      <c r="H65" s="141"/>
      <c r="I65" s="107"/>
    </row>
    <row r="66" spans="1:9" s="68" customFormat="1" ht="30" customHeight="1" x14ac:dyDescent="0.3">
      <c r="A66" s="120" t="s">
        <v>463</v>
      </c>
      <c r="B66" s="39" t="s">
        <v>481</v>
      </c>
      <c r="C66" s="132" t="s">
        <v>485</v>
      </c>
      <c r="D66" s="39" t="s">
        <v>34</v>
      </c>
      <c r="E66" s="160">
        <v>40</v>
      </c>
      <c r="F66" s="144"/>
      <c r="G66" s="121">
        <f>ROUND((E66*F66),2)</f>
        <v>0</v>
      </c>
      <c r="H66" s="141"/>
      <c r="I66" s="107"/>
    </row>
    <row r="67" spans="1:9" s="68" customFormat="1" ht="30" customHeight="1" x14ac:dyDescent="0.3">
      <c r="A67" s="120" t="s">
        <v>463</v>
      </c>
      <c r="B67" s="39" t="s">
        <v>486</v>
      </c>
      <c r="C67" s="132" t="s">
        <v>176</v>
      </c>
      <c r="D67" s="39" t="s">
        <v>177</v>
      </c>
      <c r="E67" s="160">
        <v>2</v>
      </c>
      <c r="F67" s="144"/>
      <c r="G67" s="121">
        <f t="shared" si="0"/>
        <v>0</v>
      </c>
      <c r="H67" s="141"/>
      <c r="I67" s="107"/>
    </row>
    <row r="68" spans="1:9" s="68" customFormat="1" ht="30" customHeight="1" x14ac:dyDescent="0.3">
      <c r="A68" s="120" t="s">
        <v>463</v>
      </c>
      <c r="B68" s="39" t="s">
        <v>487</v>
      </c>
      <c r="C68" s="132" t="s">
        <v>393</v>
      </c>
      <c r="D68" s="39" t="s">
        <v>508</v>
      </c>
      <c r="E68" s="160">
        <v>2</v>
      </c>
      <c r="F68" s="144"/>
      <c r="G68" s="121">
        <f t="shared" si="0"/>
        <v>0</v>
      </c>
      <c r="H68" s="141"/>
      <c r="I68" s="107"/>
    </row>
    <row r="69" spans="1:9" s="68" customFormat="1" ht="30" customHeight="1" x14ac:dyDescent="0.3">
      <c r="A69" s="120" t="s">
        <v>463</v>
      </c>
      <c r="B69" s="39" t="s">
        <v>488</v>
      </c>
      <c r="C69" s="132" t="s">
        <v>489</v>
      </c>
      <c r="D69" s="39" t="s">
        <v>33</v>
      </c>
      <c r="E69" s="160">
        <v>350</v>
      </c>
      <c r="F69" s="144"/>
      <c r="G69" s="121">
        <f t="shared" si="0"/>
        <v>0</v>
      </c>
      <c r="H69" s="141"/>
      <c r="I69" s="107"/>
    </row>
    <row r="70" spans="1:9" s="68" customFormat="1" ht="30" customHeight="1" thickBot="1" x14ac:dyDescent="0.35">
      <c r="A70" s="120" t="s">
        <v>463</v>
      </c>
      <c r="B70" s="39" t="s">
        <v>490</v>
      </c>
      <c r="C70" s="132" t="s">
        <v>165</v>
      </c>
      <c r="D70" s="39" t="s">
        <v>31</v>
      </c>
      <c r="E70" s="160">
        <v>570</v>
      </c>
      <c r="F70" s="144"/>
      <c r="G70" s="121">
        <f t="shared" si="0"/>
        <v>0</v>
      </c>
      <c r="H70" s="141"/>
      <c r="I70" s="107"/>
    </row>
    <row r="71" spans="1:9" s="68" customFormat="1" ht="30" customHeight="1" thickBot="1" x14ac:dyDescent="0.35">
      <c r="A71" s="122" t="s">
        <v>463</v>
      </c>
      <c r="B71" s="123" t="s">
        <v>491</v>
      </c>
      <c r="C71" s="148" t="s">
        <v>80</v>
      </c>
      <c r="D71" s="124" t="s">
        <v>34</v>
      </c>
      <c r="E71" s="161">
        <v>115</v>
      </c>
      <c r="F71" s="149"/>
      <c r="G71" s="126">
        <f t="shared" si="0"/>
        <v>0</v>
      </c>
      <c r="H71" s="143" t="s">
        <v>91</v>
      </c>
      <c r="I71" s="128">
        <f>ROUND(SUM(G52:G71),2)</f>
        <v>0</v>
      </c>
    </row>
    <row r="72" spans="1:9" ht="45" customHeight="1" thickBot="1" x14ac:dyDescent="0.35">
      <c r="A72" s="5"/>
      <c r="B72" s="43"/>
      <c r="C72" s="5"/>
      <c r="D72" s="2"/>
      <c r="E72" s="2"/>
      <c r="F72" s="150" t="s">
        <v>178</v>
      </c>
      <c r="G72" s="151">
        <f>SUM(G5:G71)</f>
        <v>0</v>
      </c>
      <c r="H72" s="107"/>
    </row>
    <row r="73" spans="1:9" ht="20.25" customHeight="1" x14ac:dyDescent="0.3">
      <c r="A73" s="108"/>
      <c r="B73" s="109"/>
      <c r="C73" s="109"/>
      <c r="D73" s="109"/>
      <c r="E73" s="110"/>
      <c r="F73" s="109"/>
      <c r="G73" s="10"/>
    </row>
    <row r="74" spans="1:9" x14ac:dyDescent="0.3">
      <c r="A74" s="5"/>
      <c r="B74" s="2"/>
      <c r="C74" s="5"/>
      <c r="D74" s="2"/>
      <c r="E74" s="2"/>
      <c r="F74" s="11"/>
      <c r="G74" s="10"/>
    </row>
    <row r="75" spans="1:9" x14ac:dyDescent="0.3">
      <c r="A75" s="5"/>
      <c r="B75" s="2"/>
      <c r="C75" s="5"/>
      <c r="D75" s="2"/>
      <c r="E75" s="2"/>
      <c r="F75" s="11"/>
      <c r="G75" s="10"/>
    </row>
    <row r="76" spans="1:9" x14ac:dyDescent="0.3">
      <c r="F76" s="12"/>
    </row>
    <row r="77" spans="1:9" x14ac:dyDescent="0.3">
      <c r="A77" s="6"/>
      <c r="B77" s="3"/>
      <c r="C77" s="6"/>
      <c r="D77" s="3"/>
      <c r="E77" s="3"/>
      <c r="F77" s="13"/>
      <c r="G77" s="3"/>
    </row>
    <row r="78" spans="1:9" ht="15" customHeight="1" x14ac:dyDescent="0.3">
      <c r="A78" s="4"/>
      <c r="B78" s="4"/>
      <c r="C78" s="4"/>
      <c r="D78" s="4"/>
      <c r="E78" s="4"/>
      <c r="F78" s="14"/>
      <c r="G78" s="4"/>
    </row>
  </sheetData>
  <sheetProtection algorithmName="SHA-512" hashValue="GBOqiX9hpIn/jjHlMmUSUupcBoEf8dBveYWCywdGNcFrBFiiRcipOc3WyVuMiFfrRXajR7x+dLWv6t3RfMgwuA==" saltValue="EpPG1/JGBaxPY01kukyOzA==" spinCount="100000" sheet="1" objects="1" scenarios="1"/>
  <mergeCells count="1">
    <mergeCell ref="A3:G3"/>
  </mergeCells>
  <phoneticPr fontId="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D50A3-DB58-4B6B-8330-6E70252764EF}">
  <dimension ref="A1:I78"/>
  <sheetViews>
    <sheetView topLeftCell="A27" zoomScale="85" zoomScaleNormal="85" workbookViewId="0">
      <selection activeCell="I7" sqref="I7"/>
    </sheetView>
  </sheetViews>
  <sheetFormatPr defaultColWidth="9.1796875" defaultRowHeight="14" x14ac:dyDescent="0.3"/>
  <cols>
    <col min="1" max="1" width="30.7265625" style="18" customWidth="1"/>
    <col min="2" max="2" width="10.7265625" style="8" customWidth="1"/>
    <col min="3" max="3" width="78.54296875" style="9" customWidth="1"/>
    <col min="4" max="5" width="10.7265625" style="8" customWidth="1"/>
    <col min="6" max="6" width="20.7265625" style="15" customWidth="1"/>
    <col min="7" max="7" width="18.26953125" style="8" customWidth="1"/>
    <col min="8" max="8" width="20.7265625" style="7" customWidth="1"/>
    <col min="9" max="9" width="10.7265625" style="7" customWidth="1"/>
    <col min="10" max="16384" width="9.1796875" style="7"/>
  </cols>
  <sheetData>
    <row r="1" spans="1:9" ht="20.149999999999999" customHeight="1" x14ac:dyDescent="0.3">
      <c r="A1" s="111"/>
      <c r="B1" s="111"/>
      <c r="C1" s="111"/>
      <c r="D1" s="111"/>
      <c r="E1" s="111"/>
      <c r="F1" s="111"/>
      <c r="G1" s="111"/>
      <c r="H1" s="19"/>
      <c r="I1" s="20"/>
    </row>
    <row r="2" spans="1:9" ht="20.149999999999999" customHeight="1" thickBot="1" x14ac:dyDescent="0.35">
      <c r="A2" s="1"/>
      <c r="B2" s="1"/>
      <c r="C2" s="1"/>
      <c r="D2" s="1"/>
      <c r="E2" s="17"/>
      <c r="F2" s="1"/>
      <c r="G2" s="1"/>
      <c r="H2" s="16"/>
    </row>
    <row r="3" spans="1:9" ht="20.149999999999999" customHeight="1" thickBot="1" x14ac:dyDescent="0.35">
      <c r="A3" s="241" t="s">
        <v>397</v>
      </c>
      <c r="B3" s="242"/>
      <c r="C3" s="242"/>
      <c r="D3" s="242"/>
      <c r="E3" s="242"/>
      <c r="F3" s="242"/>
      <c r="G3" s="243"/>
      <c r="H3" s="16"/>
    </row>
    <row r="4" spans="1:9" ht="45" customHeight="1" thickBot="1" x14ac:dyDescent="0.35">
      <c r="A4" s="112" t="s">
        <v>16</v>
      </c>
      <c r="B4" s="113" t="s">
        <v>0</v>
      </c>
      <c r="C4" s="113" t="s">
        <v>1</v>
      </c>
      <c r="D4" s="113" t="s">
        <v>2</v>
      </c>
      <c r="E4" s="114" t="s">
        <v>3</v>
      </c>
      <c r="F4" s="115" t="s">
        <v>116</v>
      </c>
      <c r="G4" s="116" t="s">
        <v>4</v>
      </c>
      <c r="H4" s="16"/>
    </row>
    <row r="5" spans="1:9" ht="30" customHeight="1" x14ac:dyDescent="0.3">
      <c r="A5" s="117" t="s">
        <v>28</v>
      </c>
      <c r="B5" s="39" t="s">
        <v>6</v>
      </c>
      <c r="C5" s="54" t="s">
        <v>427</v>
      </c>
      <c r="D5" s="44" t="s">
        <v>5</v>
      </c>
      <c r="E5" s="159">
        <v>1</v>
      </c>
      <c r="F5" s="118"/>
      <c r="G5" s="119">
        <f>ROUND((E5*F5),2)</f>
        <v>0</v>
      </c>
      <c r="H5" s="16"/>
    </row>
    <row r="6" spans="1:9" ht="30" customHeight="1" thickBot="1" x14ac:dyDescent="0.35">
      <c r="A6" s="218" t="s">
        <v>28</v>
      </c>
      <c r="B6" s="123" t="s">
        <v>7</v>
      </c>
      <c r="C6" s="178" t="s">
        <v>428</v>
      </c>
      <c r="D6" s="219" t="s">
        <v>5</v>
      </c>
      <c r="E6" s="220">
        <v>2</v>
      </c>
      <c r="F6" s="221"/>
      <c r="G6" s="121">
        <f t="shared" ref="G6:G71" si="0">ROUND((E6*F6),2)</f>
        <v>0</v>
      </c>
      <c r="H6" s="16"/>
    </row>
    <row r="7" spans="1:9" ht="30" customHeight="1" thickBot="1" x14ac:dyDescent="0.35">
      <c r="A7" s="122" t="s">
        <v>28</v>
      </c>
      <c r="B7" s="123" t="s">
        <v>8</v>
      </c>
      <c r="C7" s="70" t="s">
        <v>426</v>
      </c>
      <c r="D7" s="124" t="s">
        <v>15</v>
      </c>
      <c r="E7" s="161">
        <v>1</v>
      </c>
      <c r="F7" s="125"/>
      <c r="G7" s="126">
        <f>ROUND((E7*F7),2)</f>
        <v>0</v>
      </c>
      <c r="H7" s="127" t="s">
        <v>17</v>
      </c>
      <c r="I7" s="128">
        <f>ROUND(SUM(G5:G7),2)</f>
        <v>0</v>
      </c>
    </row>
    <row r="8" spans="1:9" s="68" customFormat="1" ht="30" customHeight="1" x14ac:dyDescent="0.3">
      <c r="A8" s="117" t="s">
        <v>338</v>
      </c>
      <c r="B8" s="44" t="s">
        <v>41</v>
      </c>
      <c r="C8" s="129" t="s">
        <v>339</v>
      </c>
      <c r="D8" s="44" t="s">
        <v>118</v>
      </c>
      <c r="E8" s="159">
        <v>36</v>
      </c>
      <c r="F8" s="130"/>
      <c r="G8" s="119">
        <f t="shared" si="0"/>
        <v>0</v>
      </c>
      <c r="H8" s="131"/>
    </row>
    <row r="9" spans="1:9" s="68" customFormat="1" ht="30" customHeight="1" x14ac:dyDescent="0.3">
      <c r="A9" s="120" t="s">
        <v>338</v>
      </c>
      <c r="B9" s="39" t="s">
        <v>43</v>
      </c>
      <c r="C9" s="132" t="s">
        <v>39</v>
      </c>
      <c r="D9" s="39" t="s">
        <v>33</v>
      </c>
      <c r="E9" s="160">
        <v>258</v>
      </c>
      <c r="F9" s="133"/>
      <c r="G9" s="121">
        <f t="shared" si="0"/>
        <v>0</v>
      </c>
      <c r="H9" s="131"/>
    </row>
    <row r="10" spans="1:9" s="68" customFormat="1" ht="30" customHeight="1" x14ac:dyDescent="0.3">
      <c r="A10" s="120" t="s">
        <v>338</v>
      </c>
      <c r="B10" s="39" t="s">
        <v>44</v>
      </c>
      <c r="C10" s="132" t="s">
        <v>117</v>
      </c>
      <c r="D10" s="39" t="s">
        <v>118</v>
      </c>
      <c r="E10" s="160">
        <v>2.2000000000000002</v>
      </c>
      <c r="F10" s="133"/>
      <c r="G10" s="121">
        <f t="shared" si="0"/>
        <v>0</v>
      </c>
      <c r="H10" s="131"/>
    </row>
    <row r="11" spans="1:9" s="68" customFormat="1" ht="30" customHeight="1" x14ac:dyDescent="0.3">
      <c r="A11" s="120" t="s">
        <v>338</v>
      </c>
      <c r="B11" s="39" t="s">
        <v>46</v>
      </c>
      <c r="C11" s="132" t="s">
        <v>187</v>
      </c>
      <c r="D11" s="39" t="s">
        <v>31</v>
      </c>
      <c r="E11" s="160">
        <v>270</v>
      </c>
      <c r="F11" s="133"/>
      <c r="G11" s="121">
        <f t="shared" si="0"/>
        <v>0</v>
      </c>
      <c r="H11" s="131"/>
    </row>
    <row r="12" spans="1:9" s="68" customFormat="1" ht="30" customHeight="1" x14ac:dyDescent="0.3">
      <c r="A12" s="120" t="s">
        <v>338</v>
      </c>
      <c r="B12" s="39" t="s">
        <v>47</v>
      </c>
      <c r="C12" s="232" t="s">
        <v>532</v>
      </c>
      <c r="D12" s="39" t="s">
        <v>33</v>
      </c>
      <c r="E12" s="160">
        <f>E11*0.06</f>
        <v>16.2</v>
      </c>
      <c r="F12" s="133"/>
      <c r="G12" s="121">
        <f t="shared" si="0"/>
        <v>0</v>
      </c>
      <c r="H12" s="131"/>
    </row>
    <row r="13" spans="1:9" s="68" customFormat="1" ht="30" customHeight="1" thickBot="1" x14ac:dyDescent="0.35">
      <c r="A13" s="120" t="s">
        <v>338</v>
      </c>
      <c r="B13" s="39" t="s">
        <v>49</v>
      </c>
      <c r="C13" s="132" t="s">
        <v>339</v>
      </c>
      <c r="D13" s="39" t="s">
        <v>118</v>
      </c>
      <c r="E13" s="160">
        <v>1.2</v>
      </c>
      <c r="F13" s="133"/>
      <c r="G13" s="121">
        <f t="shared" si="0"/>
        <v>0</v>
      </c>
      <c r="H13" s="131"/>
    </row>
    <row r="14" spans="1:9" s="68" customFormat="1" ht="30" customHeight="1" thickBot="1" x14ac:dyDescent="0.35">
      <c r="A14" s="134" t="s">
        <v>338</v>
      </c>
      <c r="B14" s="124" t="s">
        <v>50</v>
      </c>
      <c r="C14" s="135" t="s">
        <v>492</v>
      </c>
      <c r="D14" s="123" t="s">
        <v>34</v>
      </c>
      <c r="E14" s="162">
        <v>67</v>
      </c>
      <c r="F14" s="136"/>
      <c r="G14" s="137">
        <f t="shared" si="0"/>
        <v>0</v>
      </c>
      <c r="H14" s="127" t="s">
        <v>53</v>
      </c>
      <c r="I14" s="128">
        <f>ROUND(SUM(G8:G14),2)</f>
        <v>0</v>
      </c>
    </row>
    <row r="15" spans="1:9" s="68" customFormat="1" ht="30" customHeight="1" x14ac:dyDescent="0.3">
      <c r="A15" s="117" t="s">
        <v>430</v>
      </c>
      <c r="B15" s="138" t="s">
        <v>54</v>
      </c>
      <c r="C15" s="129" t="s">
        <v>431</v>
      </c>
      <c r="D15" s="44" t="s">
        <v>34</v>
      </c>
      <c r="E15" s="159">
        <v>336</v>
      </c>
      <c r="F15" s="139"/>
      <c r="G15" s="119">
        <f t="shared" si="0"/>
        <v>0</v>
      </c>
      <c r="H15" s="131"/>
    </row>
    <row r="16" spans="1:9" s="68" customFormat="1" ht="30" customHeight="1" x14ac:dyDescent="0.3">
      <c r="A16" s="120" t="s">
        <v>430</v>
      </c>
      <c r="B16" s="39" t="s">
        <v>56</v>
      </c>
      <c r="C16" s="132" t="s">
        <v>432</v>
      </c>
      <c r="D16" s="39" t="s">
        <v>34</v>
      </c>
      <c r="E16" s="160">
        <v>140</v>
      </c>
      <c r="F16" s="140"/>
      <c r="G16" s="121">
        <f t="shared" si="0"/>
        <v>0</v>
      </c>
      <c r="H16" s="131"/>
    </row>
    <row r="17" spans="1:9" s="68" customFormat="1" ht="30" customHeight="1" x14ac:dyDescent="0.3">
      <c r="A17" s="120" t="s">
        <v>430</v>
      </c>
      <c r="B17" s="39" t="s">
        <v>58</v>
      </c>
      <c r="C17" s="132" t="s">
        <v>493</v>
      </c>
      <c r="D17" s="39" t="s">
        <v>177</v>
      </c>
      <c r="E17" s="160">
        <v>2</v>
      </c>
      <c r="F17" s="140"/>
      <c r="G17" s="121">
        <f t="shared" si="0"/>
        <v>0</v>
      </c>
      <c r="H17" s="131"/>
    </row>
    <row r="18" spans="1:9" s="68" customFormat="1" ht="30" customHeight="1" x14ac:dyDescent="0.3">
      <c r="A18" s="120" t="s">
        <v>430</v>
      </c>
      <c r="B18" s="39" t="s">
        <v>59</v>
      </c>
      <c r="C18" s="132" t="s">
        <v>494</v>
      </c>
      <c r="D18" s="39" t="s">
        <v>177</v>
      </c>
      <c r="E18" s="160">
        <v>4</v>
      </c>
      <c r="F18" s="140"/>
      <c r="G18" s="121">
        <f t="shared" si="0"/>
        <v>0</v>
      </c>
      <c r="H18" s="131"/>
    </row>
    <row r="19" spans="1:9" s="68" customFormat="1" ht="30" customHeight="1" x14ac:dyDescent="0.3">
      <c r="A19" s="120" t="s">
        <v>430</v>
      </c>
      <c r="B19" s="39" t="s">
        <v>60</v>
      </c>
      <c r="C19" s="132" t="s">
        <v>433</v>
      </c>
      <c r="D19" s="39" t="s">
        <v>34</v>
      </c>
      <c r="E19" s="160">
        <v>130</v>
      </c>
      <c r="F19" s="140"/>
      <c r="G19" s="121">
        <f t="shared" si="0"/>
        <v>0</v>
      </c>
      <c r="H19" s="106"/>
    </row>
    <row r="20" spans="1:9" s="68" customFormat="1" ht="30" customHeight="1" x14ac:dyDescent="0.3">
      <c r="A20" s="120" t="s">
        <v>430</v>
      </c>
      <c r="B20" s="39" t="s">
        <v>495</v>
      </c>
      <c r="C20" s="132" t="s">
        <v>127</v>
      </c>
      <c r="D20" s="39" t="s">
        <v>177</v>
      </c>
      <c r="E20" s="160">
        <v>2</v>
      </c>
      <c r="F20" s="140"/>
      <c r="G20" s="121">
        <f t="shared" si="0"/>
        <v>0</v>
      </c>
      <c r="H20" s="106"/>
    </row>
    <row r="21" spans="1:9" s="68" customFormat="1" ht="30" customHeight="1" x14ac:dyDescent="0.3">
      <c r="A21" s="120" t="s">
        <v>430</v>
      </c>
      <c r="B21" s="39" t="s">
        <v>496</v>
      </c>
      <c r="C21" s="132" t="s">
        <v>129</v>
      </c>
      <c r="D21" s="39" t="s">
        <v>177</v>
      </c>
      <c r="E21" s="160">
        <v>16</v>
      </c>
      <c r="F21" s="140"/>
      <c r="G21" s="121">
        <f t="shared" si="0"/>
        <v>0</v>
      </c>
      <c r="H21" s="106"/>
    </row>
    <row r="22" spans="1:9" s="68" customFormat="1" ht="30" customHeight="1" x14ac:dyDescent="0.3">
      <c r="A22" s="120" t="s">
        <v>430</v>
      </c>
      <c r="B22" s="39" t="s">
        <v>497</v>
      </c>
      <c r="C22" s="132" t="s">
        <v>155</v>
      </c>
      <c r="D22" s="39" t="s">
        <v>34</v>
      </c>
      <c r="E22" s="160">
        <v>24</v>
      </c>
      <c r="F22" s="140"/>
      <c r="G22" s="121">
        <f t="shared" si="0"/>
        <v>0</v>
      </c>
      <c r="H22" s="106"/>
    </row>
    <row r="23" spans="1:9" s="68" customFormat="1" ht="30" customHeight="1" x14ac:dyDescent="0.3">
      <c r="A23" s="120" t="s">
        <v>430</v>
      </c>
      <c r="B23" s="39" t="s">
        <v>498</v>
      </c>
      <c r="C23" s="132" t="s">
        <v>353</v>
      </c>
      <c r="D23" s="39" t="s">
        <v>31</v>
      </c>
      <c r="E23" s="160">
        <v>247</v>
      </c>
      <c r="F23" s="140"/>
      <c r="G23" s="121">
        <f t="shared" si="0"/>
        <v>0</v>
      </c>
      <c r="H23" s="106"/>
    </row>
    <row r="24" spans="1:9" s="68" customFormat="1" ht="30" customHeight="1" x14ac:dyDescent="0.3">
      <c r="A24" s="120" t="s">
        <v>430</v>
      </c>
      <c r="B24" s="39" t="s">
        <v>499</v>
      </c>
      <c r="C24" s="132" t="s">
        <v>435</v>
      </c>
      <c r="D24" s="39" t="s">
        <v>31</v>
      </c>
      <c r="E24" s="160">
        <v>341</v>
      </c>
      <c r="F24" s="140"/>
      <c r="G24" s="121">
        <f t="shared" si="0"/>
        <v>0</v>
      </c>
      <c r="H24" s="106"/>
    </row>
    <row r="25" spans="1:9" s="68" customFormat="1" ht="30" customHeight="1" thickBot="1" x14ac:dyDescent="0.35">
      <c r="A25" s="120" t="s">
        <v>430</v>
      </c>
      <c r="B25" s="39" t="s">
        <v>500</v>
      </c>
      <c r="C25" s="132" t="s">
        <v>436</v>
      </c>
      <c r="D25" s="39" t="s">
        <v>33</v>
      </c>
      <c r="E25" s="160">
        <v>880</v>
      </c>
      <c r="F25" s="140"/>
      <c r="G25" s="121">
        <f t="shared" si="0"/>
        <v>0</v>
      </c>
      <c r="H25" s="106"/>
    </row>
    <row r="26" spans="1:9" s="68" customFormat="1" ht="30" customHeight="1" thickBot="1" x14ac:dyDescent="0.35">
      <c r="A26" s="134" t="s">
        <v>430</v>
      </c>
      <c r="B26" s="123" t="s">
        <v>501</v>
      </c>
      <c r="C26" s="59" t="s">
        <v>502</v>
      </c>
      <c r="D26" s="123" t="s">
        <v>34</v>
      </c>
      <c r="E26" s="162">
        <v>31</v>
      </c>
      <c r="F26" s="142"/>
      <c r="G26" s="137">
        <f t="shared" si="0"/>
        <v>0</v>
      </c>
      <c r="H26" s="143" t="s">
        <v>64</v>
      </c>
      <c r="I26" s="128">
        <f>ROUND(SUM(G15:G26),2)</f>
        <v>0</v>
      </c>
    </row>
    <row r="27" spans="1:9" s="68" customFormat="1" ht="30" customHeight="1" x14ac:dyDescent="0.3">
      <c r="A27" s="117" t="s">
        <v>135</v>
      </c>
      <c r="B27" s="44" t="s">
        <v>65</v>
      </c>
      <c r="C27" s="129" t="s">
        <v>439</v>
      </c>
      <c r="D27" s="44" t="s">
        <v>177</v>
      </c>
      <c r="E27" s="159">
        <v>11</v>
      </c>
      <c r="F27" s="139"/>
      <c r="G27" s="119">
        <f t="shared" si="0"/>
        <v>0</v>
      </c>
      <c r="H27" s="141"/>
      <c r="I27" s="107"/>
    </row>
    <row r="28" spans="1:9" s="68" customFormat="1" ht="30" customHeight="1" x14ac:dyDescent="0.3">
      <c r="A28" s="120" t="s">
        <v>135</v>
      </c>
      <c r="B28" s="39" t="s">
        <v>66</v>
      </c>
      <c r="C28" s="132" t="s">
        <v>503</v>
      </c>
      <c r="D28" s="39" t="s">
        <v>33</v>
      </c>
      <c r="E28" s="160">
        <v>16.8</v>
      </c>
      <c r="F28" s="140"/>
      <c r="G28" s="121">
        <f t="shared" si="0"/>
        <v>0</v>
      </c>
      <c r="H28" s="141"/>
      <c r="I28" s="107"/>
    </row>
    <row r="29" spans="1:9" s="68" customFormat="1" ht="30" customHeight="1" x14ac:dyDescent="0.3">
      <c r="A29" s="120" t="s">
        <v>135</v>
      </c>
      <c r="B29" s="39" t="s">
        <v>67</v>
      </c>
      <c r="C29" s="132" t="s">
        <v>441</v>
      </c>
      <c r="D29" s="39" t="s">
        <v>34</v>
      </c>
      <c r="E29" s="160">
        <v>24</v>
      </c>
      <c r="F29" s="140"/>
      <c r="G29" s="121">
        <f>ROUND((E29*F29),2)</f>
        <v>0</v>
      </c>
      <c r="H29" s="141"/>
      <c r="I29" s="107"/>
    </row>
    <row r="30" spans="1:9" s="68" customFormat="1" ht="30" customHeight="1" x14ac:dyDescent="0.3">
      <c r="A30" s="120" t="s">
        <v>135</v>
      </c>
      <c r="B30" s="39" t="s">
        <v>68</v>
      </c>
      <c r="C30" s="132" t="s">
        <v>442</v>
      </c>
      <c r="D30" s="39" t="s">
        <v>34</v>
      </c>
      <c r="E30" s="160">
        <v>24</v>
      </c>
      <c r="F30" s="140"/>
      <c r="G30" s="121">
        <f t="shared" si="0"/>
        <v>0</v>
      </c>
      <c r="H30" s="141"/>
      <c r="I30" s="107"/>
    </row>
    <row r="31" spans="1:9" s="68" customFormat="1" ht="30" customHeight="1" x14ac:dyDescent="0.3">
      <c r="A31" s="120" t="s">
        <v>135</v>
      </c>
      <c r="B31" s="39" t="s">
        <v>69</v>
      </c>
      <c r="C31" s="132" t="s">
        <v>443</v>
      </c>
      <c r="D31" s="39" t="s">
        <v>31</v>
      </c>
      <c r="E31" s="160">
        <v>81</v>
      </c>
      <c r="F31" s="140"/>
      <c r="G31" s="121">
        <f t="shared" si="0"/>
        <v>0</v>
      </c>
      <c r="H31" s="141"/>
      <c r="I31" s="107"/>
    </row>
    <row r="32" spans="1:9" s="68" customFormat="1" ht="30" customHeight="1" x14ac:dyDescent="0.3">
      <c r="A32" s="120" t="s">
        <v>135</v>
      </c>
      <c r="B32" s="39" t="s">
        <v>70</v>
      </c>
      <c r="C32" s="132" t="s">
        <v>444</v>
      </c>
      <c r="D32" s="39" t="s">
        <v>33</v>
      </c>
      <c r="E32" s="160">
        <v>38</v>
      </c>
      <c r="F32" s="140"/>
      <c r="G32" s="121">
        <f t="shared" si="0"/>
        <v>0</v>
      </c>
      <c r="H32" s="141"/>
      <c r="I32" s="107"/>
    </row>
    <row r="33" spans="1:9" s="68" customFormat="1" ht="30" customHeight="1" x14ac:dyDescent="0.3">
      <c r="A33" s="120" t="s">
        <v>135</v>
      </c>
      <c r="B33" s="39" t="s">
        <v>71</v>
      </c>
      <c r="C33" s="132" t="s">
        <v>445</v>
      </c>
      <c r="D33" s="39" t="s">
        <v>31</v>
      </c>
      <c r="E33" s="160">
        <v>317</v>
      </c>
      <c r="F33" s="140"/>
      <c r="G33" s="121">
        <f t="shared" si="0"/>
        <v>0</v>
      </c>
      <c r="H33" s="141"/>
      <c r="I33" s="107"/>
    </row>
    <row r="34" spans="1:9" s="68" customFormat="1" ht="30" customHeight="1" x14ac:dyDescent="0.3">
      <c r="A34" s="120" t="s">
        <v>135</v>
      </c>
      <c r="B34" s="39" t="s">
        <v>72</v>
      </c>
      <c r="C34" s="132" t="s">
        <v>446</v>
      </c>
      <c r="D34" s="39" t="s">
        <v>177</v>
      </c>
      <c r="E34" s="160">
        <v>8</v>
      </c>
      <c r="F34" s="140"/>
      <c r="G34" s="121">
        <f t="shared" si="0"/>
        <v>0</v>
      </c>
      <c r="H34" s="141"/>
      <c r="I34" s="107"/>
    </row>
    <row r="35" spans="1:9" s="68" customFormat="1" ht="30" customHeight="1" x14ac:dyDescent="0.3">
      <c r="A35" s="120" t="s">
        <v>135</v>
      </c>
      <c r="B35" s="39" t="s">
        <v>73</v>
      </c>
      <c r="C35" s="132" t="s">
        <v>163</v>
      </c>
      <c r="D35" s="39" t="s">
        <v>34</v>
      </c>
      <c r="E35" s="160">
        <v>154</v>
      </c>
      <c r="F35" s="140"/>
      <c r="G35" s="121">
        <f t="shared" si="0"/>
        <v>0</v>
      </c>
      <c r="H35" s="141"/>
      <c r="I35" s="107"/>
    </row>
    <row r="36" spans="1:9" s="68" customFormat="1" ht="30" customHeight="1" x14ac:dyDescent="0.3">
      <c r="A36" s="120" t="s">
        <v>135</v>
      </c>
      <c r="B36" s="39" t="s">
        <v>74</v>
      </c>
      <c r="C36" s="132" t="s">
        <v>447</v>
      </c>
      <c r="D36" s="39" t="s">
        <v>31</v>
      </c>
      <c r="E36" s="160">
        <v>240</v>
      </c>
      <c r="F36" s="140"/>
      <c r="G36" s="121">
        <f t="shared" si="0"/>
        <v>0</v>
      </c>
      <c r="H36" s="141"/>
      <c r="I36" s="107"/>
    </row>
    <row r="37" spans="1:9" s="68" customFormat="1" ht="30" customHeight="1" x14ac:dyDescent="0.3">
      <c r="A37" s="120" t="s">
        <v>135</v>
      </c>
      <c r="B37" s="39" t="s">
        <v>75</v>
      </c>
      <c r="C37" s="132" t="s">
        <v>448</v>
      </c>
      <c r="D37" s="39" t="s">
        <v>31</v>
      </c>
      <c r="E37" s="160">
        <v>240</v>
      </c>
      <c r="F37" s="140"/>
      <c r="G37" s="121">
        <f t="shared" si="0"/>
        <v>0</v>
      </c>
      <c r="H37" s="141"/>
      <c r="I37" s="107"/>
    </row>
    <row r="38" spans="1:9" s="68" customFormat="1" ht="30" customHeight="1" x14ac:dyDescent="0.3">
      <c r="A38" s="120" t="s">
        <v>135</v>
      </c>
      <c r="B38" s="39" t="s">
        <v>249</v>
      </c>
      <c r="C38" s="132" t="s">
        <v>449</v>
      </c>
      <c r="D38" s="39" t="s">
        <v>31</v>
      </c>
      <c r="E38" s="160">
        <v>240</v>
      </c>
      <c r="F38" s="140"/>
      <c r="G38" s="121">
        <f t="shared" si="0"/>
        <v>0</v>
      </c>
      <c r="H38" s="141"/>
      <c r="I38" s="107"/>
    </row>
    <row r="39" spans="1:9" s="68" customFormat="1" ht="30" customHeight="1" x14ac:dyDescent="0.3">
      <c r="A39" s="120" t="s">
        <v>135</v>
      </c>
      <c r="B39" s="39" t="s">
        <v>253</v>
      </c>
      <c r="C39" s="132" t="s">
        <v>450</v>
      </c>
      <c r="D39" s="39" t="s">
        <v>34</v>
      </c>
      <c r="E39" s="160">
        <v>92</v>
      </c>
      <c r="F39" s="140"/>
      <c r="G39" s="121">
        <f t="shared" si="0"/>
        <v>0</v>
      </c>
      <c r="H39" s="141"/>
      <c r="I39" s="107"/>
    </row>
    <row r="40" spans="1:9" s="68" customFormat="1" ht="30" customHeight="1" x14ac:dyDescent="0.3">
      <c r="A40" s="120" t="s">
        <v>135</v>
      </c>
      <c r="B40" s="39" t="s">
        <v>254</v>
      </c>
      <c r="C40" s="132" t="s">
        <v>451</v>
      </c>
      <c r="D40" s="39" t="s">
        <v>31</v>
      </c>
      <c r="E40" s="160">
        <v>35</v>
      </c>
      <c r="F40" s="140"/>
      <c r="G40" s="121">
        <f t="shared" si="0"/>
        <v>0</v>
      </c>
      <c r="H40" s="141"/>
      <c r="I40" s="107"/>
    </row>
    <row r="41" spans="1:9" s="68" customFormat="1" ht="30" customHeight="1" x14ac:dyDescent="0.3">
      <c r="A41" s="120" t="s">
        <v>135</v>
      </c>
      <c r="B41" s="39" t="s">
        <v>255</v>
      </c>
      <c r="C41" s="132" t="s">
        <v>452</v>
      </c>
      <c r="D41" s="39" t="s">
        <v>31</v>
      </c>
      <c r="E41" s="160">
        <v>85</v>
      </c>
      <c r="F41" s="140"/>
      <c r="G41" s="121">
        <f t="shared" si="0"/>
        <v>0</v>
      </c>
      <c r="H41" s="141"/>
      <c r="I41" s="107"/>
    </row>
    <row r="42" spans="1:9" s="68" customFormat="1" ht="30" customHeight="1" x14ac:dyDescent="0.3">
      <c r="A42" s="120" t="s">
        <v>135</v>
      </c>
      <c r="B42" s="39" t="s">
        <v>256</v>
      </c>
      <c r="C42" s="132" t="s">
        <v>453</v>
      </c>
      <c r="D42" s="39" t="s">
        <v>31</v>
      </c>
      <c r="E42" s="160">
        <v>743</v>
      </c>
      <c r="F42" s="140"/>
      <c r="G42" s="121">
        <f t="shared" si="0"/>
        <v>0</v>
      </c>
      <c r="H42" s="141"/>
      <c r="I42" s="107"/>
    </row>
    <row r="43" spans="1:9" s="68" customFormat="1" ht="30" customHeight="1" thickBot="1" x14ac:dyDescent="0.35">
      <c r="A43" s="120" t="s">
        <v>135</v>
      </c>
      <c r="B43" s="39" t="s">
        <v>257</v>
      </c>
      <c r="C43" s="132" t="s">
        <v>454</v>
      </c>
      <c r="D43" s="39" t="s">
        <v>34</v>
      </c>
      <c r="E43" s="160">
        <v>26.4</v>
      </c>
      <c r="F43" s="140"/>
      <c r="G43" s="121">
        <f t="shared" si="0"/>
        <v>0</v>
      </c>
      <c r="H43" s="141"/>
      <c r="I43" s="107"/>
    </row>
    <row r="44" spans="1:9" s="68" customFormat="1" ht="30" customHeight="1" thickBot="1" x14ac:dyDescent="0.35">
      <c r="A44" s="120" t="s">
        <v>135</v>
      </c>
      <c r="B44" s="39" t="s">
        <v>258</v>
      </c>
      <c r="C44" s="132" t="s">
        <v>455</v>
      </c>
      <c r="D44" s="39" t="s">
        <v>34</v>
      </c>
      <c r="E44" s="160">
        <v>51.2</v>
      </c>
      <c r="F44" s="231"/>
      <c r="G44" s="137">
        <f t="shared" si="0"/>
        <v>0</v>
      </c>
      <c r="H44" s="143" t="s">
        <v>76</v>
      </c>
      <c r="I44" s="128">
        <f>ROUND(SUM(G27:G44),2)</f>
        <v>0</v>
      </c>
    </row>
    <row r="45" spans="1:9" s="68" customFormat="1" ht="30" customHeight="1" x14ac:dyDescent="0.3">
      <c r="A45" s="117" t="s">
        <v>457</v>
      </c>
      <c r="B45" s="44" t="s">
        <v>77</v>
      </c>
      <c r="C45" s="54" t="s">
        <v>458</v>
      </c>
      <c r="D45" s="146" t="s">
        <v>34</v>
      </c>
      <c r="E45" s="163">
        <v>320</v>
      </c>
      <c r="F45" s="229"/>
      <c r="G45" s="119">
        <f t="shared" si="0"/>
        <v>0</v>
      </c>
      <c r="H45" s="141"/>
      <c r="I45" s="107"/>
    </row>
    <row r="46" spans="1:9" s="68" customFormat="1" ht="30" customHeight="1" x14ac:dyDescent="0.3">
      <c r="A46" s="120" t="s">
        <v>457</v>
      </c>
      <c r="B46" s="39" t="s">
        <v>78</v>
      </c>
      <c r="C46" s="132" t="s">
        <v>346</v>
      </c>
      <c r="D46" s="39" t="s">
        <v>177</v>
      </c>
      <c r="E46" s="160">
        <v>4</v>
      </c>
      <c r="F46" s="144"/>
      <c r="G46" s="121">
        <f t="shared" si="0"/>
        <v>0</v>
      </c>
      <c r="H46" s="141"/>
      <c r="I46" s="107"/>
    </row>
    <row r="47" spans="1:9" s="68" customFormat="1" ht="30" customHeight="1" x14ac:dyDescent="0.3">
      <c r="A47" s="120" t="s">
        <v>457</v>
      </c>
      <c r="B47" s="39" t="s">
        <v>79</v>
      </c>
      <c r="C47" s="132" t="s">
        <v>155</v>
      </c>
      <c r="D47" s="39" t="s">
        <v>177</v>
      </c>
      <c r="E47" s="160">
        <v>4</v>
      </c>
      <c r="F47" s="144"/>
      <c r="G47" s="121">
        <f t="shared" si="0"/>
        <v>0</v>
      </c>
      <c r="H47" s="141"/>
      <c r="I47" s="107"/>
    </row>
    <row r="48" spans="1:9" s="68" customFormat="1" ht="30" customHeight="1" x14ac:dyDescent="0.3">
      <c r="A48" s="120" t="s">
        <v>457</v>
      </c>
      <c r="B48" s="39" t="s">
        <v>81</v>
      </c>
      <c r="C48" s="132" t="s">
        <v>459</v>
      </c>
      <c r="D48" s="39" t="s">
        <v>31</v>
      </c>
      <c r="E48" s="160">
        <v>130</v>
      </c>
      <c r="F48" s="144"/>
      <c r="G48" s="121">
        <f t="shared" si="0"/>
        <v>0</v>
      </c>
      <c r="H48" s="141"/>
      <c r="I48" s="107"/>
    </row>
    <row r="49" spans="1:9" s="68" customFormat="1" ht="30" customHeight="1" x14ac:dyDescent="0.3">
      <c r="A49" s="120" t="s">
        <v>457</v>
      </c>
      <c r="B49" s="39" t="s">
        <v>82</v>
      </c>
      <c r="C49" s="132" t="s">
        <v>460</v>
      </c>
      <c r="D49" s="39" t="s">
        <v>31</v>
      </c>
      <c r="E49" s="160">
        <v>150</v>
      </c>
      <c r="F49" s="144"/>
      <c r="G49" s="121">
        <f t="shared" si="0"/>
        <v>0</v>
      </c>
      <c r="H49" s="141"/>
      <c r="I49" s="107"/>
    </row>
    <row r="50" spans="1:9" s="68" customFormat="1" ht="30" customHeight="1" thickBot="1" x14ac:dyDescent="0.35">
      <c r="A50" s="120" t="s">
        <v>457</v>
      </c>
      <c r="B50" s="39" t="s">
        <v>83</v>
      </c>
      <c r="C50" s="132" t="s">
        <v>462</v>
      </c>
      <c r="D50" s="39" t="s">
        <v>33</v>
      </c>
      <c r="E50" s="160">
        <v>730</v>
      </c>
      <c r="F50" s="144"/>
      <c r="G50" s="121">
        <f t="shared" si="0"/>
        <v>0</v>
      </c>
      <c r="H50" s="141"/>
      <c r="I50" s="107"/>
    </row>
    <row r="51" spans="1:9" s="68" customFormat="1" ht="30" customHeight="1" thickBot="1" x14ac:dyDescent="0.35">
      <c r="A51" s="122" t="s">
        <v>457</v>
      </c>
      <c r="B51" s="124" t="s">
        <v>84</v>
      </c>
      <c r="C51" s="148" t="s">
        <v>437</v>
      </c>
      <c r="D51" s="124" t="s">
        <v>34</v>
      </c>
      <c r="E51" s="161">
        <v>45</v>
      </c>
      <c r="F51" s="231"/>
      <c r="G51" s="126">
        <f t="shared" si="0"/>
        <v>0</v>
      </c>
      <c r="H51" s="143" t="s">
        <v>87</v>
      </c>
      <c r="I51" s="128">
        <f>ROUND(SUM(G45:G51),2)</f>
        <v>0</v>
      </c>
    </row>
    <row r="52" spans="1:9" s="68" customFormat="1" ht="30" customHeight="1" x14ac:dyDescent="0.3">
      <c r="A52" s="226" t="s">
        <v>463</v>
      </c>
      <c r="B52" s="138" t="s">
        <v>88</v>
      </c>
      <c r="C52" s="227" t="s">
        <v>464</v>
      </c>
      <c r="D52" s="138" t="s">
        <v>33</v>
      </c>
      <c r="E52" s="228">
        <v>10</v>
      </c>
      <c r="F52" s="229"/>
      <c r="G52" s="230">
        <f t="shared" si="0"/>
        <v>0</v>
      </c>
      <c r="H52" s="141"/>
      <c r="I52" s="107"/>
    </row>
    <row r="53" spans="1:9" s="68" customFormat="1" ht="30" customHeight="1" x14ac:dyDescent="0.3">
      <c r="A53" s="120" t="s">
        <v>463</v>
      </c>
      <c r="B53" s="39" t="s">
        <v>89</v>
      </c>
      <c r="C53" s="132" t="s">
        <v>465</v>
      </c>
      <c r="D53" s="39" t="s">
        <v>31</v>
      </c>
      <c r="E53" s="160">
        <v>116</v>
      </c>
      <c r="F53" s="144"/>
      <c r="G53" s="121">
        <f t="shared" si="0"/>
        <v>0</v>
      </c>
      <c r="H53" s="141"/>
      <c r="I53" s="107"/>
    </row>
    <row r="54" spans="1:9" s="68" customFormat="1" ht="30" customHeight="1" x14ac:dyDescent="0.3">
      <c r="A54" s="120" t="s">
        <v>463</v>
      </c>
      <c r="B54" s="39" t="s">
        <v>90</v>
      </c>
      <c r="C54" s="132" t="s">
        <v>466</v>
      </c>
      <c r="D54" s="39" t="s">
        <v>31</v>
      </c>
      <c r="E54" s="160">
        <v>98</v>
      </c>
      <c r="F54" s="144"/>
      <c r="G54" s="121">
        <f t="shared" si="0"/>
        <v>0</v>
      </c>
      <c r="H54" s="141"/>
      <c r="I54" s="107"/>
    </row>
    <row r="55" spans="1:9" s="68" customFormat="1" ht="30" customHeight="1" x14ac:dyDescent="0.3">
      <c r="A55" s="120" t="s">
        <v>463</v>
      </c>
      <c r="B55" s="39" t="s">
        <v>283</v>
      </c>
      <c r="C55" s="132" t="s">
        <v>504</v>
      </c>
      <c r="D55" s="39" t="s">
        <v>33</v>
      </c>
      <c r="E55" s="160">
        <v>52</v>
      </c>
      <c r="F55" s="144"/>
      <c r="G55" s="121">
        <f t="shared" si="0"/>
        <v>0</v>
      </c>
      <c r="H55" s="141"/>
      <c r="I55" s="107"/>
    </row>
    <row r="56" spans="1:9" s="68" customFormat="1" ht="30" customHeight="1" x14ac:dyDescent="0.3">
      <c r="A56" s="120" t="s">
        <v>463</v>
      </c>
      <c r="B56" s="39" t="s">
        <v>284</v>
      </c>
      <c r="C56" s="132" t="s">
        <v>467</v>
      </c>
      <c r="D56" s="39" t="s">
        <v>31</v>
      </c>
      <c r="E56" s="160">
        <v>171</v>
      </c>
      <c r="F56" s="144"/>
      <c r="G56" s="121">
        <f t="shared" si="0"/>
        <v>0</v>
      </c>
      <c r="H56" s="141"/>
      <c r="I56" s="107"/>
    </row>
    <row r="57" spans="1:9" s="68" customFormat="1" ht="30" customHeight="1" x14ac:dyDescent="0.3">
      <c r="A57" s="120" t="s">
        <v>463</v>
      </c>
      <c r="B57" s="39" t="s">
        <v>285</v>
      </c>
      <c r="C57" s="132" t="s">
        <v>468</v>
      </c>
      <c r="D57" s="39" t="s">
        <v>31</v>
      </c>
      <c r="E57" s="160">
        <v>171</v>
      </c>
      <c r="F57" s="144"/>
      <c r="G57" s="121">
        <f t="shared" si="0"/>
        <v>0</v>
      </c>
      <c r="H57" s="141"/>
      <c r="I57" s="107"/>
    </row>
    <row r="58" spans="1:9" s="68" customFormat="1" ht="30" customHeight="1" x14ac:dyDescent="0.3">
      <c r="A58" s="120" t="s">
        <v>463</v>
      </c>
      <c r="B58" s="39" t="s">
        <v>469</v>
      </c>
      <c r="C58" s="132" t="s">
        <v>470</v>
      </c>
      <c r="D58" s="39" t="s">
        <v>31</v>
      </c>
      <c r="E58" s="160">
        <v>171</v>
      </c>
      <c r="F58" s="144"/>
      <c r="G58" s="121">
        <f>ROUND((E58*F58),2)</f>
        <v>0</v>
      </c>
      <c r="H58" s="141"/>
      <c r="I58" s="107"/>
    </row>
    <row r="59" spans="1:9" s="68" customFormat="1" ht="30" customHeight="1" x14ac:dyDescent="0.3">
      <c r="A59" s="120" t="s">
        <v>463</v>
      </c>
      <c r="B59" s="39" t="s">
        <v>471</v>
      </c>
      <c r="C59" s="132" t="s">
        <v>472</v>
      </c>
      <c r="D59" s="39" t="s">
        <v>31</v>
      </c>
      <c r="E59" s="160">
        <v>171</v>
      </c>
      <c r="F59" s="144"/>
      <c r="G59" s="121">
        <f t="shared" si="0"/>
        <v>0</v>
      </c>
      <c r="H59" s="141"/>
      <c r="I59" s="107"/>
    </row>
    <row r="60" spans="1:9" s="68" customFormat="1" ht="30" customHeight="1" x14ac:dyDescent="0.3">
      <c r="A60" s="120" t="s">
        <v>463</v>
      </c>
      <c r="B60" s="39" t="s">
        <v>473</v>
      </c>
      <c r="C60" s="132" t="s">
        <v>474</v>
      </c>
      <c r="D60" s="39" t="s">
        <v>34</v>
      </c>
      <c r="E60" s="160">
        <v>18</v>
      </c>
      <c r="F60" s="144"/>
      <c r="G60" s="121">
        <f t="shared" si="0"/>
        <v>0</v>
      </c>
      <c r="H60" s="141"/>
      <c r="I60" s="107"/>
    </row>
    <row r="61" spans="1:9" s="68" customFormat="1" ht="30" customHeight="1" x14ac:dyDescent="0.3">
      <c r="A61" s="120" t="s">
        <v>463</v>
      </c>
      <c r="B61" s="39" t="s">
        <v>475</v>
      </c>
      <c r="C61" s="132" t="s">
        <v>476</v>
      </c>
      <c r="D61" s="39" t="s">
        <v>33</v>
      </c>
      <c r="E61" s="160">
        <v>16</v>
      </c>
      <c r="F61" s="144"/>
      <c r="G61" s="121">
        <f t="shared" si="0"/>
        <v>0</v>
      </c>
      <c r="H61" s="141"/>
      <c r="I61" s="107"/>
    </row>
    <row r="62" spans="1:9" s="68" customFormat="1" ht="30" customHeight="1" x14ac:dyDescent="0.3">
      <c r="A62" s="120" t="s">
        <v>463</v>
      </c>
      <c r="B62" s="39" t="s">
        <v>477</v>
      </c>
      <c r="C62" s="132" t="s">
        <v>467</v>
      </c>
      <c r="D62" s="39" t="s">
        <v>31</v>
      </c>
      <c r="E62" s="160">
        <v>79</v>
      </c>
      <c r="F62" s="144"/>
      <c r="G62" s="121">
        <f t="shared" si="0"/>
        <v>0</v>
      </c>
      <c r="H62" s="141"/>
      <c r="I62" s="107"/>
    </row>
    <row r="63" spans="1:9" s="68" customFormat="1" ht="30" customHeight="1" x14ac:dyDescent="0.3">
      <c r="A63" s="120" t="s">
        <v>463</v>
      </c>
      <c r="B63" s="39" t="s">
        <v>478</v>
      </c>
      <c r="C63" s="132" t="s">
        <v>482</v>
      </c>
      <c r="D63" s="39" t="s">
        <v>31</v>
      </c>
      <c r="E63" s="160">
        <v>79</v>
      </c>
      <c r="F63" s="144"/>
      <c r="G63" s="121">
        <f t="shared" si="0"/>
        <v>0</v>
      </c>
      <c r="H63" s="141"/>
      <c r="I63" s="107"/>
    </row>
    <row r="64" spans="1:9" s="68" customFormat="1" ht="30" customHeight="1" x14ac:dyDescent="0.3">
      <c r="A64" s="120" t="s">
        <v>463</v>
      </c>
      <c r="B64" s="39" t="s">
        <v>479</v>
      </c>
      <c r="C64" s="132" t="s">
        <v>483</v>
      </c>
      <c r="D64" s="39" t="s">
        <v>31</v>
      </c>
      <c r="E64" s="160">
        <v>79</v>
      </c>
      <c r="F64" s="144"/>
      <c r="G64" s="121">
        <f t="shared" si="0"/>
        <v>0</v>
      </c>
      <c r="H64" s="141"/>
      <c r="I64" s="107"/>
    </row>
    <row r="65" spans="1:9" s="68" customFormat="1" ht="30" customHeight="1" x14ac:dyDescent="0.3">
      <c r="A65" s="120" t="s">
        <v>463</v>
      </c>
      <c r="B65" s="39" t="s">
        <v>480</v>
      </c>
      <c r="C65" s="132" t="s">
        <v>484</v>
      </c>
      <c r="D65" s="39" t="s">
        <v>34</v>
      </c>
      <c r="E65" s="160">
        <v>49</v>
      </c>
      <c r="F65" s="144"/>
      <c r="G65" s="121">
        <f t="shared" si="0"/>
        <v>0</v>
      </c>
      <c r="H65" s="141"/>
      <c r="I65" s="107"/>
    </row>
    <row r="66" spans="1:9" s="68" customFormat="1" ht="30" customHeight="1" x14ac:dyDescent="0.3">
      <c r="A66" s="120" t="s">
        <v>463</v>
      </c>
      <c r="B66" s="39" t="s">
        <v>481</v>
      </c>
      <c r="C66" s="132" t="s">
        <v>485</v>
      </c>
      <c r="D66" s="39" t="s">
        <v>34</v>
      </c>
      <c r="E66" s="160">
        <v>40</v>
      </c>
      <c r="F66" s="144"/>
      <c r="G66" s="121">
        <f t="shared" si="0"/>
        <v>0</v>
      </c>
      <c r="H66" s="141"/>
      <c r="I66" s="107"/>
    </row>
    <row r="67" spans="1:9" s="68" customFormat="1" ht="30" customHeight="1" x14ac:dyDescent="0.3">
      <c r="A67" s="120" t="s">
        <v>463</v>
      </c>
      <c r="B67" s="39" t="s">
        <v>486</v>
      </c>
      <c r="C67" s="132" t="s">
        <v>176</v>
      </c>
      <c r="D67" s="39" t="s">
        <v>177</v>
      </c>
      <c r="E67" s="160">
        <v>2</v>
      </c>
      <c r="F67" s="144"/>
      <c r="G67" s="121">
        <f t="shared" si="0"/>
        <v>0</v>
      </c>
      <c r="H67" s="141"/>
      <c r="I67" s="107"/>
    </row>
    <row r="68" spans="1:9" s="68" customFormat="1" ht="30" customHeight="1" x14ac:dyDescent="0.3">
      <c r="A68" s="120" t="s">
        <v>463</v>
      </c>
      <c r="B68" s="39" t="s">
        <v>487</v>
      </c>
      <c r="C68" s="132" t="s">
        <v>393</v>
      </c>
      <c r="D68" s="39" t="s">
        <v>508</v>
      </c>
      <c r="E68" s="160">
        <v>2</v>
      </c>
      <c r="F68" s="144"/>
      <c r="G68" s="121">
        <f t="shared" si="0"/>
        <v>0</v>
      </c>
      <c r="H68" s="141"/>
      <c r="I68" s="107"/>
    </row>
    <row r="69" spans="1:9" s="68" customFormat="1" ht="30" customHeight="1" x14ac:dyDescent="0.3">
      <c r="A69" s="120" t="s">
        <v>463</v>
      </c>
      <c r="B69" s="39" t="s">
        <v>488</v>
      </c>
      <c r="C69" s="132" t="s">
        <v>461</v>
      </c>
      <c r="D69" s="39" t="s">
        <v>33</v>
      </c>
      <c r="E69" s="160">
        <v>350</v>
      </c>
      <c r="F69" s="144"/>
      <c r="G69" s="121">
        <f t="shared" si="0"/>
        <v>0</v>
      </c>
      <c r="H69" s="141"/>
      <c r="I69" s="107"/>
    </row>
    <row r="70" spans="1:9" s="68" customFormat="1" ht="30" customHeight="1" thickBot="1" x14ac:dyDescent="0.35">
      <c r="A70" s="120" t="s">
        <v>463</v>
      </c>
      <c r="B70" s="39" t="s">
        <v>490</v>
      </c>
      <c r="C70" s="132" t="s">
        <v>165</v>
      </c>
      <c r="D70" s="39" t="s">
        <v>33</v>
      </c>
      <c r="E70" s="160">
        <v>460</v>
      </c>
      <c r="F70" s="144"/>
      <c r="G70" s="121">
        <f t="shared" si="0"/>
        <v>0</v>
      </c>
      <c r="H70" s="141"/>
      <c r="I70" s="107"/>
    </row>
    <row r="71" spans="1:9" s="68" customFormat="1" ht="30" customHeight="1" thickBot="1" x14ac:dyDescent="0.35">
      <c r="A71" s="122" t="s">
        <v>463</v>
      </c>
      <c r="B71" s="123" t="s">
        <v>491</v>
      </c>
      <c r="C71" s="148" t="s">
        <v>80</v>
      </c>
      <c r="D71" s="124" t="s">
        <v>31</v>
      </c>
      <c r="E71" s="161">
        <v>87</v>
      </c>
      <c r="F71" s="149"/>
      <c r="G71" s="126">
        <f t="shared" si="0"/>
        <v>0</v>
      </c>
      <c r="H71" s="143" t="s">
        <v>91</v>
      </c>
      <c r="I71" s="128">
        <f>ROUND(SUM(G52:G71),2)</f>
        <v>0</v>
      </c>
    </row>
    <row r="72" spans="1:9" ht="45" customHeight="1" thickBot="1" x14ac:dyDescent="0.35">
      <c r="A72" s="5"/>
      <c r="B72" s="43"/>
      <c r="C72" s="5"/>
      <c r="D72" s="2"/>
      <c r="E72" s="2"/>
      <c r="F72" s="150" t="s">
        <v>178</v>
      </c>
      <c r="G72" s="151">
        <f>SUM(G5:G71)</f>
        <v>0</v>
      </c>
      <c r="H72" s="107"/>
    </row>
    <row r="73" spans="1:9" ht="20.25" customHeight="1" x14ac:dyDescent="0.3">
      <c r="A73" s="108"/>
      <c r="B73" s="109"/>
      <c r="C73" s="109"/>
      <c r="D73" s="109"/>
      <c r="E73" s="110"/>
      <c r="F73" s="109"/>
      <c r="G73" s="10"/>
    </row>
    <row r="74" spans="1:9" x14ac:dyDescent="0.3">
      <c r="A74" s="5"/>
      <c r="B74" s="2"/>
      <c r="C74" s="5"/>
      <c r="D74" s="2"/>
      <c r="E74" s="2"/>
      <c r="F74" s="11"/>
      <c r="G74" s="10"/>
    </row>
    <row r="75" spans="1:9" x14ac:dyDescent="0.3">
      <c r="A75" s="5"/>
      <c r="B75" s="2"/>
      <c r="C75" s="5"/>
      <c r="D75" s="2"/>
      <c r="E75" s="2"/>
      <c r="F75" s="11"/>
      <c r="G75" s="10"/>
    </row>
    <row r="76" spans="1:9" x14ac:dyDescent="0.3">
      <c r="F76" s="12"/>
    </row>
    <row r="77" spans="1:9" x14ac:dyDescent="0.3">
      <c r="A77" s="6"/>
      <c r="B77" s="3"/>
      <c r="C77" s="6"/>
      <c r="D77" s="3"/>
      <c r="E77" s="3"/>
      <c r="F77" s="13"/>
      <c r="G77" s="3"/>
    </row>
    <row r="78" spans="1:9" ht="15" customHeight="1" x14ac:dyDescent="0.3">
      <c r="A78" s="4"/>
      <c r="B78" s="4"/>
      <c r="C78" s="4"/>
      <c r="D78" s="4"/>
      <c r="E78" s="4"/>
      <c r="F78" s="14"/>
      <c r="G78" s="4"/>
    </row>
  </sheetData>
  <sheetProtection algorithmName="SHA-512" hashValue="TyyCfmHd5oQJaSZ+xcotGa4lJhCTPZwq2rLQ+MRREv7Eu/BDskgasPPlHhSMF0y8HIlK1jQgZNYpNuCkLesA9w==" saltValue="762sQcDYs8ewpL69S5M7rw==" spinCount="100000" sheet="1" objects="1" scenarios="1"/>
  <mergeCells count="1">
    <mergeCell ref="A3:G3"/>
  </mergeCells>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65BC3-9402-493C-8A65-B3D486A78BA6}">
  <dimension ref="A1:I27"/>
  <sheetViews>
    <sheetView zoomScale="85" zoomScaleNormal="85" workbookViewId="0">
      <selection activeCell="I7" sqref="I7"/>
    </sheetView>
  </sheetViews>
  <sheetFormatPr defaultColWidth="9.1796875" defaultRowHeight="14" x14ac:dyDescent="0.3"/>
  <cols>
    <col min="1" max="1" width="30.7265625" style="18" customWidth="1"/>
    <col min="2" max="2" width="10.7265625" style="8" customWidth="1"/>
    <col min="3" max="3" width="78.54296875" style="9" customWidth="1"/>
    <col min="4" max="5" width="10.7265625" style="8" customWidth="1"/>
    <col min="6" max="6" width="20.7265625" style="15" customWidth="1"/>
    <col min="7" max="7" width="18.26953125" style="8" customWidth="1"/>
    <col min="8" max="8" width="20.7265625" style="7" customWidth="1"/>
    <col min="9" max="9" width="10.7265625" style="7" customWidth="1"/>
    <col min="10" max="16384" width="9.1796875" style="7"/>
  </cols>
  <sheetData>
    <row r="1" spans="1:9" ht="20.149999999999999" customHeight="1" x14ac:dyDescent="0.3">
      <c r="A1" s="111"/>
      <c r="B1" s="111"/>
      <c r="C1" s="111"/>
      <c r="D1" s="111"/>
      <c r="E1" s="111"/>
      <c r="F1" s="111"/>
      <c r="G1" s="111"/>
      <c r="H1" s="19"/>
      <c r="I1" s="20"/>
    </row>
    <row r="2" spans="1:9" ht="20.149999999999999" customHeight="1" thickBot="1" x14ac:dyDescent="0.35">
      <c r="A2" s="1"/>
      <c r="B2" s="1"/>
      <c r="C2" s="1"/>
      <c r="D2" s="1"/>
      <c r="E2" s="17"/>
      <c r="F2" s="1"/>
      <c r="G2" s="1"/>
      <c r="H2" s="16"/>
    </row>
    <row r="3" spans="1:9" ht="20.149999999999999" customHeight="1" thickBot="1" x14ac:dyDescent="0.35">
      <c r="A3" s="241" t="s">
        <v>509</v>
      </c>
      <c r="B3" s="242"/>
      <c r="C3" s="242"/>
      <c r="D3" s="242"/>
      <c r="E3" s="242"/>
      <c r="F3" s="242"/>
      <c r="G3" s="243"/>
      <c r="H3" s="16"/>
    </row>
    <row r="4" spans="1:9" ht="45" customHeight="1" thickBot="1" x14ac:dyDescent="0.35">
      <c r="A4" s="112" t="s">
        <v>16</v>
      </c>
      <c r="B4" s="113" t="s">
        <v>0</v>
      </c>
      <c r="C4" s="113" t="s">
        <v>1</v>
      </c>
      <c r="D4" s="113" t="s">
        <v>2</v>
      </c>
      <c r="E4" s="114" t="s">
        <v>3</v>
      </c>
      <c r="F4" s="115" t="s">
        <v>116</v>
      </c>
      <c r="G4" s="116" t="s">
        <v>4</v>
      </c>
      <c r="H4" s="16"/>
    </row>
    <row r="5" spans="1:9" ht="30" customHeight="1" x14ac:dyDescent="0.3">
      <c r="A5" s="117" t="s">
        <v>28</v>
      </c>
      <c r="B5" s="39" t="s">
        <v>6</v>
      </c>
      <c r="C5" s="54" t="s">
        <v>512</v>
      </c>
      <c r="D5" s="44" t="s">
        <v>31</v>
      </c>
      <c r="E5" s="159">
        <v>174</v>
      </c>
      <c r="F5" s="118"/>
      <c r="G5" s="119">
        <f>ROUND((E5*F5),2)</f>
        <v>0</v>
      </c>
      <c r="H5" s="16"/>
    </row>
    <row r="6" spans="1:9" ht="30" customHeight="1" thickBot="1" x14ac:dyDescent="0.35">
      <c r="A6" s="218" t="s">
        <v>28</v>
      </c>
      <c r="B6" s="123" t="s">
        <v>7</v>
      </c>
      <c r="C6" s="178" t="s">
        <v>513</v>
      </c>
      <c r="D6" s="219" t="s">
        <v>31</v>
      </c>
      <c r="E6" s="220">
        <v>1</v>
      </c>
      <c r="F6" s="221"/>
      <c r="G6" s="121">
        <f t="shared" ref="G6:G20" si="0">ROUND((E6*F6),2)</f>
        <v>0</v>
      </c>
      <c r="H6" s="16"/>
    </row>
    <row r="7" spans="1:9" ht="30" customHeight="1" thickBot="1" x14ac:dyDescent="0.35">
      <c r="A7" s="122" t="s">
        <v>28</v>
      </c>
      <c r="B7" s="123" t="s">
        <v>8</v>
      </c>
      <c r="C7" s="70" t="s">
        <v>514</v>
      </c>
      <c r="D7" s="124" t="s">
        <v>31</v>
      </c>
      <c r="E7" s="161">
        <v>66.2</v>
      </c>
      <c r="F7" s="125"/>
      <c r="G7" s="126">
        <f>ROUND((E7*F7),2)</f>
        <v>0</v>
      </c>
      <c r="H7" s="127" t="s">
        <v>17</v>
      </c>
      <c r="I7" s="128">
        <f>ROUND(SUM(G5:G7),2)</f>
        <v>0</v>
      </c>
    </row>
    <row r="8" spans="1:9" s="68" customFormat="1" ht="30" customHeight="1" x14ac:dyDescent="0.3">
      <c r="A8" s="117" t="s">
        <v>515</v>
      </c>
      <c r="B8" s="44" t="s">
        <v>41</v>
      </c>
      <c r="C8" s="129" t="s">
        <v>517</v>
      </c>
      <c r="D8" s="44" t="s">
        <v>31</v>
      </c>
      <c r="E8" s="159">
        <v>1</v>
      </c>
      <c r="F8" s="130"/>
      <c r="G8" s="119">
        <f t="shared" si="0"/>
        <v>0</v>
      </c>
      <c r="H8" s="131"/>
    </row>
    <row r="9" spans="1:9" s="68" customFormat="1" ht="30" customHeight="1" x14ac:dyDescent="0.3">
      <c r="A9" s="120" t="s">
        <v>515</v>
      </c>
      <c r="B9" s="39" t="s">
        <v>43</v>
      </c>
      <c r="C9" s="132" t="s">
        <v>516</v>
      </c>
      <c r="D9" s="39" t="s">
        <v>33</v>
      </c>
      <c r="E9" s="160">
        <v>0.73</v>
      </c>
      <c r="F9" s="133"/>
      <c r="G9" s="121">
        <f t="shared" si="0"/>
        <v>0</v>
      </c>
      <c r="H9" s="131"/>
    </row>
    <row r="10" spans="1:9" s="68" customFormat="1" ht="47.25" customHeight="1" x14ac:dyDescent="0.3">
      <c r="A10" s="120" t="s">
        <v>515</v>
      </c>
      <c r="B10" s="39" t="s">
        <v>44</v>
      </c>
      <c r="C10" s="132" t="s">
        <v>518</v>
      </c>
      <c r="D10" s="39" t="s">
        <v>31</v>
      </c>
      <c r="E10" s="160">
        <v>205</v>
      </c>
      <c r="F10" s="133"/>
      <c r="G10" s="121">
        <f t="shared" si="0"/>
        <v>0</v>
      </c>
      <c r="H10" s="131"/>
    </row>
    <row r="11" spans="1:9" s="68" customFormat="1" ht="30" customHeight="1" x14ac:dyDescent="0.3">
      <c r="A11" s="120" t="s">
        <v>515</v>
      </c>
      <c r="B11" s="39" t="s">
        <v>46</v>
      </c>
      <c r="C11" s="132" t="s">
        <v>519</v>
      </c>
      <c r="D11" s="39" t="s">
        <v>31</v>
      </c>
      <c r="E11" s="160">
        <v>46</v>
      </c>
      <c r="F11" s="133"/>
      <c r="G11" s="121">
        <f t="shared" si="0"/>
        <v>0</v>
      </c>
      <c r="H11" s="131"/>
    </row>
    <row r="12" spans="1:9" s="68" customFormat="1" ht="30" customHeight="1" x14ac:dyDescent="0.3">
      <c r="A12" s="120" t="s">
        <v>515</v>
      </c>
      <c r="B12" s="39" t="s">
        <v>47</v>
      </c>
      <c r="C12" s="132" t="s">
        <v>520</v>
      </c>
      <c r="D12" s="39" t="s">
        <v>15</v>
      </c>
      <c r="E12" s="160">
        <v>8</v>
      </c>
      <c r="F12" s="133"/>
      <c r="G12" s="121">
        <f t="shared" si="0"/>
        <v>0</v>
      </c>
      <c r="H12" s="131"/>
    </row>
    <row r="13" spans="1:9" s="68" customFormat="1" ht="30" customHeight="1" x14ac:dyDescent="0.3">
      <c r="A13" s="120" t="s">
        <v>515</v>
      </c>
      <c r="B13" s="39" t="s">
        <v>49</v>
      </c>
      <c r="C13" s="132" t="s">
        <v>521</v>
      </c>
      <c r="D13" s="39" t="s">
        <v>15</v>
      </c>
      <c r="E13" s="160">
        <v>2</v>
      </c>
      <c r="F13" s="133"/>
      <c r="G13" s="121">
        <f t="shared" si="0"/>
        <v>0</v>
      </c>
      <c r="H13" s="131"/>
    </row>
    <row r="14" spans="1:9" s="68" customFormat="1" ht="30" customHeight="1" x14ac:dyDescent="0.3">
      <c r="A14" s="120" t="s">
        <v>515</v>
      </c>
      <c r="B14" s="39" t="s">
        <v>50</v>
      </c>
      <c r="C14" s="132" t="s">
        <v>522</v>
      </c>
      <c r="D14" s="39" t="s">
        <v>15</v>
      </c>
      <c r="E14" s="160">
        <v>2</v>
      </c>
      <c r="F14" s="133"/>
      <c r="G14" s="121">
        <f t="shared" si="0"/>
        <v>0</v>
      </c>
      <c r="H14" s="131"/>
    </row>
    <row r="15" spans="1:9" s="68" customFormat="1" ht="30" customHeight="1" x14ac:dyDescent="0.3">
      <c r="A15" s="120" t="s">
        <v>515</v>
      </c>
      <c r="B15" s="39" t="s">
        <v>51</v>
      </c>
      <c r="C15" s="132" t="s">
        <v>523</v>
      </c>
      <c r="D15" s="39" t="s">
        <v>33</v>
      </c>
      <c r="E15" s="160">
        <v>1.26</v>
      </c>
      <c r="F15" s="133"/>
      <c r="G15" s="121">
        <f t="shared" si="0"/>
        <v>0</v>
      </c>
      <c r="H15" s="131"/>
    </row>
    <row r="16" spans="1:9" s="68" customFormat="1" ht="30" customHeight="1" x14ac:dyDescent="0.3">
      <c r="A16" s="120" t="s">
        <v>515</v>
      </c>
      <c r="B16" s="39" t="s">
        <v>52</v>
      </c>
      <c r="C16" s="132" t="s">
        <v>524</v>
      </c>
      <c r="D16" s="39" t="s">
        <v>33</v>
      </c>
      <c r="E16" s="160">
        <v>1.57</v>
      </c>
      <c r="F16" s="133"/>
      <c r="G16" s="121">
        <f t="shared" si="0"/>
        <v>0</v>
      </c>
      <c r="H16" s="131"/>
    </row>
    <row r="17" spans="1:9" s="68" customFormat="1" ht="30" customHeight="1" x14ac:dyDescent="0.3">
      <c r="A17" s="120" t="s">
        <v>515</v>
      </c>
      <c r="B17" s="39" t="s">
        <v>204</v>
      </c>
      <c r="C17" s="132" t="s">
        <v>525</v>
      </c>
      <c r="D17" s="39" t="s">
        <v>33</v>
      </c>
      <c r="E17" s="160">
        <v>1</v>
      </c>
      <c r="F17" s="133"/>
      <c r="G17" s="121">
        <f t="shared" si="0"/>
        <v>0</v>
      </c>
      <c r="H17" s="131"/>
    </row>
    <row r="18" spans="1:9" s="68" customFormat="1" ht="30" customHeight="1" x14ac:dyDescent="0.3">
      <c r="A18" s="120" t="s">
        <v>515</v>
      </c>
      <c r="B18" s="39" t="s">
        <v>205</v>
      </c>
      <c r="C18" s="132" t="s">
        <v>526</v>
      </c>
      <c r="D18" s="39" t="s">
        <v>33</v>
      </c>
      <c r="E18" s="160">
        <v>1</v>
      </c>
      <c r="F18" s="133"/>
      <c r="G18" s="121">
        <f t="shared" si="0"/>
        <v>0</v>
      </c>
      <c r="H18" s="131"/>
    </row>
    <row r="19" spans="1:9" s="68" customFormat="1" ht="30" customHeight="1" thickBot="1" x14ac:dyDescent="0.35">
      <c r="A19" s="120" t="s">
        <v>515</v>
      </c>
      <c r="B19" s="39" t="s">
        <v>206</v>
      </c>
      <c r="C19" s="132" t="s">
        <v>527</v>
      </c>
      <c r="D19" s="39" t="s">
        <v>33</v>
      </c>
      <c r="E19" s="160">
        <v>1</v>
      </c>
      <c r="F19" s="133"/>
      <c r="G19" s="121">
        <f t="shared" si="0"/>
        <v>0</v>
      </c>
      <c r="H19" s="131"/>
    </row>
    <row r="20" spans="1:9" s="68" customFormat="1" ht="30" customHeight="1" thickBot="1" x14ac:dyDescent="0.35">
      <c r="A20" s="122" t="s">
        <v>515</v>
      </c>
      <c r="B20" s="124" t="s">
        <v>207</v>
      </c>
      <c r="C20" s="148" t="s">
        <v>528</v>
      </c>
      <c r="D20" s="124" t="s">
        <v>34</v>
      </c>
      <c r="E20" s="161">
        <v>14</v>
      </c>
      <c r="F20" s="149"/>
      <c r="G20" s="126">
        <f t="shared" si="0"/>
        <v>0</v>
      </c>
      <c r="H20" s="143" t="s">
        <v>53</v>
      </c>
      <c r="I20" s="128">
        <f>ROUND(SUM(G8:G20),2)</f>
        <v>0</v>
      </c>
    </row>
    <row r="21" spans="1:9" ht="45" customHeight="1" thickBot="1" x14ac:dyDescent="0.35">
      <c r="A21" s="5"/>
      <c r="B21" s="2"/>
      <c r="C21" s="5"/>
      <c r="D21" s="2"/>
      <c r="E21" s="2"/>
      <c r="F21" s="150" t="s">
        <v>178</v>
      </c>
      <c r="G21" s="151">
        <f>SUM(G5:G20)</f>
        <v>0</v>
      </c>
      <c r="H21" s="107"/>
    </row>
    <row r="22" spans="1:9" ht="20.25" customHeight="1" x14ac:dyDescent="0.3">
      <c r="A22" s="108"/>
      <c r="B22" s="109"/>
      <c r="C22" s="109"/>
      <c r="D22" s="109"/>
      <c r="E22" s="110"/>
      <c r="F22" s="109"/>
      <c r="G22" s="10"/>
    </row>
    <row r="23" spans="1:9" x14ac:dyDescent="0.3">
      <c r="A23" s="5"/>
      <c r="B23" s="2"/>
      <c r="C23" s="5"/>
      <c r="D23" s="2"/>
      <c r="E23" s="2"/>
      <c r="F23" s="11"/>
      <c r="G23" s="10"/>
    </row>
    <row r="24" spans="1:9" x14ac:dyDescent="0.3">
      <c r="A24" s="5"/>
      <c r="B24" s="2"/>
      <c r="C24" s="5"/>
      <c r="D24" s="2"/>
      <c r="E24" s="2"/>
      <c r="F24" s="11"/>
      <c r="G24" s="10"/>
    </row>
    <row r="25" spans="1:9" x14ac:dyDescent="0.3">
      <c r="F25" s="12"/>
    </row>
    <row r="26" spans="1:9" x14ac:dyDescent="0.3">
      <c r="A26" s="6"/>
      <c r="B26" s="3"/>
      <c r="C26" s="6"/>
      <c r="D26" s="3"/>
      <c r="E26" s="3"/>
      <c r="F26" s="13"/>
      <c r="G26" s="3"/>
    </row>
    <row r="27" spans="1:9" ht="15" customHeight="1" x14ac:dyDescent="0.3">
      <c r="A27" s="4"/>
      <c r="B27" s="4"/>
      <c r="C27" s="4"/>
      <c r="D27" s="4"/>
      <c r="E27" s="4"/>
      <c r="F27" s="14"/>
      <c r="G27" s="4"/>
    </row>
  </sheetData>
  <sheetProtection algorithmName="SHA-512" hashValue="CgJ23qtBjMHPIaZGZ5YlMg2ayLhSavSA0G0t8Kmad6enHqNvHsSgjL17AezP7Ss2DKhm0racREn9RLxHaUzoBA==" saltValue="xEfThpcLRJZhmwhUlC8hlw==" spinCount="100000" sheet="1" objects="1" scenarios="1"/>
  <mergeCells count="1">
    <mergeCell ref="A3:G3"/>
  </mergeCells>
  <phoneticPr fontId="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32"/>
  <sheetViews>
    <sheetView topLeftCell="A10" zoomScale="80" zoomScaleNormal="80" workbookViewId="0">
      <selection activeCell="I9" sqref="I9"/>
    </sheetView>
  </sheetViews>
  <sheetFormatPr defaultColWidth="9.1796875" defaultRowHeight="14" x14ac:dyDescent="0.3"/>
  <cols>
    <col min="1" max="1" width="39.7265625" style="18" customWidth="1"/>
    <col min="2" max="2" width="10.54296875" style="8" customWidth="1"/>
    <col min="3" max="3" width="71.7265625" style="9" customWidth="1"/>
    <col min="4" max="4" width="9.1796875" style="8"/>
    <col min="5" max="5" width="16.26953125" style="8" customWidth="1"/>
    <col min="6" max="6" width="22.1796875" style="15" customWidth="1"/>
    <col min="7" max="7" width="14.7265625" style="8" customWidth="1"/>
    <col min="8" max="8" width="21.54296875" style="16" customWidth="1"/>
    <col min="9" max="9" width="16.1796875" style="7" customWidth="1"/>
    <col min="10" max="16384" width="9.1796875" style="7"/>
  </cols>
  <sheetData>
    <row r="1" spans="1:9" ht="18.75" customHeight="1" x14ac:dyDescent="0.3">
      <c r="A1" s="155"/>
      <c r="B1" s="155"/>
      <c r="C1" s="155"/>
      <c r="D1" s="155"/>
      <c r="E1" s="155"/>
      <c r="F1" s="155"/>
      <c r="G1" s="155"/>
    </row>
    <row r="2" spans="1:9" ht="21.75" customHeight="1" thickBot="1" x14ac:dyDescent="0.35">
      <c r="A2" s="1"/>
      <c r="B2" s="1"/>
      <c r="C2" s="1"/>
      <c r="D2" s="1"/>
      <c r="E2" s="17"/>
      <c r="F2" s="1"/>
      <c r="G2" s="1"/>
    </row>
    <row r="3" spans="1:9" ht="21.75" customHeight="1" x14ac:dyDescent="0.3">
      <c r="A3" s="235" t="s">
        <v>510</v>
      </c>
      <c r="B3" s="236"/>
      <c r="C3" s="236"/>
      <c r="D3" s="236"/>
      <c r="E3" s="236"/>
      <c r="F3" s="236"/>
      <c r="G3" s="237"/>
      <c r="H3" s="19"/>
      <c r="I3" s="20"/>
    </row>
    <row r="4" spans="1:9" ht="41.5" customHeight="1" thickBot="1" x14ac:dyDescent="0.35">
      <c r="A4" s="21" t="s">
        <v>16</v>
      </c>
      <c r="B4" s="23" t="s">
        <v>0</v>
      </c>
      <c r="C4" s="23" t="s">
        <v>1</v>
      </c>
      <c r="D4" s="22" t="s">
        <v>2</v>
      </c>
      <c r="E4" s="40" t="s">
        <v>3</v>
      </c>
      <c r="F4" s="24" t="s">
        <v>19</v>
      </c>
      <c r="G4" s="25" t="s">
        <v>4</v>
      </c>
      <c r="H4" s="19"/>
      <c r="I4" s="20"/>
    </row>
    <row r="5" spans="1:9" ht="29.25" customHeight="1" x14ac:dyDescent="0.3">
      <c r="A5" s="71" t="s">
        <v>406</v>
      </c>
      <c r="B5" s="188" t="s">
        <v>6</v>
      </c>
      <c r="C5" s="211" t="s">
        <v>401</v>
      </c>
      <c r="D5" s="44" t="s">
        <v>34</v>
      </c>
      <c r="E5" s="156">
        <v>71</v>
      </c>
      <c r="F5" s="212"/>
      <c r="G5" s="76">
        <f t="shared" ref="G5:G28" si="0">ROUND((E5*F5),2)</f>
        <v>0</v>
      </c>
      <c r="H5" s="19"/>
      <c r="I5" s="20"/>
    </row>
    <row r="6" spans="1:9" ht="29.25" customHeight="1" x14ac:dyDescent="0.3">
      <c r="A6" s="26" t="s">
        <v>406</v>
      </c>
      <c r="B6" s="33" t="s">
        <v>7</v>
      </c>
      <c r="C6" s="36" t="s">
        <v>402</v>
      </c>
      <c r="D6" s="138" t="s">
        <v>34</v>
      </c>
      <c r="E6" s="209">
        <v>71</v>
      </c>
      <c r="F6" s="41"/>
      <c r="G6" s="27">
        <f t="shared" si="0"/>
        <v>0</v>
      </c>
      <c r="H6" s="19"/>
      <c r="I6" s="20"/>
    </row>
    <row r="7" spans="1:9" ht="29.25" customHeight="1" x14ac:dyDescent="0.3">
      <c r="A7" s="26" t="s">
        <v>406</v>
      </c>
      <c r="B7" s="33" t="s">
        <v>8</v>
      </c>
      <c r="C7" s="36" t="s">
        <v>403</v>
      </c>
      <c r="D7" s="138" t="s">
        <v>34</v>
      </c>
      <c r="E7" s="209">
        <v>280</v>
      </c>
      <c r="F7" s="41"/>
      <c r="G7" s="27">
        <f t="shared" si="0"/>
        <v>0</v>
      </c>
      <c r="H7" s="19"/>
      <c r="I7" s="20"/>
    </row>
    <row r="8" spans="1:9" ht="29.25" customHeight="1" thickBot="1" x14ac:dyDescent="0.35">
      <c r="A8" s="26" t="s">
        <v>406</v>
      </c>
      <c r="B8" s="33" t="s">
        <v>9</v>
      </c>
      <c r="C8" s="36" t="s">
        <v>404</v>
      </c>
      <c r="D8" s="138" t="s">
        <v>34</v>
      </c>
      <c r="E8" s="209">
        <v>71</v>
      </c>
      <c r="F8" s="41"/>
      <c r="G8" s="27">
        <f t="shared" si="0"/>
        <v>0</v>
      </c>
      <c r="H8" s="19"/>
      <c r="I8" s="20"/>
    </row>
    <row r="9" spans="1:9" ht="29.25" customHeight="1" thickBot="1" x14ac:dyDescent="0.35">
      <c r="A9" s="28" t="s">
        <v>406</v>
      </c>
      <c r="B9" s="213" t="s">
        <v>10</v>
      </c>
      <c r="C9" s="214" t="s">
        <v>405</v>
      </c>
      <c r="D9" s="215" t="s">
        <v>5</v>
      </c>
      <c r="E9" s="216">
        <v>1</v>
      </c>
      <c r="F9" s="42"/>
      <c r="G9" s="29">
        <f t="shared" si="0"/>
        <v>0</v>
      </c>
      <c r="H9" s="30" t="s">
        <v>17</v>
      </c>
      <c r="I9" s="31">
        <f>ROUND(SUM(G5:G9),2)</f>
        <v>0</v>
      </c>
    </row>
    <row r="10" spans="1:9" ht="29.25" customHeight="1" x14ac:dyDescent="0.3">
      <c r="A10" s="71" t="s">
        <v>407</v>
      </c>
      <c r="B10" s="188" t="s">
        <v>41</v>
      </c>
      <c r="C10" s="211" t="s">
        <v>408</v>
      </c>
      <c r="D10" s="44" t="s">
        <v>34</v>
      </c>
      <c r="E10" s="156">
        <v>163</v>
      </c>
      <c r="F10" s="212"/>
      <c r="G10" s="76">
        <f t="shared" si="0"/>
        <v>0</v>
      </c>
      <c r="H10" s="19"/>
      <c r="I10" s="20"/>
    </row>
    <row r="11" spans="1:9" ht="29.25" customHeight="1" x14ac:dyDescent="0.3">
      <c r="A11" s="26" t="s">
        <v>407</v>
      </c>
      <c r="B11" s="33" t="s">
        <v>43</v>
      </c>
      <c r="C11" s="36" t="s">
        <v>409</v>
      </c>
      <c r="D11" s="138" t="s">
        <v>34</v>
      </c>
      <c r="E11" s="209">
        <v>163</v>
      </c>
      <c r="F11" s="41"/>
      <c r="G11" s="27">
        <f t="shared" si="0"/>
        <v>0</v>
      </c>
      <c r="H11" s="19"/>
      <c r="I11" s="20"/>
    </row>
    <row r="12" spans="1:9" ht="29.25" customHeight="1" x14ac:dyDescent="0.3">
      <c r="A12" s="26" t="s">
        <v>407</v>
      </c>
      <c r="B12" s="33" t="s">
        <v>44</v>
      </c>
      <c r="C12" s="36" t="s">
        <v>410</v>
      </c>
      <c r="D12" s="138" t="s">
        <v>34</v>
      </c>
      <c r="E12" s="209">
        <v>42</v>
      </c>
      <c r="F12" s="41"/>
      <c r="G12" s="27">
        <f t="shared" si="0"/>
        <v>0</v>
      </c>
      <c r="H12" s="19"/>
      <c r="I12" s="20"/>
    </row>
    <row r="13" spans="1:9" ht="29.25" customHeight="1" x14ac:dyDescent="0.3">
      <c r="A13" s="26" t="s">
        <v>407</v>
      </c>
      <c r="B13" s="33" t="s">
        <v>46</v>
      </c>
      <c r="C13" s="36" t="s">
        <v>411</v>
      </c>
      <c r="D13" s="138" t="s">
        <v>34</v>
      </c>
      <c r="E13" s="209">
        <v>205</v>
      </c>
      <c r="F13" s="41"/>
      <c r="G13" s="27">
        <f t="shared" si="0"/>
        <v>0</v>
      </c>
      <c r="H13" s="19"/>
      <c r="I13" s="20"/>
    </row>
    <row r="14" spans="1:9" ht="29.25" customHeight="1" x14ac:dyDescent="0.3">
      <c r="A14" s="26" t="s">
        <v>407</v>
      </c>
      <c r="B14" s="33" t="s">
        <v>47</v>
      </c>
      <c r="C14" s="36" t="s">
        <v>412</v>
      </c>
      <c r="D14" s="138" t="s">
        <v>34</v>
      </c>
      <c r="E14" s="209">
        <v>205</v>
      </c>
      <c r="F14" s="41"/>
      <c r="G14" s="27">
        <f t="shared" si="0"/>
        <v>0</v>
      </c>
      <c r="H14" s="19"/>
      <c r="I14" s="20"/>
    </row>
    <row r="15" spans="1:9" ht="29.25" customHeight="1" x14ac:dyDescent="0.3">
      <c r="A15" s="26" t="s">
        <v>407</v>
      </c>
      <c r="B15" s="33" t="s">
        <v>49</v>
      </c>
      <c r="C15" s="36" t="s">
        <v>413</v>
      </c>
      <c r="D15" s="138" t="s">
        <v>5</v>
      </c>
      <c r="E15" s="209">
        <v>1</v>
      </c>
      <c r="F15" s="41"/>
      <c r="G15" s="27">
        <f t="shared" si="0"/>
        <v>0</v>
      </c>
      <c r="H15" s="19"/>
      <c r="I15" s="20"/>
    </row>
    <row r="16" spans="1:9" ht="29.25" customHeight="1" x14ac:dyDescent="0.3">
      <c r="A16" s="26" t="s">
        <v>407</v>
      </c>
      <c r="B16" s="33" t="s">
        <v>50</v>
      </c>
      <c r="C16" s="36" t="s">
        <v>414</v>
      </c>
      <c r="D16" s="138" t="s">
        <v>5</v>
      </c>
      <c r="E16" s="209">
        <v>1</v>
      </c>
      <c r="F16" s="41"/>
      <c r="G16" s="27">
        <f t="shared" si="0"/>
        <v>0</v>
      </c>
      <c r="H16" s="19"/>
      <c r="I16" s="20"/>
    </row>
    <row r="17" spans="1:9" ht="29.25" customHeight="1" x14ac:dyDescent="0.3">
      <c r="A17" s="26" t="s">
        <v>407</v>
      </c>
      <c r="B17" s="33" t="s">
        <v>51</v>
      </c>
      <c r="C17" s="36" t="s">
        <v>415</v>
      </c>
      <c r="D17" s="138" t="s">
        <v>5</v>
      </c>
      <c r="E17" s="209">
        <v>1</v>
      </c>
      <c r="F17" s="41"/>
      <c r="G17" s="27">
        <f t="shared" si="0"/>
        <v>0</v>
      </c>
      <c r="H17" s="19"/>
      <c r="I17" s="20"/>
    </row>
    <row r="18" spans="1:9" ht="29.25" customHeight="1" x14ac:dyDescent="0.3">
      <c r="A18" s="26" t="s">
        <v>407</v>
      </c>
      <c r="B18" s="33" t="s">
        <v>52</v>
      </c>
      <c r="C18" s="36" t="s">
        <v>416</v>
      </c>
      <c r="D18" s="138" t="s">
        <v>5</v>
      </c>
      <c r="E18" s="209">
        <v>1</v>
      </c>
      <c r="F18" s="41"/>
      <c r="G18" s="27">
        <f t="shared" si="0"/>
        <v>0</v>
      </c>
      <c r="H18" s="19"/>
      <c r="I18" s="20"/>
    </row>
    <row r="19" spans="1:9" ht="29.25" customHeight="1" x14ac:dyDescent="0.3">
      <c r="A19" s="26" t="s">
        <v>407</v>
      </c>
      <c r="B19" s="33" t="s">
        <v>204</v>
      </c>
      <c r="C19" s="36" t="s">
        <v>417</v>
      </c>
      <c r="D19" s="138" t="s">
        <v>5</v>
      </c>
      <c r="E19" s="209">
        <v>1</v>
      </c>
      <c r="F19" s="41"/>
      <c r="G19" s="27">
        <f t="shared" si="0"/>
        <v>0</v>
      </c>
      <c r="H19" s="19"/>
      <c r="I19" s="20"/>
    </row>
    <row r="20" spans="1:9" ht="29.25" customHeight="1" x14ac:dyDescent="0.3">
      <c r="A20" s="26" t="s">
        <v>407</v>
      </c>
      <c r="B20" s="33" t="s">
        <v>205</v>
      </c>
      <c r="C20" s="36" t="s">
        <v>418</v>
      </c>
      <c r="D20" s="138" t="s">
        <v>5</v>
      </c>
      <c r="E20" s="209">
        <v>2</v>
      </c>
      <c r="F20" s="41"/>
      <c r="G20" s="27">
        <f t="shared" si="0"/>
        <v>0</v>
      </c>
      <c r="H20" s="19"/>
      <c r="I20" s="20"/>
    </row>
    <row r="21" spans="1:9" ht="31.5" customHeight="1" x14ac:dyDescent="0.3">
      <c r="A21" s="26" t="s">
        <v>407</v>
      </c>
      <c r="B21" s="33" t="s">
        <v>206</v>
      </c>
      <c r="C21" s="37" t="s">
        <v>419</v>
      </c>
      <c r="D21" s="39" t="s">
        <v>34</v>
      </c>
      <c r="E21" s="157">
        <v>205</v>
      </c>
      <c r="F21" s="41"/>
      <c r="G21" s="27">
        <f t="shared" si="0"/>
        <v>0</v>
      </c>
      <c r="H21" s="19"/>
      <c r="I21" s="20"/>
    </row>
    <row r="22" spans="1:9" ht="31.5" customHeight="1" thickBot="1" x14ac:dyDescent="0.35">
      <c r="A22" s="26" t="s">
        <v>407</v>
      </c>
      <c r="B22" s="33" t="s">
        <v>207</v>
      </c>
      <c r="C22" s="37" t="s">
        <v>420</v>
      </c>
      <c r="D22" s="39" t="s">
        <v>34</v>
      </c>
      <c r="E22" s="157">
        <v>185</v>
      </c>
      <c r="F22" s="41"/>
      <c r="G22" s="27">
        <f t="shared" si="0"/>
        <v>0</v>
      </c>
      <c r="H22" s="19"/>
      <c r="I22" s="20"/>
    </row>
    <row r="23" spans="1:9" ht="31.5" customHeight="1" thickBot="1" x14ac:dyDescent="0.35">
      <c r="A23" s="28" t="s">
        <v>407</v>
      </c>
      <c r="B23" s="213" t="s">
        <v>208</v>
      </c>
      <c r="C23" s="38" t="s">
        <v>405</v>
      </c>
      <c r="D23" s="124" t="s">
        <v>5</v>
      </c>
      <c r="E23" s="217">
        <v>1</v>
      </c>
      <c r="F23" s="42"/>
      <c r="G23" s="29">
        <f t="shared" si="0"/>
        <v>0</v>
      </c>
      <c r="H23" s="30" t="s">
        <v>53</v>
      </c>
      <c r="I23" s="31">
        <f>ROUND(SUM(G10:G23),2)</f>
        <v>0</v>
      </c>
    </row>
    <row r="24" spans="1:9" ht="31.5" customHeight="1" x14ac:dyDescent="0.3">
      <c r="A24" s="62" t="s">
        <v>424</v>
      </c>
      <c r="B24" s="33" t="s">
        <v>54</v>
      </c>
      <c r="C24" s="36" t="s">
        <v>20</v>
      </c>
      <c r="D24" s="138" t="s">
        <v>5</v>
      </c>
      <c r="E24" s="209">
        <v>1</v>
      </c>
      <c r="F24" s="210"/>
      <c r="G24" s="76">
        <f t="shared" si="0"/>
        <v>0</v>
      </c>
      <c r="H24" s="19"/>
      <c r="I24" s="20"/>
    </row>
    <row r="25" spans="1:9" ht="31.5" customHeight="1" x14ac:dyDescent="0.3">
      <c r="A25" s="26" t="s">
        <v>424</v>
      </c>
      <c r="B25" s="32" t="s">
        <v>56</v>
      </c>
      <c r="C25" s="37" t="s">
        <v>421</v>
      </c>
      <c r="D25" s="39" t="s">
        <v>5</v>
      </c>
      <c r="E25" s="157">
        <v>1</v>
      </c>
      <c r="F25" s="41"/>
      <c r="G25" s="27">
        <f t="shared" si="0"/>
        <v>0</v>
      </c>
      <c r="H25" s="19"/>
      <c r="I25" s="20"/>
    </row>
    <row r="26" spans="1:9" ht="31.5" customHeight="1" x14ac:dyDescent="0.3">
      <c r="A26" s="26" t="s">
        <v>424</v>
      </c>
      <c r="B26" s="32" t="s">
        <v>58</v>
      </c>
      <c r="C26" s="37" t="s">
        <v>422</v>
      </c>
      <c r="D26" s="39" t="s">
        <v>5</v>
      </c>
      <c r="E26" s="157">
        <v>1</v>
      </c>
      <c r="F26" s="41"/>
      <c r="G26" s="27">
        <f t="shared" si="0"/>
        <v>0</v>
      </c>
      <c r="H26" s="19"/>
      <c r="I26" s="20"/>
    </row>
    <row r="27" spans="1:9" ht="31.5" customHeight="1" thickBot="1" x14ac:dyDescent="0.35">
      <c r="A27" s="26" t="s">
        <v>424</v>
      </c>
      <c r="B27" s="32" t="s">
        <v>59</v>
      </c>
      <c r="C27" s="37" t="s">
        <v>423</v>
      </c>
      <c r="D27" s="39" t="s">
        <v>5</v>
      </c>
      <c r="E27" s="157">
        <v>1</v>
      </c>
      <c r="F27" s="41"/>
      <c r="G27" s="27">
        <f t="shared" si="0"/>
        <v>0</v>
      </c>
      <c r="H27" s="19"/>
      <c r="I27" s="20"/>
    </row>
    <row r="28" spans="1:9" ht="31.5" customHeight="1" thickBot="1" x14ac:dyDescent="0.35">
      <c r="A28" s="28" t="s">
        <v>424</v>
      </c>
      <c r="B28" s="35" t="s">
        <v>60</v>
      </c>
      <c r="C28" s="37" t="s">
        <v>425</v>
      </c>
      <c r="D28" s="34" t="s">
        <v>5</v>
      </c>
      <c r="E28" s="158">
        <v>1</v>
      </c>
      <c r="F28" s="42"/>
      <c r="G28" s="29">
        <f t="shared" si="0"/>
        <v>0</v>
      </c>
      <c r="H28" s="30" t="s">
        <v>64</v>
      </c>
      <c r="I28" s="31">
        <f>ROUND(SUM(G5:G28),2)</f>
        <v>0</v>
      </c>
    </row>
    <row r="29" spans="1:9" ht="42.5" thickBot="1" x14ac:dyDescent="0.35">
      <c r="A29" s="5"/>
      <c r="B29" s="2"/>
      <c r="C29" s="5"/>
      <c r="D29" s="2"/>
      <c r="E29" s="43"/>
      <c r="F29" s="104" t="s">
        <v>178</v>
      </c>
      <c r="G29" s="105">
        <f>SUM(G5:G28)</f>
        <v>0</v>
      </c>
    </row>
    <row r="30" spans="1:9" x14ac:dyDescent="0.3">
      <c r="F30" s="12"/>
    </row>
    <row r="31" spans="1:9" x14ac:dyDescent="0.3">
      <c r="A31" s="6"/>
      <c r="B31" s="3"/>
      <c r="C31" s="6"/>
      <c r="D31" s="3"/>
      <c r="E31" s="3"/>
      <c r="F31" s="13"/>
      <c r="G31" s="3"/>
    </row>
    <row r="32" spans="1:9" ht="26.25" customHeight="1" x14ac:dyDescent="0.3">
      <c r="A32" s="4"/>
      <c r="B32" s="4"/>
      <c r="C32" s="4"/>
      <c r="D32" s="4"/>
      <c r="E32" s="4"/>
      <c r="F32" s="14"/>
      <c r="G32" s="4"/>
    </row>
  </sheetData>
  <sheetProtection algorithmName="SHA-512" hashValue="4MmH+l5Fh9Qs5w8lqG/GbMYIcNx6eFAvrEEKxqXdGtIAR5KRYXf4LXJbtMlieogRtquQAq3npkDDON/LKthJnw==" saltValue="WE3TfKxOWT9ENgUy9oiiOA==" spinCount="100000" sheet="1" objects="1" scenarios="1"/>
  <mergeCells count="1">
    <mergeCell ref="A3:G3"/>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19F88-7A87-4761-817F-AD84AD1B2E61}">
  <dimension ref="A1:F18"/>
  <sheetViews>
    <sheetView tabSelected="1" zoomScale="70" zoomScaleNormal="70" workbookViewId="0">
      <selection activeCell="K10" sqref="K10"/>
    </sheetView>
  </sheetViews>
  <sheetFormatPr defaultRowHeight="14.5" x14ac:dyDescent="0.35"/>
  <cols>
    <col min="1" max="1" width="11.7265625" customWidth="1"/>
    <col min="2" max="2" width="51.26953125" customWidth="1"/>
    <col min="3" max="3" width="29.7265625" customWidth="1"/>
    <col min="4" max="4" width="13.453125" bestFit="1" customWidth="1"/>
  </cols>
  <sheetData>
    <row r="1" spans="1:6" x14ac:dyDescent="0.35">
      <c r="A1" s="246"/>
      <c r="B1" s="246"/>
      <c r="C1" s="246"/>
    </row>
    <row r="2" spans="1:6" x14ac:dyDescent="0.35">
      <c r="A2" s="247" t="s">
        <v>21</v>
      </c>
      <c r="B2" s="247"/>
      <c r="C2" s="247"/>
    </row>
    <row r="3" spans="1:6" ht="26" x14ac:dyDescent="0.35">
      <c r="A3" s="45" t="s">
        <v>22</v>
      </c>
      <c r="B3" s="45" t="s">
        <v>23</v>
      </c>
      <c r="C3" s="45" t="s">
        <v>24</v>
      </c>
    </row>
    <row r="4" spans="1:6" x14ac:dyDescent="0.35">
      <c r="A4" s="46">
        <v>1</v>
      </c>
      <c r="B4" s="47" t="s">
        <v>180</v>
      </c>
      <c r="C4" s="48">
        <f>DKŽ_1!G137</f>
        <v>0</v>
      </c>
    </row>
    <row r="5" spans="1:6" x14ac:dyDescent="0.35">
      <c r="A5" s="46">
        <v>2</v>
      </c>
      <c r="B5" s="47" t="s">
        <v>398</v>
      </c>
      <c r="C5" s="48">
        <f>DKŽ_2!G69</f>
        <v>0</v>
      </c>
    </row>
    <row r="6" spans="1:6" x14ac:dyDescent="0.35">
      <c r="A6" s="46">
        <v>3</v>
      </c>
      <c r="B6" s="47" t="s">
        <v>399</v>
      </c>
      <c r="C6" s="48">
        <f>DKŽ_3!G72</f>
        <v>0</v>
      </c>
    </row>
    <row r="7" spans="1:6" x14ac:dyDescent="0.35">
      <c r="A7" s="46">
        <v>4</v>
      </c>
      <c r="B7" s="47" t="s">
        <v>400</v>
      </c>
      <c r="C7" s="48">
        <f>DKŽ_4!G72</f>
        <v>0</v>
      </c>
    </row>
    <row r="8" spans="1:6" x14ac:dyDescent="0.35">
      <c r="A8" s="46">
        <v>5</v>
      </c>
      <c r="B8" s="47" t="s">
        <v>511</v>
      </c>
      <c r="C8" s="48">
        <f>DKŽ_5!G21</f>
        <v>0</v>
      </c>
    </row>
    <row r="9" spans="1:6" x14ac:dyDescent="0.35">
      <c r="A9" s="46">
        <v>6</v>
      </c>
      <c r="B9" s="47" t="s">
        <v>184</v>
      </c>
      <c r="C9" s="48">
        <f>DKŽ_6!G29</f>
        <v>0</v>
      </c>
    </row>
    <row r="10" spans="1:6" ht="39" x14ac:dyDescent="0.35">
      <c r="A10" s="45" t="s">
        <v>25</v>
      </c>
      <c r="B10" s="49" t="s">
        <v>26</v>
      </c>
      <c r="C10" s="50">
        <f>ROUND(SUM(C4:C9),2)</f>
        <v>0</v>
      </c>
      <c r="F10" s="152"/>
    </row>
    <row r="11" spans="1:6" x14ac:dyDescent="0.35">
      <c r="A11" s="153"/>
      <c r="B11" s="153"/>
      <c r="C11" s="153"/>
    </row>
    <row r="12" spans="1:6" ht="69" customHeight="1" x14ac:dyDescent="0.35">
      <c r="A12" s="248" t="s">
        <v>27</v>
      </c>
      <c r="B12" s="248"/>
      <c r="C12" s="248"/>
    </row>
    <row r="13" spans="1:6" x14ac:dyDescent="0.35">
      <c r="A13" s="248"/>
      <c r="B13" s="248"/>
      <c r="C13" s="248"/>
    </row>
    <row r="14" spans="1:6" x14ac:dyDescent="0.35">
      <c r="A14" s="153"/>
      <c r="B14" s="153"/>
      <c r="C14" s="154" t="s">
        <v>181</v>
      </c>
    </row>
    <row r="15" spans="1:6" x14ac:dyDescent="0.35">
      <c r="A15" s="153"/>
      <c r="B15" s="153"/>
      <c r="C15" s="153"/>
    </row>
    <row r="16" spans="1:6" ht="289.5" customHeight="1" x14ac:dyDescent="0.35">
      <c r="A16" s="244" t="s">
        <v>505</v>
      </c>
      <c r="B16" s="245"/>
      <c r="C16" s="245"/>
    </row>
    <row r="17" spans="1:3" ht="139.15" customHeight="1" x14ac:dyDescent="0.35">
      <c r="A17" s="244" t="s">
        <v>182</v>
      </c>
      <c r="B17" s="245"/>
      <c r="C17" s="245"/>
    </row>
    <row r="18" spans="1:3" ht="80.5" customHeight="1" x14ac:dyDescent="0.35">
      <c r="A18" s="244" t="s">
        <v>183</v>
      </c>
      <c r="B18" s="245"/>
      <c r="C18" s="245"/>
    </row>
  </sheetData>
  <sheetProtection algorithmName="SHA-512" hashValue="DaO3hzH/1t7rTe0ZGuHD2FEQKpLNTF9vHCYvqSvGdZzyNXKfeqRn4V4jGNMjNhP12J0PiI7w1pJO4ci5gbOikw==" saltValue="aEDR2mqFYLWa88U1tqMhfA==" spinCount="100000" sheet="1" objects="1" scenarios="1"/>
  <mergeCells count="7">
    <mergeCell ref="A16:C16"/>
    <mergeCell ref="A17:C17"/>
    <mergeCell ref="A18:C18"/>
    <mergeCell ref="A1:C1"/>
    <mergeCell ref="A2:C2"/>
    <mergeCell ref="A12:C12"/>
    <mergeCell ref="A13:C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DKŽ_1</vt:lpstr>
      <vt:lpstr>DKŽ_2</vt:lpstr>
      <vt:lpstr>DKŽ_3</vt:lpstr>
      <vt:lpstr>DKŽ_4</vt:lpstr>
      <vt:lpstr>DKŽ_5</vt:lpstr>
      <vt:lpstr>DKŽ_6</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Aiškutė Tranienė</cp:lastModifiedBy>
  <dcterms:created xsi:type="dcterms:W3CDTF">2020-10-05T14:48:34Z</dcterms:created>
  <dcterms:modified xsi:type="dcterms:W3CDTF">2025-10-30T14:00:52Z</dcterms:modified>
</cp:coreProperties>
</file>