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GSC-686 2 dalis/"/>
    </mc:Choice>
  </mc:AlternateContent>
  <xr:revisionPtr revIDLastSave="0" documentId="13_ncr:1_{E7DF16E8-43B4-4EE2-BC09-3D09EF5DB170}" xr6:coauthVersionLast="47" xr6:coauthVersionMax="47" xr10:uidLastSave="{00000000-0000-0000-0000-000000000000}"/>
  <bookViews>
    <workbookView xWindow="-110" yWindow="-110" windowWidth="19420" windowHeight="11500" xr2:uid="{BABCA5D9-A288-4D52-9B33-83C92CE0F66F}"/>
  </bookViews>
  <sheets>
    <sheet name="Pasiūlymo kaina"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3" l="1"/>
  <c r="L28" i="13" s="1"/>
  <c r="G80" i="13" l="1"/>
  <c r="G79" i="13"/>
  <c r="L42" i="13" l="1"/>
  <c r="L45" i="13"/>
  <c r="L79" i="13"/>
  <c r="L46" i="13"/>
  <c r="L47" i="13"/>
  <c r="J42" i="13"/>
  <c r="J45" i="13"/>
  <c r="J79" i="13"/>
  <c r="J46" i="13"/>
  <c r="J47" i="13"/>
  <c r="G50" i="13"/>
  <c r="L50" i="13" s="1"/>
  <c r="G51" i="13"/>
  <c r="J51" i="13" s="1"/>
  <c r="G52" i="13"/>
  <c r="L52" i="13" s="1"/>
  <c r="G53" i="13"/>
  <c r="L53" i="13" s="1"/>
  <c r="G54" i="13"/>
  <c r="L54" i="13" s="1"/>
  <c r="G55" i="13"/>
  <c r="L55" i="13" s="1"/>
  <c r="G56" i="13"/>
  <c r="L56" i="13" s="1"/>
  <c r="G57" i="13"/>
  <c r="H57" i="13" s="1"/>
  <c r="G58" i="13"/>
  <c r="L58" i="13" s="1"/>
  <c r="G78" i="13"/>
  <c r="H78" i="13" s="1"/>
  <c r="G59" i="13"/>
  <c r="J59" i="13" s="1"/>
  <c r="G60" i="13"/>
  <c r="H60" i="13" s="1"/>
  <c r="G61" i="13"/>
  <c r="H61" i="13" s="1"/>
  <c r="G62" i="13"/>
  <c r="J62" i="13" s="1"/>
  <c r="G63" i="13"/>
  <c r="J63" i="13" s="1"/>
  <c r="G64" i="13"/>
  <c r="L64" i="13" s="1"/>
  <c r="G65" i="13"/>
  <c r="J65" i="13" s="1"/>
  <c r="G66" i="13"/>
  <c r="H66" i="13" s="1"/>
  <c r="G67" i="13"/>
  <c r="J67" i="13" s="1"/>
  <c r="G68" i="13"/>
  <c r="J68" i="13" s="1"/>
  <c r="G69" i="13"/>
  <c r="L69" i="13" s="1"/>
  <c r="G70" i="13"/>
  <c r="J70" i="13" s="1"/>
  <c r="G71" i="13"/>
  <c r="J71" i="13" s="1"/>
  <c r="G72" i="13"/>
  <c r="L72" i="13" s="1"/>
  <c r="G73" i="13"/>
  <c r="L73" i="13" s="1"/>
  <c r="G74" i="13"/>
  <c r="L74" i="13" s="1"/>
  <c r="G75" i="13"/>
  <c r="L75" i="13" s="1"/>
  <c r="G76" i="13"/>
  <c r="L76" i="13" s="1"/>
  <c r="G77" i="13"/>
  <c r="L77" i="13" s="1"/>
  <c r="G49" i="13"/>
  <c r="L49" i="13" s="1"/>
  <c r="H39" i="13"/>
  <c r="H40" i="13"/>
  <c r="H41" i="13"/>
  <c r="H43" i="13"/>
  <c r="H42" i="13"/>
  <c r="H80" i="13"/>
  <c r="H44" i="13"/>
  <c r="H45" i="13"/>
  <c r="H79" i="13"/>
  <c r="H46" i="13"/>
  <c r="H47" i="13"/>
  <c r="H38" i="13"/>
  <c r="H6" i="13"/>
  <c r="H9" i="13"/>
  <c r="H11" i="13"/>
  <c r="H77" i="13" l="1"/>
  <c r="H76" i="13"/>
  <c r="H73" i="13"/>
  <c r="H55" i="13"/>
  <c r="H74" i="13"/>
  <c r="H53" i="13"/>
  <c r="H72" i="13"/>
  <c r="H51" i="13"/>
  <c r="L70" i="13"/>
  <c r="H49" i="13"/>
  <c r="H52" i="13"/>
  <c r="H54" i="13"/>
  <c r="J72" i="13"/>
  <c r="J57" i="13"/>
  <c r="L71" i="13"/>
  <c r="J66" i="13"/>
  <c r="J64" i="13"/>
  <c r="J61" i="13"/>
  <c r="L68" i="13"/>
  <c r="L66" i="13"/>
  <c r="L65" i="13"/>
  <c r="H65" i="13"/>
  <c r="L61" i="13"/>
  <c r="H64" i="13"/>
  <c r="L51" i="13"/>
  <c r="H59" i="13"/>
  <c r="H58" i="13"/>
  <c r="J75" i="13"/>
  <c r="H75" i="13"/>
  <c r="L67" i="13"/>
  <c r="H67" i="13"/>
  <c r="J76" i="13"/>
  <c r="H56" i="13"/>
  <c r="J60" i="13"/>
  <c r="J58" i="13"/>
  <c r="L63" i="13"/>
  <c r="H50" i="13"/>
  <c r="L62" i="13"/>
  <c r="J49" i="13"/>
  <c r="J53" i="13"/>
  <c r="L59" i="13"/>
  <c r="J56" i="13"/>
  <c r="J55" i="13"/>
  <c r="H71" i="13"/>
  <c r="J54" i="13"/>
  <c r="H70" i="13"/>
  <c r="J77" i="13"/>
  <c r="L60" i="13"/>
  <c r="H69" i="13"/>
  <c r="J74" i="13"/>
  <c r="J52" i="13"/>
  <c r="H68" i="13"/>
  <c r="J73" i="13"/>
  <c r="H63" i="13"/>
  <c r="H62" i="13"/>
  <c r="J50" i="13"/>
  <c r="L57" i="13"/>
  <c r="J69" i="13"/>
  <c r="J78" i="13"/>
  <c r="L78" i="13"/>
  <c r="I6" i="13"/>
  <c r="I9" i="13"/>
  <c r="I11" i="13"/>
  <c r="H81" i="13" l="1"/>
  <c r="J9" i="13"/>
  <c r="K9" i="13" s="1"/>
  <c r="I43" i="13"/>
  <c r="J43" i="13" s="1"/>
  <c r="I39" i="13"/>
  <c r="J39" i="13" s="1"/>
  <c r="I44" i="13"/>
  <c r="J44" i="13" s="1"/>
  <c r="I80" i="13"/>
  <c r="J80" i="13" s="1"/>
  <c r="J31" i="13"/>
  <c r="J30" i="13"/>
  <c r="J29" i="13"/>
  <c r="J24" i="13"/>
  <c r="J23" i="13"/>
  <c r="J22" i="13"/>
  <c r="J27" i="13"/>
  <c r="J19" i="13"/>
  <c r="J17" i="13"/>
  <c r="J16" i="13"/>
  <c r="J12" i="13"/>
  <c r="J11" i="13"/>
  <c r="K11" i="13" s="1"/>
  <c r="I41" i="13"/>
  <c r="J41" i="13" s="1"/>
  <c r="I40" i="13"/>
  <c r="J40" i="13" s="1"/>
  <c r="I38" i="13"/>
  <c r="J38" i="13" s="1"/>
  <c r="J10" i="13"/>
  <c r="L10" i="13" s="1"/>
  <c r="J8" i="13"/>
  <c r="J7" i="13"/>
  <c r="J6" i="13"/>
  <c r="K6" i="13" s="1"/>
  <c r="J5" i="13"/>
  <c r="J81" i="13" l="1"/>
  <c r="K80" i="13"/>
  <c r="L80" i="13" s="1"/>
  <c r="K38" i="13"/>
  <c r="L38" i="13" s="1"/>
  <c r="K41" i="13"/>
  <c r="L41" i="13" s="1"/>
  <c r="K44" i="13"/>
  <c r="L44" i="13" s="1"/>
  <c r="K43" i="13"/>
  <c r="L43" i="13" s="1"/>
  <c r="K39" i="13"/>
  <c r="L39" i="13" s="1"/>
  <c r="L11" i="13"/>
  <c r="M11" i="13" s="1"/>
  <c r="L8" i="13"/>
  <c r="L17" i="13"/>
  <c r="L27" i="13"/>
  <c r="L12" i="13"/>
  <c r="L29" i="13"/>
  <c r="L5" i="13"/>
  <c r="L24" i="13"/>
  <c r="L22" i="13"/>
  <c r="L30" i="13"/>
  <c r="L23" i="13"/>
  <c r="L31" i="13"/>
  <c r="L9" i="13"/>
  <c r="M9" i="13" s="1"/>
  <c r="L6" i="13"/>
  <c r="M6" i="13" s="1"/>
  <c r="L7" i="13"/>
  <c r="L16" i="13"/>
  <c r="K40" i="13"/>
  <c r="L40" i="13" s="1"/>
  <c r="J18" i="13"/>
  <c r="L19" i="13"/>
  <c r="L81" i="13" l="1"/>
  <c r="L83" i="13" s="1"/>
  <c r="L18" i="13"/>
  <c r="H5" i="13" l="1"/>
  <c r="K5" i="13" s="1"/>
  <c r="I5" i="13"/>
  <c r="I27" i="13"/>
  <c r="I26" i="13"/>
  <c r="I18" i="13"/>
  <c r="I21" i="13"/>
  <c r="I22" i="13"/>
  <c r="I23" i="13"/>
  <c r="I29" i="13"/>
  <c r="I14" i="13"/>
  <c r="I15" i="13"/>
  <c r="I31" i="13"/>
  <c r="I10" i="13"/>
  <c r="I13" i="13"/>
  <c r="I19" i="13"/>
  <c r="I24" i="13"/>
  <c r="I25" i="13"/>
  <c r="I12" i="13"/>
  <c r="I8" i="13"/>
  <c r="I28" i="13"/>
  <c r="I20" i="13"/>
  <c r="I30" i="13"/>
  <c r="I16" i="13"/>
  <c r="I17" i="13"/>
  <c r="H30" i="13"/>
  <c r="K30" i="13" s="1"/>
  <c r="H29" i="13"/>
  <c r="K29" i="13" s="1"/>
  <c r="H28" i="13"/>
  <c r="M28" i="13" s="1"/>
  <c r="K28" i="13"/>
  <c r="H27" i="13"/>
  <c r="K27" i="13" s="1"/>
  <c r="M27" i="13"/>
  <c r="H26" i="13"/>
  <c r="K26" i="13" s="1"/>
  <c r="M26" i="13"/>
  <c r="H25" i="13"/>
  <c r="M25" i="13" s="1"/>
  <c r="H24" i="13"/>
  <c r="K24" i="13" s="1"/>
  <c r="M24" i="13"/>
  <c r="H23" i="13"/>
  <c r="M23" i="13" s="1"/>
  <c r="H22" i="13"/>
  <c r="M22" i="13" s="1"/>
  <c r="H21" i="13"/>
  <c r="K21" i="13" s="1"/>
  <c r="M21" i="13"/>
  <c r="H20" i="13"/>
  <c r="M20" i="13" s="1"/>
  <c r="H19" i="13"/>
  <c r="K19" i="13" s="1"/>
  <c r="M19" i="13"/>
  <c r="H18" i="13"/>
  <c r="M18" i="13" s="1"/>
  <c r="H17" i="13"/>
  <c r="K17" i="13" s="1"/>
  <c r="H16" i="13"/>
  <c r="K16" i="13" s="1"/>
  <c r="I7" i="13"/>
  <c r="H15" i="13"/>
  <c r="K15" i="13" s="1"/>
  <c r="M15" i="13"/>
  <c r="H14" i="13"/>
  <c r="M14" i="13" s="1"/>
  <c r="H13" i="13"/>
  <c r="M13" i="13" s="1"/>
  <c r="K13" i="13"/>
  <c r="H12" i="13"/>
  <c r="M12" i="13" s="1"/>
  <c r="H10" i="13"/>
  <c r="M10" i="13" s="1"/>
  <c r="K10" i="13"/>
  <c r="H7" i="13"/>
  <c r="M7" i="13" s="1"/>
  <c r="H8" i="13"/>
  <c r="M8" i="13" s="1"/>
  <c r="H31" i="13"/>
  <c r="M31" i="13" s="1"/>
  <c r="M16" i="13" l="1"/>
  <c r="M17" i="13"/>
  <c r="M30" i="13"/>
  <c r="K18" i="13"/>
  <c r="K22" i="13"/>
  <c r="K23" i="13"/>
  <c r="I32" i="13"/>
  <c r="K14" i="13"/>
  <c r="K31" i="13"/>
  <c r="K20" i="13"/>
  <c r="K8" i="13"/>
  <c r="K7" i="13"/>
  <c r="M29" i="13"/>
  <c r="K12" i="13"/>
  <c r="K25" i="13"/>
  <c r="M5" i="13"/>
  <c r="M32" i="13" l="1"/>
  <c r="K32" i="13"/>
  <c r="M34" i="13" l="1"/>
</calcChain>
</file>

<file path=xl/sharedStrings.xml><?xml version="1.0" encoding="utf-8"?>
<sst xmlns="http://schemas.openxmlformats.org/spreadsheetml/2006/main" count="201" uniqueCount="164">
  <si>
    <t>AAA-10726</t>
  </si>
  <si>
    <t>AAA-10756</t>
  </si>
  <si>
    <t>M365 F3 FUSL Sub Per User</t>
  </si>
  <si>
    <t>JFX-00003</t>
  </si>
  <si>
    <t>AAA-28605</t>
  </si>
  <si>
    <t>T6A-00024</t>
  </si>
  <si>
    <t>M365 E5 Security Sub Per User</t>
  </si>
  <si>
    <t>PEJ-00002</t>
  </si>
  <si>
    <t>M365 E5 Compliance Sub Per User</t>
  </si>
  <si>
    <t>PEP-00002</t>
  </si>
  <si>
    <t>EMS E3 ALng Sub Per User</t>
  </si>
  <si>
    <t>AAA-10732</t>
  </si>
  <si>
    <t>AAA-10787</t>
  </si>
  <si>
    <t>N9U-00002</t>
  </si>
  <si>
    <t>9K3-00002</t>
  </si>
  <si>
    <t>7MK-00002</t>
  </si>
  <si>
    <t>7LS-00002</t>
  </si>
  <si>
    <t>7SY-00002</t>
  </si>
  <si>
    <t>Project Online Essentials Sub Per User</t>
  </si>
  <si>
    <t>3Q2-00002</t>
  </si>
  <si>
    <t>Power BI Pro Sub Per User</t>
  </si>
  <si>
    <t>NK4-00002</t>
  </si>
  <si>
    <t>J8Q-00005</t>
  </si>
  <si>
    <t>Power Automate Sub Per User</t>
  </si>
  <si>
    <t>SPU-00002</t>
  </si>
  <si>
    <t>PRX-00002</t>
  </si>
  <si>
    <t>PSM-00002</t>
  </si>
  <si>
    <t>D365 Sales Sub Per User</t>
  </si>
  <si>
    <t>DGP-00003</t>
  </si>
  <si>
    <t>D365 Team Members Sub Per User</t>
  </si>
  <si>
    <t>MTH-00001</t>
  </si>
  <si>
    <t>Win Remote Desktop Services Ext Con ALng LSA</t>
  </si>
  <si>
    <t>6XC-00298</t>
  </si>
  <si>
    <t>CIS Suite Standard Core ALng LSA 2L</t>
  </si>
  <si>
    <t>9GA-00006</t>
  </si>
  <si>
    <t>CIS Suite Datacenter Core ALng LSA 2L</t>
  </si>
  <si>
    <t>7JQ-00341</t>
  </si>
  <si>
    <t>7NQ-00302</t>
  </si>
  <si>
    <t>SharePoint Server ALng LSA</t>
  </si>
  <si>
    <t>H04-00232</t>
  </si>
  <si>
    <t>MSDN Platforms ALng LSA</t>
  </si>
  <si>
    <t>3VU-00043</t>
  </si>
  <si>
    <t>Teams Rooms Pro Sub Per Device</t>
  </si>
  <si>
    <t>V9B-00001</t>
  </si>
  <si>
    <t>77D-00110</t>
  </si>
  <si>
    <t>Defender Endpoint P1 Sub Per User</t>
  </si>
  <si>
    <t>I1F-00004</t>
  </si>
  <si>
    <t>6VC-02567</t>
  </si>
  <si>
    <t>Exchange Online P1 Sub Per User</t>
  </si>
  <si>
    <t>TRA-00047</t>
  </si>
  <si>
    <t>Exchange Online P2 Sub Per User</t>
  </si>
  <si>
    <t>TQA-00001</t>
  </si>
  <si>
    <t>M365 Copilot Sub Add-on</t>
  </si>
  <si>
    <t>83I-00001</t>
  </si>
  <si>
    <t>Power Automate Premium Sub Per User</t>
  </si>
  <si>
    <t>1O4-00001</t>
  </si>
  <si>
    <t>Teams Premium Sub Per User</t>
  </si>
  <si>
    <t>WFI-00005</t>
  </si>
  <si>
    <t>Teams Shared Devices Sub Per Device</t>
  </si>
  <si>
    <t>KXG-00002</t>
  </si>
  <si>
    <t>Power Apps Premium</t>
  </si>
  <si>
    <t>Azure prepayment</t>
  </si>
  <si>
    <t>Azure Standard Support</t>
  </si>
  <si>
    <t>W6T-00003</t>
  </si>
  <si>
    <t xml:space="preserve"> Enterprise Mobility + Security E3</t>
  </si>
  <si>
    <t xml:space="preserve"> Microsoft Teams Shared Devices</t>
  </si>
  <si>
    <t xml:space="preserve"> Exchange Online (Plan 1)</t>
  </si>
  <si>
    <t xml:space="preserve"> Exchange Online (Plan 2)</t>
  </si>
  <si>
    <t xml:space="preserve"> Microsoft 365 E5 Compliance</t>
  </si>
  <si>
    <t xml:space="preserve"> Microsoft 365 E5 Security</t>
  </si>
  <si>
    <t xml:space="preserve"> Microsoft 365 F3</t>
  </si>
  <si>
    <t xml:space="preserve"> Dynamics 365 Team Members</t>
  </si>
  <si>
    <t xml:space="preserve"> Microsoft 365 Copilot</t>
  </si>
  <si>
    <t xml:space="preserve"> Microsoft Teams Rooms Pro</t>
  </si>
  <si>
    <t xml:space="preserve"> Power Apps per app plan (1 app or website)</t>
  </si>
  <si>
    <t xml:space="preserve"> Power Automate per user plan</t>
  </si>
  <si>
    <t xml:space="preserve"> Power Automate Premium</t>
  </si>
  <si>
    <t>Power BI Pro</t>
  </si>
  <si>
    <t xml:space="preserve"> Project Online Essentials</t>
  </si>
  <si>
    <t xml:space="preserve"> Planner and Project Plan 3</t>
  </si>
  <si>
    <t xml:space="preserve"> Planner and Project Plan 5</t>
  </si>
  <si>
    <t xml:space="preserve"> Visio Plan 2</t>
  </si>
  <si>
    <t xml:space="preserve"> Windows 10/11 Enterprise E3</t>
  </si>
  <si>
    <t>Dataverse Database Capacity add-on</t>
  </si>
  <si>
    <t>Dataverse Log Capacity add-on</t>
  </si>
  <si>
    <t xml:space="preserve"> Dynamics 365 Sales Enterprise Edition</t>
  </si>
  <si>
    <t>9GS‑00495</t>
  </si>
  <si>
    <t>6QK-00001</t>
  </si>
  <si>
    <t>-</t>
  </si>
  <si>
    <t>SEJ-00002</t>
  </si>
  <si>
    <t>Pasiūlymo kaina</t>
  </si>
  <si>
    <t>PASTABA: Tiekėjai pildo tik geltonai pažymėtus langelius tai pirkimo daliai (-ims), kuriai (-ioms) teikia pasiūlymą</t>
  </si>
  <si>
    <t>Iš viso 2026 m.</t>
  </si>
  <si>
    <t>Iš viso 2027 m.</t>
  </si>
  <si>
    <t>Iš viso 2028 m.</t>
  </si>
  <si>
    <t>* Siūlomas fiksuotas įkainis visų trijų metų laikotarpiui.</t>
  </si>
  <si>
    <t>Maksimalus įkainis vienam mėnesiui</t>
  </si>
  <si>
    <t>Preliminarus nuomos terminas metais</t>
  </si>
  <si>
    <t>Preliminarus nuomos terminas mėnesiais</t>
  </si>
  <si>
    <t>Jei siūloma lygiavertė Prekė, turi būti įrašytas siūlomos Prekės kodas</t>
  </si>
  <si>
    <t>Visual Studio Pro MSDN ALng LSA</t>
  </si>
  <si>
    <t>SQL Server Enterprise Core ALng LSA 2L</t>
  </si>
  <si>
    <t>SQL Server Standard Core ALng LSA 2L</t>
  </si>
  <si>
    <t>Win E3 ALng Sub Per User</t>
  </si>
  <si>
    <t>M365 E3 Original Existing Customer Sub Per User</t>
  </si>
  <si>
    <t>M365 E3 Original FSA Renewal Sub Per User</t>
  </si>
  <si>
    <t>M365 E5 Original Existing Customer Sub Per User</t>
  </si>
  <si>
    <t>O365 E1 Existing Customer Sub Per User</t>
  </si>
  <si>
    <t>Visio P2 FSA Renewal Sub Per User</t>
  </si>
  <si>
    <t>Visio P2 Sub Per User</t>
  </si>
  <si>
    <t>Dataverse Database Capacity AO Sub</t>
  </si>
  <si>
    <t>Dataverse Log Capacity AO Sub</t>
  </si>
  <si>
    <t>Planner &amp; Project P3 FSA Renewal Sub Per User</t>
  </si>
  <si>
    <t>Planner &amp; Project P3 Sub Per User</t>
  </si>
  <si>
    <t>Planner &amp; Project P5 Sub Per User</t>
  </si>
  <si>
    <t>Win Remote Desktop Services CAL ALng Sub Per User</t>
  </si>
  <si>
    <t>Power Apps Per App Sub 1 App or Website</t>
  </si>
  <si>
    <t>Power Apps Premium Sub Per User</t>
  </si>
  <si>
    <t>CFQ7TTC0LH0V:0001</t>
  </si>
  <si>
    <t>CFQ7TTC0LHT4:0001</t>
  </si>
  <si>
    <t>CFQ7TTC0LH16:0001</t>
  </si>
  <si>
    <t>CFQ7TTC0LH1P:0001</t>
  </si>
  <si>
    <t>Microsoft 365 E3 [RETIRED] (incl. Teams)</t>
  </si>
  <si>
    <t>CFQ7TTC0LFLX:0001</t>
  </si>
  <si>
    <t xml:space="preserve"> Microsoft 365 E5 [RETIRED] (incl. Teams)</t>
  </si>
  <si>
    <t>CFQ7TTC0LFLZ:0002</t>
  </si>
  <si>
    <t>CFQ7TTC0LHR4:0001</t>
  </si>
  <si>
    <t>CFQ7TTC0LHQB:0001</t>
  </si>
  <si>
    <t>CFQ7TTC0LH05:0001</t>
  </si>
  <si>
    <t>CFQ7TTC0LFF1:0001</t>
  </si>
  <si>
    <t>CFQ7TTC0LFNJ:0001</t>
  </si>
  <si>
    <t>CFQ7TTC0MM8R:0002</t>
  </si>
  <si>
    <t>CFQ7TTC0QW7C:0001</t>
  </si>
  <si>
    <t>CFQ7TTC0J4GS:0002</t>
  </si>
  <si>
    <t xml:space="preserve"> Office 365 E1 [RETIRED] (incl. Teams)</t>
  </si>
  <si>
    <t>CFQ7TTC0LF8Q:0001</t>
  </si>
  <si>
    <t>CFQ7TTC0LH3L:0001</t>
  </si>
  <si>
    <t>CFQ7TTC0LSGZ:0001</t>
  </si>
  <si>
    <t>CFQ7TTC0LHSF:0001</t>
  </si>
  <si>
    <t>CFQ7TTC0LHP3:0001</t>
  </si>
  <si>
    <t>CFQ7TTC0HDB0:0002</t>
  </si>
  <si>
    <t>CFQ7TTC0HD9Z:0002</t>
  </si>
  <si>
    <t>CFQ7TTC0HD32:0002</t>
  </si>
  <si>
    <t>CFQ7TTC0LGTX:0004</t>
  </si>
  <si>
    <t>CFQ7TTC0LHRL:0002</t>
  </si>
  <si>
    <t>CFQ7TTC0HBSL:0001</t>
  </si>
  <si>
    <t>CFQ7TTC0RM8K:0002</t>
  </si>
  <si>
    <t>Microsoft Teams Premium</t>
  </si>
  <si>
    <t>CFQ7TTC0LH2H:0002</t>
  </si>
  <si>
    <t>** Nurodytas preliminarus Prekių kiekis. Sutarties galiojimo laikotarpiu Pirkėjas turi teisę koreguoti perkamų Prekių kiekį, neviršijant sutartyje nurodytos maksimalios Sutarties kainos. Pirkėjas neįsipareigoja išpirkti viso Prekių kiekio ar bet kokios jų dalies.</t>
  </si>
  <si>
    <t>Preliminarus kiekis 2026**</t>
  </si>
  <si>
    <t>Preliminarus kiekis 2027**</t>
  </si>
  <si>
    <t>Preliminarus kiekis 2028**</t>
  </si>
  <si>
    <t>*** Gali būti siūlomos ir lygiavertės Prekės.</t>
  </si>
  <si>
    <t>1 dalis CSP - Licencijos pavadinimas***</t>
  </si>
  <si>
    <t>Prekės kodas (arba lygiavertis)***</t>
  </si>
  <si>
    <t>2 dalis EAS - Licencijos pavadinimas***</t>
  </si>
  <si>
    <t>Vienos licencijos įkainis mėnesiui, EUR be PVM*</t>
  </si>
  <si>
    <t>Vienos licencijos kaina metams, EUR be PVM</t>
  </si>
  <si>
    <t>Kaina iš viso 2026 metams, EUR be PVM</t>
  </si>
  <si>
    <t>Kaina iš viso 2027 metams, EUR be PVM</t>
  </si>
  <si>
    <t>Kaina iš viso 2028 metams, EUR be PVM</t>
  </si>
  <si>
    <t>Pasiūlymo kaina iš viso 3 metams, EUR be PVM</t>
  </si>
  <si>
    <t>Vienos licencijos įkainis metams,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</si>
</sst>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sz val="11"/>
      <color theme="1"/>
      <name val="Calibri"/>
      <family val="2"/>
      <charset val="186"/>
      <scheme val="minor"/>
    </font>
    <font>
      <sz val="11"/>
      <color rgb="FF9C0006"/>
      <name val="Calibri"/>
      <family val="2"/>
      <charset val="186"/>
      <scheme val="minor"/>
    </font>
    <font>
      <b/>
      <sz val="14"/>
      <color theme="1"/>
      <name val="Calibri"/>
      <family val="2"/>
      <charset val="186"/>
      <scheme val="minor"/>
    </font>
    <font>
      <b/>
      <sz val="12"/>
      <color theme="1"/>
      <name val="Calibri"/>
      <family val="2"/>
      <charset val="186"/>
      <scheme val="minor"/>
    </font>
    <font>
      <sz val="9"/>
      <name val="Arial"/>
      <family val="2"/>
    </font>
    <font>
      <sz val="11"/>
      <name val="Calibri"/>
      <family val="2"/>
      <charset val="186"/>
      <scheme val="minor"/>
    </font>
    <font>
      <sz val="11"/>
      <color rgb="FF000000"/>
      <name val="Aptos Narrow"/>
      <family val="2"/>
      <charset val="186"/>
    </font>
    <font>
      <sz val="11"/>
      <color rgb="FF000000"/>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0"/>
      <name val="Arial"/>
      <family val="2"/>
    </font>
    <font>
      <sz val="12"/>
      <color theme="1"/>
      <name val="Calibri"/>
      <family val="2"/>
      <charset val="186"/>
      <scheme val="minor"/>
    </font>
  </fonts>
  <fills count="11">
    <fill>
      <patternFill patternType="none"/>
    </fill>
    <fill>
      <patternFill patternType="gray125"/>
    </fill>
    <fill>
      <patternFill patternType="solid">
        <fgColor theme="4" tint="0.79998168889431442"/>
        <bgColor indexed="64"/>
      </patternFill>
    </fill>
    <fill>
      <patternFill patternType="solid">
        <fgColor rgb="FFFFC7CE"/>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92D050"/>
        <bgColor rgb="FF000000"/>
      </patternFill>
    </fill>
  </fills>
  <borders count="4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s>
  <cellStyleXfs count="3">
    <xf numFmtId="0" fontId="0" fillId="0" borderId="0"/>
    <xf numFmtId="0" fontId="4" fillId="3" borderId="0" applyNumberFormat="0" applyBorder="0" applyAlignment="0" applyProtection="0"/>
    <xf numFmtId="0" fontId="14" fillId="0" borderId="0"/>
  </cellStyleXfs>
  <cellXfs count="121">
    <xf numFmtId="0" fontId="0" fillId="0" borderId="0" xfId="0"/>
    <xf numFmtId="0" fontId="0" fillId="0" borderId="0" xfId="0" applyAlignment="1">
      <alignment horizontal="center" vertical="center"/>
    </xf>
    <xf numFmtId="0" fontId="11" fillId="0" borderId="0" xfId="0" applyFont="1" applyAlignment="1">
      <alignment horizontal="right" vertical="top"/>
    </xf>
    <xf numFmtId="0" fontId="12" fillId="0" borderId="0" xfId="0" applyFont="1"/>
    <xf numFmtId="0" fontId="5" fillId="0" borderId="0" xfId="0" applyFont="1"/>
    <xf numFmtId="0" fontId="5" fillId="0" borderId="0" xfId="0" applyFont="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4" fontId="0" fillId="0" borderId="10" xfId="0" applyNumberFormat="1" applyBorder="1" applyAlignment="1">
      <alignment horizontal="center" vertical="center"/>
    </xf>
    <xf numFmtId="4" fontId="1" fillId="5" borderId="11" xfId="0" applyNumberFormat="1" applyFont="1" applyFill="1" applyBorder="1" applyAlignment="1">
      <alignment horizontal="center" vertical="center"/>
    </xf>
    <xf numFmtId="4" fontId="0" fillId="0" borderId="8" xfId="0" applyNumberFormat="1" applyBorder="1" applyAlignment="1">
      <alignment horizontal="center" vertical="center"/>
    </xf>
    <xf numFmtId="4" fontId="1" fillId="5" borderId="18" xfId="0" applyNumberFormat="1" applyFont="1" applyFill="1" applyBorder="1" applyAlignment="1">
      <alignment horizontal="center" vertical="center"/>
    </xf>
    <xf numFmtId="4" fontId="0" fillId="0" borderId="12" xfId="0" applyNumberFormat="1" applyBorder="1" applyAlignment="1">
      <alignment horizontal="center" vertical="center"/>
    </xf>
    <xf numFmtId="4" fontId="1" fillId="5" borderId="13" xfId="0" applyNumberFormat="1" applyFont="1" applyFill="1" applyBorder="1" applyAlignment="1">
      <alignment horizontal="center" vertical="center"/>
    </xf>
    <xf numFmtId="1" fontId="0" fillId="0" borderId="0" xfId="0" applyNumberFormat="1" applyAlignment="1">
      <alignment horizontal="center"/>
    </xf>
    <xf numFmtId="4" fontId="6" fillId="4" borderId="7" xfId="0" applyNumberFormat="1" applyFont="1" applyFill="1" applyBorder="1" applyAlignment="1">
      <alignment horizontal="center" vertical="center"/>
    </xf>
    <xf numFmtId="4" fontId="6" fillId="7" borderId="7" xfId="0" applyNumberFormat="1" applyFont="1" applyFill="1" applyBorder="1" applyAlignment="1">
      <alignment horizontal="center" vertical="center"/>
    </xf>
    <xf numFmtId="4" fontId="6" fillId="5" borderId="7" xfId="0" applyNumberFormat="1" applyFont="1" applyFill="1" applyBorder="1" applyAlignment="1">
      <alignment horizontal="center" vertical="center"/>
    </xf>
    <xf numFmtId="0" fontId="6" fillId="0" borderId="0" xfId="0" applyFont="1" applyAlignment="1">
      <alignment horizontal="right" vertical="center"/>
    </xf>
    <xf numFmtId="4" fontId="6" fillId="0" borderId="0" xfId="0" applyNumberFormat="1" applyFont="1" applyAlignment="1">
      <alignment horizontal="center" vertical="center"/>
    </xf>
    <xf numFmtId="1" fontId="0" fillId="0" borderId="0" xfId="0" applyNumberFormat="1" applyAlignment="1">
      <alignment horizontal="center" vertical="center"/>
    </xf>
    <xf numFmtId="0" fontId="0" fillId="0" borderId="1" xfId="0" applyBorder="1" applyAlignment="1">
      <alignment horizontal="center" vertical="center"/>
    </xf>
    <xf numFmtId="4" fontId="0" fillId="6" borderId="10" xfId="0" applyNumberFormat="1" applyFill="1" applyBorder="1" applyAlignment="1" applyProtection="1">
      <alignment horizontal="center" vertical="center"/>
      <protection locked="0"/>
    </xf>
    <xf numFmtId="4" fontId="0" fillId="6" borderId="8" xfId="0" applyNumberFormat="1" applyFill="1" applyBorder="1" applyAlignment="1" applyProtection="1">
      <alignment horizontal="center" vertical="center"/>
      <protection locked="0"/>
    </xf>
    <xf numFmtId="4" fontId="0" fillId="6" borderId="12" xfId="0" applyNumberFormat="1" applyFill="1" applyBorder="1" applyAlignment="1" applyProtection="1">
      <alignment horizontal="center" vertical="center"/>
      <protection locked="0"/>
    </xf>
    <xf numFmtId="0" fontId="13" fillId="0" borderId="0" xfId="0" applyFont="1" applyAlignment="1">
      <alignment horizontal="center" vertical="center"/>
    </xf>
    <xf numFmtId="0" fontId="2" fillId="2" borderId="22" xfId="0" applyFont="1" applyFill="1" applyBorder="1" applyAlignment="1">
      <alignment horizontal="center" vertical="center" wrapText="1"/>
    </xf>
    <xf numFmtId="0" fontId="2" fillId="2" borderId="19" xfId="0" applyFont="1" applyFill="1" applyBorder="1" applyAlignment="1">
      <alignment horizontal="center" vertical="center" wrapText="1"/>
    </xf>
    <xf numFmtId="4" fontId="6" fillId="4" borderId="23" xfId="0" applyNumberFormat="1" applyFont="1" applyFill="1" applyBorder="1" applyAlignment="1">
      <alignment horizontal="center" vertical="center"/>
    </xf>
    <xf numFmtId="0" fontId="2" fillId="9" borderId="17" xfId="0" applyFont="1" applyFill="1" applyBorder="1" applyAlignment="1">
      <alignment horizontal="center" vertical="center" wrapText="1"/>
    </xf>
    <xf numFmtId="4" fontId="0" fillId="6" borderId="10" xfId="0" applyNumberFormat="1" applyFill="1" applyBorder="1" applyAlignment="1" applyProtection="1">
      <alignment horizontal="center" vertical="center" wrapText="1"/>
      <protection locked="0"/>
    </xf>
    <xf numFmtId="4" fontId="0" fillId="6" borderId="8" xfId="0" applyNumberFormat="1" applyFill="1" applyBorder="1" applyAlignment="1" applyProtection="1">
      <alignment horizontal="center" vertical="center" wrapText="1"/>
      <protection locked="0"/>
    </xf>
    <xf numFmtId="4" fontId="5" fillId="8" borderId="27" xfId="0" applyNumberFormat="1" applyFont="1" applyFill="1" applyBorder="1" applyAlignment="1">
      <alignment horizontal="center" vertical="center" wrapText="1"/>
    </xf>
    <xf numFmtId="4" fontId="1" fillId="4" borderId="28" xfId="0" applyNumberFormat="1" applyFont="1" applyFill="1" applyBorder="1" applyAlignment="1">
      <alignment horizontal="center" vertical="center"/>
    </xf>
    <xf numFmtId="4" fontId="1" fillId="4" borderId="29" xfId="0" applyNumberFormat="1" applyFont="1" applyFill="1" applyBorder="1" applyAlignment="1">
      <alignment horizontal="center" vertical="center"/>
    </xf>
    <xf numFmtId="4" fontId="1" fillId="4" borderId="30" xfId="0" applyNumberFormat="1" applyFont="1" applyFill="1" applyBorder="1" applyAlignment="1">
      <alignment horizontal="center" vertical="center"/>
    </xf>
    <xf numFmtId="1" fontId="0" fillId="0" borderId="31" xfId="0" applyNumberFormat="1" applyBorder="1" applyAlignment="1">
      <alignment horizontal="center" vertical="center"/>
    </xf>
    <xf numFmtId="1" fontId="0" fillId="0" borderId="32" xfId="0" applyNumberFormat="1" applyBorder="1" applyAlignment="1">
      <alignment horizontal="center" vertical="center"/>
    </xf>
    <xf numFmtId="0" fontId="0" fillId="0" borderId="32" xfId="0" applyBorder="1" applyAlignment="1">
      <alignment horizontal="center" vertical="center"/>
    </xf>
    <xf numFmtId="1" fontId="0" fillId="0" borderId="33" xfId="0" applyNumberFormat="1" applyBorder="1" applyAlignment="1">
      <alignment horizontal="center" vertical="center"/>
    </xf>
    <xf numFmtId="1" fontId="0" fillId="0" borderId="9" xfId="0" applyNumberFormat="1" applyBorder="1" applyAlignment="1">
      <alignment horizontal="center" vertical="center"/>
    </xf>
    <xf numFmtId="4" fontId="1" fillId="7" borderId="11" xfId="0" applyNumberFormat="1" applyFont="1" applyFill="1" applyBorder="1" applyAlignment="1">
      <alignment horizontal="center" vertical="center"/>
    </xf>
    <xf numFmtId="1" fontId="0" fillId="0" borderId="1" xfId="0" applyNumberFormat="1" applyBorder="1" applyAlignment="1">
      <alignment horizontal="center" vertical="center"/>
    </xf>
    <xf numFmtId="4" fontId="1" fillId="7" borderId="18" xfId="0" applyNumberFormat="1" applyFont="1" applyFill="1" applyBorder="1" applyAlignment="1">
      <alignment horizontal="center" vertical="center"/>
    </xf>
    <xf numFmtId="1" fontId="0" fillId="0" borderId="2" xfId="0" applyNumberFormat="1" applyBorder="1" applyAlignment="1">
      <alignment horizontal="center" vertical="center"/>
    </xf>
    <xf numFmtId="4" fontId="1" fillId="7" borderId="13" xfId="0" applyNumberFormat="1" applyFont="1" applyFill="1" applyBorder="1" applyAlignment="1">
      <alignment horizontal="center" vertical="center"/>
    </xf>
    <xf numFmtId="0" fontId="0" fillId="9" borderId="24" xfId="0" applyFill="1" applyBorder="1" applyAlignment="1">
      <alignment horizontal="center" vertical="center" wrapText="1"/>
    </xf>
    <xf numFmtId="0" fontId="0" fillId="9" borderId="25" xfId="0" applyFill="1" applyBorder="1" applyAlignment="1">
      <alignment horizontal="center" vertical="center" wrapText="1"/>
    </xf>
    <xf numFmtId="2" fontId="0" fillId="9" borderId="25" xfId="0" applyNumberFormat="1" applyFill="1" applyBorder="1" applyAlignment="1">
      <alignment horizontal="center" vertical="center" wrapText="1"/>
    </xf>
    <xf numFmtId="2" fontId="0" fillId="9" borderId="26" xfId="0" applyNumberForma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7" fillId="6" borderId="25" xfId="0" applyFont="1" applyFill="1" applyBorder="1" applyAlignment="1" applyProtection="1">
      <alignment horizontal="center" vertical="center"/>
      <protection locked="0"/>
    </xf>
    <xf numFmtId="0" fontId="12" fillId="0" borderId="0" xfId="0" applyFont="1" applyAlignment="1">
      <alignment horizontal="center" vertical="center"/>
    </xf>
    <xf numFmtId="0" fontId="0" fillId="8" borderId="1" xfId="0" applyFill="1" applyBorder="1" applyAlignment="1">
      <alignment horizontal="center" vertical="center" wrapText="1"/>
    </xf>
    <xf numFmtId="0" fontId="0" fillId="8" borderId="2" xfId="0" applyFill="1" applyBorder="1" applyAlignment="1">
      <alignment horizontal="center" vertical="center" wrapText="1"/>
    </xf>
    <xf numFmtId="0" fontId="0" fillId="8" borderId="9" xfId="0" applyFill="1" applyBorder="1" applyAlignment="1">
      <alignment horizontal="center" vertical="center" wrapText="1"/>
    </xf>
    <xf numFmtId="0" fontId="0" fillId="8" borderId="1" xfId="0" applyFill="1" applyBorder="1" applyAlignment="1">
      <alignment horizontal="center" vertical="center"/>
    </xf>
    <xf numFmtId="0" fontId="0" fillId="8" borderId="29" xfId="0" applyFill="1" applyBorder="1" applyAlignment="1">
      <alignment horizontal="center" vertical="center"/>
    </xf>
    <xf numFmtId="0" fontId="0" fillId="8" borderId="29" xfId="0" applyFill="1" applyBorder="1" applyAlignment="1">
      <alignment horizontal="center" vertical="center" wrapText="1"/>
    </xf>
    <xf numFmtId="0" fontId="0" fillId="8" borderId="28" xfId="0" applyFill="1" applyBorder="1" applyAlignment="1">
      <alignment horizontal="center" vertical="center" wrapText="1"/>
    </xf>
    <xf numFmtId="0" fontId="3" fillId="8" borderId="29" xfId="1" applyFont="1" applyFill="1" applyBorder="1" applyAlignment="1" applyProtection="1">
      <alignment horizontal="center" vertical="center" wrapText="1"/>
    </xf>
    <xf numFmtId="0" fontId="15" fillId="8" borderId="37" xfId="0" applyFont="1" applyFill="1" applyBorder="1" applyAlignment="1">
      <alignment horizontal="center"/>
    </xf>
    <xf numFmtId="0" fontId="0" fillId="8" borderId="30" xfId="0" applyFill="1" applyBorder="1" applyAlignment="1">
      <alignment horizontal="center" vertical="center"/>
    </xf>
    <xf numFmtId="0" fontId="8" fillId="8" borderId="1" xfId="0" applyFont="1" applyFill="1" applyBorder="1" applyAlignment="1">
      <alignment horizontal="center" vertical="center"/>
    </xf>
    <xf numFmtId="0" fontId="7" fillId="8" borderId="29" xfId="0" applyFont="1" applyFill="1" applyBorder="1" applyAlignment="1">
      <alignment horizontal="center" vertical="center"/>
    </xf>
    <xf numFmtId="1" fontId="5" fillId="0" borderId="0" xfId="0" applyNumberFormat="1" applyFont="1" applyAlignment="1">
      <alignment horizontal="center" vertical="center" wrapText="1"/>
    </xf>
    <xf numFmtId="0" fontId="5" fillId="0" borderId="0" xfId="0" applyFont="1" applyAlignment="1">
      <alignment horizontal="center" vertical="center" wrapText="1"/>
    </xf>
    <xf numFmtId="4" fontId="5" fillId="0" borderId="0" xfId="0" applyNumberFormat="1" applyFont="1" applyAlignment="1">
      <alignment horizontal="center" vertical="center" wrapText="1"/>
    </xf>
    <xf numFmtId="0" fontId="7" fillId="6" borderId="26" xfId="0" applyFont="1" applyFill="1" applyBorder="1" applyAlignment="1" applyProtection="1">
      <alignment horizontal="center" vertical="center"/>
      <protection locked="0"/>
    </xf>
    <xf numFmtId="0" fontId="2" fillId="2" borderId="17" xfId="0" applyFont="1" applyFill="1" applyBorder="1" applyAlignment="1">
      <alignment horizontal="center" vertical="center" wrapText="1"/>
    </xf>
    <xf numFmtId="0" fontId="9" fillId="8" borderId="8" xfId="0" applyFont="1" applyFill="1" applyBorder="1" applyAlignment="1">
      <alignment horizontal="center" vertical="center"/>
    </xf>
    <xf numFmtId="0" fontId="7" fillId="6" borderId="8" xfId="0" applyFont="1" applyFill="1" applyBorder="1" applyAlignment="1" applyProtection="1">
      <alignment horizontal="center" vertical="center"/>
      <protection locked="0"/>
    </xf>
    <xf numFmtId="0" fontId="0" fillId="0" borderId="8" xfId="0" applyBorder="1" applyAlignment="1">
      <alignment horizontal="center" vertical="center" wrapText="1"/>
    </xf>
    <xf numFmtId="1" fontId="0" fillId="0" borderId="8" xfId="0" applyNumberFormat="1" applyBorder="1" applyAlignment="1">
      <alignment horizontal="center" vertical="center"/>
    </xf>
    <xf numFmtId="4" fontId="1" fillId="4" borderId="8" xfId="0" applyNumberFormat="1" applyFont="1" applyFill="1" applyBorder="1" applyAlignment="1">
      <alignment horizontal="center" vertical="center"/>
    </xf>
    <xf numFmtId="4" fontId="1" fillId="7" borderId="8" xfId="0" applyNumberFormat="1" applyFont="1" applyFill="1" applyBorder="1" applyAlignment="1">
      <alignment horizontal="center" vertical="center"/>
    </xf>
    <xf numFmtId="0" fontId="0" fillId="0" borderId="8" xfId="0" applyBorder="1" applyAlignment="1">
      <alignment horizontal="center" vertical="center"/>
    </xf>
    <xf numFmtId="0" fontId="10" fillId="8" borderId="8" xfId="0" applyFont="1" applyFill="1" applyBorder="1" applyAlignment="1">
      <alignment horizontal="center" vertical="center"/>
    </xf>
    <xf numFmtId="0" fontId="10" fillId="8" borderId="8" xfId="0" applyFont="1" applyFill="1" applyBorder="1" applyAlignment="1">
      <alignment horizontal="center" vertical="center" wrapText="1"/>
    </xf>
    <xf numFmtId="0" fontId="9" fillId="8" borderId="10" xfId="0" applyFont="1" applyFill="1" applyBorder="1" applyAlignment="1">
      <alignment horizontal="center" vertical="center"/>
    </xf>
    <xf numFmtId="0" fontId="7" fillId="6" borderId="10" xfId="0" applyFont="1" applyFill="1" applyBorder="1" applyAlignment="1" applyProtection="1">
      <alignment horizontal="center" vertical="center"/>
      <protection locked="0"/>
    </xf>
    <xf numFmtId="0" fontId="0" fillId="0" borderId="10" xfId="0" applyBorder="1" applyAlignment="1">
      <alignment horizontal="center" vertical="center" wrapText="1"/>
    </xf>
    <xf numFmtId="1" fontId="0" fillId="0" borderId="10" xfId="0" applyNumberFormat="1" applyBorder="1" applyAlignment="1">
      <alignment horizontal="center" vertical="center"/>
    </xf>
    <xf numFmtId="4" fontId="1" fillId="4" borderId="10" xfId="0" applyNumberFormat="1" applyFont="1" applyFill="1" applyBorder="1" applyAlignment="1">
      <alignment horizontal="center" vertical="center"/>
    </xf>
    <xf numFmtId="4" fontId="1" fillId="7" borderId="10" xfId="0" applyNumberFormat="1" applyFont="1" applyFill="1" applyBorder="1" applyAlignment="1">
      <alignment horizontal="center" vertical="center"/>
    </xf>
    <xf numFmtId="0" fontId="7" fillId="6" borderId="12" xfId="0" applyFont="1" applyFill="1" applyBorder="1" applyAlignment="1" applyProtection="1">
      <alignment horizontal="center" vertical="center"/>
      <protection locked="0"/>
    </xf>
    <xf numFmtId="0" fontId="0" fillId="0" borderId="12" xfId="0" applyBorder="1" applyAlignment="1">
      <alignment horizontal="center" vertical="center" wrapText="1"/>
    </xf>
    <xf numFmtId="1" fontId="0" fillId="0" borderId="12" xfId="0" applyNumberFormat="1" applyBorder="1" applyAlignment="1">
      <alignment horizontal="center" vertical="center"/>
    </xf>
    <xf numFmtId="4" fontId="1" fillId="4" borderId="12" xfId="0" applyNumberFormat="1" applyFont="1" applyFill="1" applyBorder="1" applyAlignment="1">
      <alignment horizontal="center" vertical="center"/>
    </xf>
    <xf numFmtId="4" fontId="1" fillId="7" borderId="12" xfId="0" applyNumberFormat="1" applyFont="1" applyFill="1" applyBorder="1" applyAlignment="1">
      <alignment horizontal="center" vertical="center"/>
    </xf>
    <xf numFmtId="0" fontId="2" fillId="2" borderId="39" xfId="0" applyFont="1" applyFill="1" applyBorder="1" applyAlignment="1">
      <alignment horizontal="center" vertical="center"/>
    </xf>
    <xf numFmtId="0" fontId="2" fillId="2" borderId="0" xfId="0" applyFont="1" applyFill="1" applyAlignment="1">
      <alignment horizontal="center" vertical="center" wrapText="1"/>
    </xf>
    <xf numFmtId="0" fontId="2" fillId="2" borderId="40"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0" fillId="8" borderId="12" xfId="0" applyFill="1" applyBorder="1" applyAlignment="1">
      <alignment horizontal="center" vertical="center" wrapText="1"/>
    </xf>
    <xf numFmtId="0" fontId="10" fillId="10" borderId="12" xfId="0" applyFont="1" applyFill="1" applyBorder="1" applyAlignment="1">
      <alignment horizontal="center" vertical="center" wrapText="1"/>
    </xf>
    <xf numFmtId="0" fontId="6" fillId="4" borderId="5" xfId="0" applyFont="1" applyFill="1" applyBorder="1" applyAlignment="1">
      <alignment horizontal="right" vertical="center"/>
    </xf>
    <xf numFmtId="0" fontId="6" fillId="4" borderId="6" xfId="0" applyFont="1" applyFill="1" applyBorder="1" applyAlignment="1">
      <alignment horizontal="right" vertical="center"/>
    </xf>
    <xf numFmtId="0" fontId="6" fillId="4" borderId="38" xfId="0" applyFont="1" applyFill="1" applyBorder="1" applyAlignment="1">
      <alignment horizontal="right" vertical="center"/>
    </xf>
    <xf numFmtId="0" fontId="0" fillId="0" borderId="23" xfId="0" applyBorder="1" applyAlignment="1">
      <alignment horizontal="right" vertical="center"/>
    </xf>
    <xf numFmtId="1" fontId="5" fillId="8" borderId="20" xfId="0" applyNumberFormat="1" applyFont="1" applyFill="1" applyBorder="1" applyAlignment="1">
      <alignment horizontal="center" vertical="center" wrapText="1"/>
    </xf>
    <xf numFmtId="0" fontId="5" fillId="8" borderId="21"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xf>
  </cellXfs>
  <cellStyles count="3">
    <cellStyle name="Bad" xfId="1" builtinId="27"/>
    <cellStyle name="Normal" xfId="0" builtinId="0"/>
    <cellStyle name="Normal 2 2" xfId="2" xr:uid="{3A25970A-6918-4F35-BB8C-E3FE77010E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F801-B15B-4EFA-84C2-3C3A8444490A}">
  <sheetPr>
    <pageSetUpPr fitToPage="1"/>
  </sheetPr>
  <dimension ref="A2:M85"/>
  <sheetViews>
    <sheetView tabSelected="1" zoomScale="80" zoomScaleNormal="80" workbookViewId="0">
      <selection activeCell="F52" sqref="F52"/>
    </sheetView>
  </sheetViews>
  <sheetFormatPr defaultRowHeight="14.5" x14ac:dyDescent="0.35"/>
  <cols>
    <col min="1" max="1" width="45.6328125" style="1" customWidth="1"/>
    <col min="2" max="3" width="25.36328125" style="1" customWidth="1"/>
    <col min="4" max="5" width="14.90625" style="1" customWidth="1"/>
    <col min="6" max="6" width="14.6328125" customWidth="1"/>
    <col min="7" max="7" width="13.54296875" customWidth="1"/>
    <col min="8" max="8" width="16.6328125" customWidth="1"/>
    <col min="9" max="9" width="17.08984375" customWidth="1"/>
    <col min="10" max="10" width="16.36328125" customWidth="1"/>
    <col min="11" max="11" width="18.08984375" customWidth="1"/>
    <col min="12" max="12" width="16.54296875" customWidth="1"/>
    <col min="13" max="13" width="16.6328125" customWidth="1"/>
    <col min="15" max="15" width="17.90625" customWidth="1"/>
    <col min="16" max="16" width="15.6328125" customWidth="1"/>
    <col min="17" max="17" width="14.54296875" customWidth="1"/>
    <col min="18" max="18" width="15.6328125" customWidth="1"/>
    <col min="19" max="19" width="15.36328125" customWidth="1"/>
    <col min="20" max="20" width="15.6328125" customWidth="1"/>
    <col min="21" max="21" width="16.08984375" customWidth="1"/>
  </cols>
  <sheetData>
    <row r="2" spans="1:13" ht="23.5" x14ac:dyDescent="0.5">
      <c r="A2" s="62" t="s">
        <v>90</v>
      </c>
      <c r="B2" s="2"/>
      <c r="C2" s="2"/>
      <c r="D2" s="3" t="s">
        <v>91</v>
      </c>
      <c r="K2" s="4"/>
      <c r="L2" s="4"/>
    </row>
    <row r="3" spans="1:13" ht="12" customHeight="1" thickBot="1" x14ac:dyDescent="0.4">
      <c r="A3" s="5"/>
    </row>
    <row r="4" spans="1:13" ht="85.25" customHeight="1" thickBot="1" x14ac:dyDescent="0.4">
      <c r="A4" s="6" t="s">
        <v>154</v>
      </c>
      <c r="B4" s="7" t="s">
        <v>155</v>
      </c>
      <c r="C4" s="35" t="s">
        <v>99</v>
      </c>
      <c r="D4" s="34" t="s">
        <v>98</v>
      </c>
      <c r="E4" s="37" t="s">
        <v>96</v>
      </c>
      <c r="F4" s="9" t="s">
        <v>150</v>
      </c>
      <c r="G4" s="10" t="s">
        <v>157</v>
      </c>
      <c r="H4" s="10" t="s">
        <v>158</v>
      </c>
      <c r="I4" s="11" t="s">
        <v>159</v>
      </c>
      <c r="J4" s="12" t="s">
        <v>151</v>
      </c>
      <c r="K4" s="13" t="s">
        <v>160</v>
      </c>
      <c r="L4" s="14" t="s">
        <v>152</v>
      </c>
      <c r="M4" s="15" t="s">
        <v>161</v>
      </c>
    </row>
    <row r="5" spans="1:13" ht="15.65" customHeight="1" x14ac:dyDescent="0.35">
      <c r="A5" s="65" t="s">
        <v>70</v>
      </c>
      <c r="B5" s="69" t="s">
        <v>128</v>
      </c>
      <c r="C5" s="61"/>
      <c r="D5" s="58">
        <v>12</v>
      </c>
      <c r="E5" s="54">
        <v>6.79</v>
      </c>
      <c r="F5" s="44">
        <v>725</v>
      </c>
      <c r="G5" s="38"/>
      <c r="H5" s="16">
        <f>G5*12</f>
        <v>0</v>
      </c>
      <c r="I5" s="41">
        <f>D5*F5*G5</f>
        <v>0</v>
      </c>
      <c r="J5" s="48">
        <f>SUM(F5*1.05)</f>
        <v>761.25</v>
      </c>
      <c r="K5" s="49">
        <f>J5*H5</f>
        <v>0</v>
      </c>
      <c r="L5" s="44">
        <f>SUM(J5*1.05)</f>
        <v>799.3125</v>
      </c>
      <c r="M5" s="17">
        <f>L5*H5</f>
        <v>0</v>
      </c>
    </row>
    <row r="6" spans="1:13" ht="15.65" customHeight="1" x14ac:dyDescent="0.35">
      <c r="A6" s="63" t="s">
        <v>122</v>
      </c>
      <c r="B6" s="68" t="s">
        <v>123</v>
      </c>
      <c r="C6" s="61"/>
      <c r="D6" s="59">
        <v>12</v>
      </c>
      <c r="E6" s="55">
        <v>32.08</v>
      </c>
      <c r="F6" s="45">
        <v>1630</v>
      </c>
      <c r="G6" s="39"/>
      <c r="H6" s="18">
        <f t="shared" ref="H6:H31" si="0">G6*12</f>
        <v>0</v>
      </c>
      <c r="I6" s="42">
        <f t="shared" ref="I6:I31" si="1">D6*F6*G6</f>
        <v>0</v>
      </c>
      <c r="J6" s="50">
        <f>SUM(F6*1.05)</f>
        <v>1711.5</v>
      </c>
      <c r="K6" s="51">
        <f t="shared" ref="K6:K31" si="2">J6*H6</f>
        <v>0</v>
      </c>
      <c r="L6" s="45">
        <f>SUM(J6*1.05)</f>
        <v>1797.075</v>
      </c>
      <c r="M6" s="19">
        <f t="shared" ref="M6:M31" si="3">L6*H6</f>
        <v>0</v>
      </c>
    </row>
    <row r="7" spans="1:13" ht="16.25" customHeight="1" x14ac:dyDescent="0.35">
      <c r="A7" s="63" t="s">
        <v>83</v>
      </c>
      <c r="B7" s="74" t="s">
        <v>144</v>
      </c>
      <c r="C7" s="61"/>
      <c r="D7" s="59">
        <v>12</v>
      </c>
      <c r="E7" s="56">
        <v>30.833333333333332</v>
      </c>
      <c r="F7" s="46">
        <v>1000</v>
      </c>
      <c r="G7" s="39"/>
      <c r="H7" s="18">
        <f t="shared" si="0"/>
        <v>0</v>
      </c>
      <c r="I7" s="42">
        <f t="shared" si="1"/>
        <v>0</v>
      </c>
      <c r="J7" s="50">
        <f>SUM(F7*1.05)</f>
        <v>1050</v>
      </c>
      <c r="K7" s="51">
        <f t="shared" si="2"/>
        <v>0</v>
      </c>
      <c r="L7" s="45">
        <f>SUM(J7*1.05)</f>
        <v>1102.5</v>
      </c>
      <c r="M7" s="19">
        <f t="shared" si="3"/>
        <v>0</v>
      </c>
    </row>
    <row r="8" spans="1:13" ht="17.399999999999999" customHeight="1" x14ac:dyDescent="0.35">
      <c r="A8" s="63" t="s">
        <v>84</v>
      </c>
      <c r="B8" s="74" t="s">
        <v>145</v>
      </c>
      <c r="C8" s="61"/>
      <c r="D8" s="59">
        <v>12</v>
      </c>
      <c r="E8" s="56">
        <v>7.8233333333333333</v>
      </c>
      <c r="F8" s="46">
        <v>235</v>
      </c>
      <c r="G8" s="39"/>
      <c r="H8" s="18">
        <f t="shared" si="0"/>
        <v>0</v>
      </c>
      <c r="I8" s="42">
        <f t="shared" si="1"/>
        <v>0</v>
      </c>
      <c r="J8" s="50">
        <f>SUM(F8*1.1)</f>
        <v>258.5</v>
      </c>
      <c r="K8" s="51">
        <f t="shared" si="2"/>
        <v>0</v>
      </c>
      <c r="L8" s="45">
        <f>SUM(J8*1.1)</f>
        <v>284.35000000000002</v>
      </c>
      <c r="M8" s="19">
        <f t="shared" si="3"/>
        <v>0</v>
      </c>
    </row>
    <row r="9" spans="1:13" ht="16.25" customHeight="1" x14ac:dyDescent="0.35">
      <c r="A9" s="63" t="s">
        <v>85</v>
      </c>
      <c r="B9" s="70" t="s">
        <v>129</v>
      </c>
      <c r="C9" s="61"/>
      <c r="D9" s="59">
        <v>12</v>
      </c>
      <c r="E9" s="56">
        <v>80.099999999999994</v>
      </c>
      <c r="F9" s="46">
        <v>565</v>
      </c>
      <c r="G9" s="39"/>
      <c r="H9" s="18">
        <f t="shared" si="0"/>
        <v>0</v>
      </c>
      <c r="I9" s="42">
        <f t="shared" si="1"/>
        <v>0</v>
      </c>
      <c r="J9" s="50">
        <f>F9*1.05</f>
        <v>593.25</v>
      </c>
      <c r="K9" s="51">
        <f t="shared" si="2"/>
        <v>0</v>
      </c>
      <c r="L9" s="45">
        <f>J9*1.05</f>
        <v>622.91250000000002</v>
      </c>
      <c r="M9" s="19">
        <f t="shared" si="3"/>
        <v>0</v>
      </c>
    </row>
    <row r="10" spans="1:13" ht="18" customHeight="1" x14ac:dyDescent="0.35">
      <c r="A10" s="63" t="s">
        <v>71</v>
      </c>
      <c r="B10" s="68" t="s">
        <v>130</v>
      </c>
      <c r="C10" s="61"/>
      <c r="D10" s="59">
        <v>12</v>
      </c>
      <c r="E10" s="56">
        <v>6.1550000000000002</v>
      </c>
      <c r="F10" s="46">
        <v>15</v>
      </c>
      <c r="G10" s="39"/>
      <c r="H10" s="18">
        <f t="shared" si="0"/>
        <v>0</v>
      </c>
      <c r="I10" s="42">
        <f t="shared" si="1"/>
        <v>0</v>
      </c>
      <c r="J10" s="50">
        <f>SUM(F10*1.05)</f>
        <v>15.75</v>
      </c>
      <c r="K10" s="51">
        <f t="shared" si="2"/>
        <v>0</v>
      </c>
      <c r="L10" s="45">
        <f>J10*1.05</f>
        <v>16.537500000000001</v>
      </c>
      <c r="M10" s="19">
        <f t="shared" si="3"/>
        <v>0</v>
      </c>
    </row>
    <row r="11" spans="1:13" ht="17" customHeight="1" x14ac:dyDescent="0.35">
      <c r="A11" s="63" t="s">
        <v>72</v>
      </c>
      <c r="B11" s="67" t="s">
        <v>131</v>
      </c>
      <c r="C11" s="61"/>
      <c r="D11" s="59">
        <v>12</v>
      </c>
      <c r="E11" s="56">
        <v>29.11</v>
      </c>
      <c r="F11" s="46">
        <v>200</v>
      </c>
      <c r="G11" s="39"/>
      <c r="H11" s="18">
        <f t="shared" si="0"/>
        <v>0</v>
      </c>
      <c r="I11" s="42">
        <f t="shared" si="1"/>
        <v>0</v>
      </c>
      <c r="J11" s="29">
        <f>SUM(F11*1.05)</f>
        <v>210</v>
      </c>
      <c r="K11" s="51">
        <f t="shared" si="2"/>
        <v>0</v>
      </c>
      <c r="L11" s="45">
        <f>J11*1.05</f>
        <v>220.5</v>
      </c>
      <c r="M11" s="19">
        <f t="shared" si="3"/>
        <v>0</v>
      </c>
    </row>
    <row r="12" spans="1:13" ht="17" customHeight="1" x14ac:dyDescent="0.35">
      <c r="A12" s="63" t="s">
        <v>134</v>
      </c>
      <c r="B12" s="68" t="s">
        <v>135</v>
      </c>
      <c r="C12" s="61"/>
      <c r="D12" s="59">
        <v>12</v>
      </c>
      <c r="E12" s="56">
        <v>8.5066666666666659</v>
      </c>
      <c r="F12" s="45">
        <v>25</v>
      </c>
      <c r="G12" s="39"/>
      <c r="H12" s="18">
        <f t="shared" si="0"/>
        <v>0</v>
      </c>
      <c r="I12" s="42">
        <f t="shared" si="1"/>
        <v>0</v>
      </c>
      <c r="J12" s="50">
        <f>SUM(F12*1.05)</f>
        <v>26.25</v>
      </c>
      <c r="K12" s="51">
        <f t="shared" si="2"/>
        <v>0</v>
      </c>
      <c r="L12" s="45">
        <f>SUM(J12*1.05)</f>
        <v>27.5625</v>
      </c>
      <c r="M12" s="19">
        <f t="shared" si="3"/>
        <v>0</v>
      </c>
    </row>
    <row r="13" spans="1:13" ht="16.25" customHeight="1" x14ac:dyDescent="0.35">
      <c r="A13" s="63" t="s">
        <v>64</v>
      </c>
      <c r="B13" s="68" t="s">
        <v>119</v>
      </c>
      <c r="C13" s="61"/>
      <c r="D13" s="59">
        <v>12</v>
      </c>
      <c r="E13" s="56">
        <v>8.9833333333333325</v>
      </c>
      <c r="F13" s="46">
        <v>1</v>
      </c>
      <c r="G13" s="39"/>
      <c r="H13" s="18">
        <f t="shared" si="0"/>
        <v>0</v>
      </c>
      <c r="I13" s="42">
        <f t="shared" si="1"/>
        <v>0</v>
      </c>
      <c r="J13" s="29">
        <v>1</v>
      </c>
      <c r="K13" s="51">
        <f t="shared" si="2"/>
        <v>0</v>
      </c>
      <c r="L13" s="46">
        <v>1</v>
      </c>
      <c r="M13" s="19">
        <f t="shared" si="3"/>
        <v>0</v>
      </c>
    </row>
    <row r="14" spans="1:13" ht="18" customHeight="1" x14ac:dyDescent="0.35">
      <c r="A14" s="63" t="s">
        <v>82</v>
      </c>
      <c r="B14" s="68" t="s">
        <v>143</v>
      </c>
      <c r="C14" s="61"/>
      <c r="D14" s="59">
        <v>12</v>
      </c>
      <c r="E14" s="56">
        <v>5.5733333333333333</v>
      </c>
      <c r="F14" s="46">
        <v>1</v>
      </c>
      <c r="G14" s="39"/>
      <c r="H14" s="18">
        <f t="shared" si="0"/>
        <v>0</v>
      </c>
      <c r="I14" s="42">
        <f t="shared" si="1"/>
        <v>0</v>
      </c>
      <c r="J14" s="29">
        <v>1</v>
      </c>
      <c r="K14" s="51">
        <f t="shared" si="2"/>
        <v>0</v>
      </c>
      <c r="L14" s="46">
        <v>1</v>
      </c>
      <c r="M14" s="19">
        <f t="shared" si="3"/>
        <v>0</v>
      </c>
    </row>
    <row r="15" spans="1:13" ht="18.649999999999999" customHeight="1" x14ac:dyDescent="0.35">
      <c r="A15" s="63" t="s">
        <v>124</v>
      </c>
      <c r="B15" s="68" t="s">
        <v>125</v>
      </c>
      <c r="C15" s="61"/>
      <c r="D15" s="59">
        <v>12</v>
      </c>
      <c r="E15" s="56">
        <v>54.223333333333329</v>
      </c>
      <c r="F15" s="46">
        <v>1</v>
      </c>
      <c r="G15" s="39"/>
      <c r="H15" s="18">
        <f t="shared" si="0"/>
        <v>0</v>
      </c>
      <c r="I15" s="42">
        <f t="shared" si="1"/>
        <v>0</v>
      </c>
      <c r="J15" s="29">
        <v>1</v>
      </c>
      <c r="K15" s="51">
        <f t="shared" si="2"/>
        <v>0</v>
      </c>
      <c r="L15" s="46">
        <v>1</v>
      </c>
      <c r="M15" s="19">
        <f t="shared" si="3"/>
        <v>0</v>
      </c>
    </row>
    <row r="16" spans="1:13" ht="17" customHeight="1" x14ac:dyDescent="0.35">
      <c r="A16" s="63" t="s">
        <v>69</v>
      </c>
      <c r="B16" s="68" t="s">
        <v>127</v>
      </c>
      <c r="C16" s="61"/>
      <c r="D16" s="59">
        <v>12</v>
      </c>
      <c r="E16" s="56">
        <v>10.453333333333333</v>
      </c>
      <c r="F16" s="45">
        <v>40</v>
      </c>
      <c r="G16" s="39"/>
      <c r="H16" s="18">
        <f t="shared" si="0"/>
        <v>0</v>
      </c>
      <c r="I16" s="42">
        <f t="shared" si="1"/>
        <v>0</v>
      </c>
      <c r="J16" s="50">
        <f>SUM(F16*1.05)</f>
        <v>42</v>
      </c>
      <c r="K16" s="51">
        <f t="shared" si="2"/>
        <v>0</v>
      </c>
      <c r="L16" s="45">
        <f>SUM(J16*1.05)</f>
        <v>44.1</v>
      </c>
      <c r="M16" s="19">
        <f t="shared" si="3"/>
        <v>0</v>
      </c>
    </row>
    <row r="17" spans="1:13" ht="17.399999999999999" customHeight="1" x14ac:dyDescent="0.35">
      <c r="A17" s="63" t="s">
        <v>68</v>
      </c>
      <c r="B17" s="68" t="s">
        <v>126</v>
      </c>
      <c r="C17" s="61"/>
      <c r="D17" s="59">
        <v>12</v>
      </c>
      <c r="E17" s="56">
        <v>9.8866666666666649</v>
      </c>
      <c r="F17" s="45">
        <v>2</v>
      </c>
      <c r="G17" s="39"/>
      <c r="H17" s="18">
        <f t="shared" si="0"/>
        <v>0</v>
      </c>
      <c r="I17" s="42">
        <f t="shared" si="1"/>
        <v>0</v>
      </c>
      <c r="J17" s="50">
        <f>SUM(F17*1.05)</f>
        <v>2.1</v>
      </c>
      <c r="K17" s="51">
        <f t="shared" si="2"/>
        <v>0</v>
      </c>
      <c r="L17" s="45">
        <f>SUM(J17*1.05)</f>
        <v>2.2050000000000001</v>
      </c>
      <c r="M17" s="19">
        <f t="shared" si="3"/>
        <v>0</v>
      </c>
    </row>
    <row r="18" spans="1:13" ht="17" customHeight="1" x14ac:dyDescent="0.35">
      <c r="A18" s="63" t="s">
        <v>81</v>
      </c>
      <c r="B18" s="68" t="s">
        <v>142</v>
      </c>
      <c r="C18" s="61"/>
      <c r="D18" s="59">
        <v>12</v>
      </c>
      <c r="E18" s="55">
        <v>12.11</v>
      </c>
      <c r="F18" s="45">
        <v>118</v>
      </c>
      <c r="G18" s="39"/>
      <c r="H18" s="18">
        <f t="shared" si="0"/>
        <v>0</v>
      </c>
      <c r="I18" s="42">
        <f t="shared" si="1"/>
        <v>0</v>
      </c>
      <c r="J18" s="50">
        <f>SUM(F18*1.05)</f>
        <v>123.9</v>
      </c>
      <c r="K18" s="51">
        <f t="shared" si="2"/>
        <v>0</v>
      </c>
      <c r="L18" s="45">
        <f>SUM(J18*1.05)</f>
        <v>130.095</v>
      </c>
      <c r="M18" s="19">
        <f t="shared" si="3"/>
        <v>0</v>
      </c>
    </row>
    <row r="19" spans="1:13" ht="17" customHeight="1" x14ac:dyDescent="0.35">
      <c r="A19" s="73" t="s">
        <v>79</v>
      </c>
      <c r="B19" s="74" t="s">
        <v>140</v>
      </c>
      <c r="C19" s="61"/>
      <c r="D19" s="59">
        <v>12</v>
      </c>
      <c r="E19" s="56">
        <v>23.906666666666666</v>
      </c>
      <c r="F19" s="45">
        <v>106</v>
      </c>
      <c r="G19" s="39"/>
      <c r="H19" s="18">
        <f t="shared" si="0"/>
        <v>0</v>
      </c>
      <c r="I19" s="42">
        <f t="shared" si="1"/>
        <v>0</v>
      </c>
      <c r="J19" s="50">
        <f>SUM(F19*1.05)</f>
        <v>111.30000000000001</v>
      </c>
      <c r="K19" s="51">
        <f t="shared" si="2"/>
        <v>0</v>
      </c>
      <c r="L19" s="45">
        <f>SUM(J19*1.05)</f>
        <v>116.86500000000002</v>
      </c>
      <c r="M19" s="19">
        <f t="shared" si="3"/>
        <v>0</v>
      </c>
    </row>
    <row r="20" spans="1:13" ht="14.4" customHeight="1" x14ac:dyDescent="0.35">
      <c r="A20" s="73" t="s">
        <v>80</v>
      </c>
      <c r="B20" s="74" t="s">
        <v>141</v>
      </c>
      <c r="C20" s="61"/>
      <c r="D20" s="59">
        <v>12</v>
      </c>
      <c r="E20" s="56">
        <v>43.873333333333335</v>
      </c>
      <c r="F20" s="46">
        <v>1</v>
      </c>
      <c r="G20" s="39"/>
      <c r="H20" s="18">
        <f t="shared" si="0"/>
        <v>0</v>
      </c>
      <c r="I20" s="42">
        <f t="shared" si="1"/>
        <v>0</v>
      </c>
      <c r="J20" s="29">
        <v>1</v>
      </c>
      <c r="K20" s="51">
        <f t="shared" si="2"/>
        <v>0</v>
      </c>
      <c r="L20" s="46">
        <v>1</v>
      </c>
      <c r="M20" s="19">
        <f t="shared" si="3"/>
        <v>0</v>
      </c>
    </row>
    <row r="21" spans="1:13" ht="17" customHeight="1" x14ac:dyDescent="0.35">
      <c r="A21" s="63" t="s">
        <v>78</v>
      </c>
      <c r="B21" s="68" t="s">
        <v>139</v>
      </c>
      <c r="C21" s="61"/>
      <c r="D21" s="59">
        <v>12</v>
      </c>
      <c r="E21" s="56">
        <v>5.6433333333333344</v>
      </c>
      <c r="F21" s="46">
        <v>1</v>
      </c>
      <c r="G21" s="39"/>
      <c r="H21" s="18">
        <f t="shared" si="0"/>
        <v>0</v>
      </c>
      <c r="I21" s="42">
        <f t="shared" si="1"/>
        <v>0</v>
      </c>
      <c r="J21" s="29">
        <v>1</v>
      </c>
      <c r="K21" s="51">
        <f t="shared" si="2"/>
        <v>0</v>
      </c>
      <c r="L21" s="46">
        <v>1</v>
      </c>
      <c r="M21" s="19">
        <f t="shared" si="3"/>
        <v>0</v>
      </c>
    </row>
    <row r="22" spans="1:13" ht="17.399999999999999" customHeight="1" x14ac:dyDescent="0.35">
      <c r="A22" s="63" t="s">
        <v>66</v>
      </c>
      <c r="B22" s="71" t="s">
        <v>120</v>
      </c>
      <c r="C22" s="61"/>
      <c r="D22" s="59">
        <v>12</v>
      </c>
      <c r="E22" s="56">
        <v>3.2333333333333338</v>
      </c>
      <c r="F22" s="45">
        <v>43</v>
      </c>
      <c r="G22" s="39"/>
      <c r="H22" s="18">
        <f t="shared" si="0"/>
        <v>0</v>
      </c>
      <c r="I22" s="42">
        <f t="shared" si="1"/>
        <v>0</v>
      </c>
      <c r="J22" s="50">
        <f>SUM(F22*1.05)</f>
        <v>45.15</v>
      </c>
      <c r="K22" s="51">
        <f t="shared" si="2"/>
        <v>0</v>
      </c>
      <c r="L22" s="45">
        <f>SUM(J22*1.05)</f>
        <v>47.407499999999999</v>
      </c>
      <c r="M22" s="19">
        <f t="shared" si="3"/>
        <v>0</v>
      </c>
    </row>
    <row r="23" spans="1:13" ht="17.399999999999999" customHeight="1" x14ac:dyDescent="0.35">
      <c r="A23" s="63" t="s">
        <v>67</v>
      </c>
      <c r="B23" s="71" t="s">
        <v>121</v>
      </c>
      <c r="C23" s="61"/>
      <c r="D23" s="59">
        <v>12</v>
      </c>
      <c r="E23" s="56">
        <v>6.4866666666666655</v>
      </c>
      <c r="F23" s="45">
        <v>45</v>
      </c>
      <c r="G23" s="39"/>
      <c r="H23" s="18">
        <f t="shared" si="0"/>
        <v>0</v>
      </c>
      <c r="I23" s="42">
        <f t="shared" si="1"/>
        <v>0</v>
      </c>
      <c r="J23" s="50">
        <f>SUM(F23*1.05)</f>
        <v>47.25</v>
      </c>
      <c r="K23" s="51">
        <f t="shared" si="2"/>
        <v>0</v>
      </c>
      <c r="L23" s="45">
        <f>SUM(J23*1.05)</f>
        <v>49.612500000000004</v>
      </c>
      <c r="M23" s="19">
        <f t="shared" si="3"/>
        <v>0</v>
      </c>
    </row>
    <row r="24" spans="1:13" ht="17" customHeight="1" x14ac:dyDescent="0.35">
      <c r="A24" s="63" t="s">
        <v>147</v>
      </c>
      <c r="B24" s="67" t="s">
        <v>146</v>
      </c>
      <c r="C24" s="61"/>
      <c r="D24" s="59">
        <v>12</v>
      </c>
      <c r="E24" s="56">
        <v>10.11</v>
      </c>
      <c r="F24" s="45">
        <v>7</v>
      </c>
      <c r="G24" s="39"/>
      <c r="H24" s="18">
        <f t="shared" si="0"/>
        <v>0</v>
      </c>
      <c r="I24" s="42">
        <f t="shared" si="1"/>
        <v>0</v>
      </c>
      <c r="J24" s="50">
        <f>SUM(F24*1.05)</f>
        <v>7.3500000000000005</v>
      </c>
      <c r="K24" s="51">
        <f t="shared" si="2"/>
        <v>0</v>
      </c>
      <c r="L24" s="45">
        <f>SUM(J24*1.05)</f>
        <v>7.7175000000000011</v>
      </c>
      <c r="M24" s="19">
        <f t="shared" si="3"/>
        <v>0</v>
      </c>
    </row>
    <row r="25" spans="1:13" ht="18" customHeight="1" x14ac:dyDescent="0.35">
      <c r="A25" s="63" t="s">
        <v>73</v>
      </c>
      <c r="B25" s="68" t="s">
        <v>132</v>
      </c>
      <c r="C25" s="61"/>
      <c r="D25" s="59">
        <v>12</v>
      </c>
      <c r="E25" s="56">
        <v>34.31</v>
      </c>
      <c r="F25" s="46">
        <v>110</v>
      </c>
      <c r="G25" s="39"/>
      <c r="H25" s="18">
        <f t="shared" si="0"/>
        <v>0</v>
      </c>
      <c r="I25" s="42">
        <f t="shared" si="1"/>
        <v>0</v>
      </c>
      <c r="J25" s="29">
        <v>120</v>
      </c>
      <c r="K25" s="51">
        <f t="shared" si="2"/>
        <v>0</v>
      </c>
      <c r="L25" s="46">
        <v>130</v>
      </c>
      <c r="M25" s="19">
        <f t="shared" si="3"/>
        <v>0</v>
      </c>
    </row>
    <row r="26" spans="1:13" ht="15.65" customHeight="1" x14ac:dyDescent="0.35">
      <c r="A26" s="63" t="s">
        <v>65</v>
      </c>
      <c r="B26" s="67" t="s">
        <v>118</v>
      </c>
      <c r="C26" s="61"/>
      <c r="D26" s="59">
        <v>12</v>
      </c>
      <c r="E26" s="56">
        <v>6.4866666666666655</v>
      </c>
      <c r="F26" s="46">
        <v>5</v>
      </c>
      <c r="G26" s="39"/>
      <c r="H26" s="18">
        <f t="shared" si="0"/>
        <v>0</v>
      </c>
      <c r="I26" s="42">
        <f t="shared" si="1"/>
        <v>0</v>
      </c>
      <c r="J26" s="29">
        <v>5</v>
      </c>
      <c r="K26" s="51">
        <f t="shared" si="2"/>
        <v>0</v>
      </c>
      <c r="L26" s="46">
        <v>5</v>
      </c>
      <c r="M26" s="19">
        <f t="shared" si="3"/>
        <v>0</v>
      </c>
    </row>
    <row r="27" spans="1:13" ht="16.25" customHeight="1" x14ac:dyDescent="0.35">
      <c r="A27" s="63" t="s">
        <v>77</v>
      </c>
      <c r="B27" s="68" t="s">
        <v>138</v>
      </c>
      <c r="C27" s="61"/>
      <c r="D27" s="59">
        <v>12</v>
      </c>
      <c r="E27" s="56">
        <v>11.263333333333334</v>
      </c>
      <c r="F27" s="45">
        <v>324</v>
      </c>
      <c r="G27" s="39"/>
      <c r="H27" s="18">
        <f t="shared" si="0"/>
        <v>0</v>
      </c>
      <c r="I27" s="42">
        <f t="shared" si="1"/>
        <v>0</v>
      </c>
      <c r="J27" s="50">
        <f>SUM(F27*1.05)</f>
        <v>340.2</v>
      </c>
      <c r="K27" s="51">
        <f t="shared" si="2"/>
        <v>0</v>
      </c>
      <c r="L27" s="45">
        <f>SUM(J27*1.05)</f>
        <v>357.21</v>
      </c>
      <c r="M27" s="19">
        <f t="shared" si="3"/>
        <v>0</v>
      </c>
    </row>
    <row r="28" spans="1:13" ht="17.399999999999999" customHeight="1" x14ac:dyDescent="0.35">
      <c r="A28" s="63" t="s">
        <v>60</v>
      </c>
      <c r="B28" s="68" t="s">
        <v>148</v>
      </c>
      <c r="C28" s="61"/>
      <c r="D28" s="59">
        <v>12</v>
      </c>
      <c r="E28" s="56">
        <v>20.12</v>
      </c>
      <c r="F28" s="46">
        <v>15</v>
      </c>
      <c r="G28" s="39"/>
      <c r="H28" s="18">
        <f t="shared" si="0"/>
        <v>0</v>
      </c>
      <c r="I28" s="42">
        <f t="shared" si="1"/>
        <v>0</v>
      </c>
      <c r="J28" s="50">
        <f>SUM(F28*1.05)</f>
        <v>15.75</v>
      </c>
      <c r="K28" s="51">
        <f t="shared" si="2"/>
        <v>0</v>
      </c>
      <c r="L28" s="45">
        <f>SUM(J28*1.05)</f>
        <v>16.537500000000001</v>
      </c>
      <c r="M28" s="19">
        <f t="shared" si="3"/>
        <v>0</v>
      </c>
    </row>
    <row r="29" spans="1:13" ht="16.25" customHeight="1" x14ac:dyDescent="0.35">
      <c r="A29" s="63" t="s">
        <v>74</v>
      </c>
      <c r="B29" s="68" t="s">
        <v>133</v>
      </c>
      <c r="C29" s="61"/>
      <c r="D29" s="59">
        <v>12</v>
      </c>
      <c r="E29" s="56">
        <v>4.3366666666666669</v>
      </c>
      <c r="F29" s="45">
        <v>511</v>
      </c>
      <c r="G29" s="39"/>
      <c r="H29" s="18">
        <f t="shared" si="0"/>
        <v>0</v>
      </c>
      <c r="I29" s="42">
        <f t="shared" si="1"/>
        <v>0</v>
      </c>
      <c r="J29" s="50">
        <f t="shared" ref="J29:J31" si="4">SUM(F29*1.05)</f>
        <v>536.55000000000007</v>
      </c>
      <c r="K29" s="51">
        <f t="shared" si="2"/>
        <v>0</v>
      </c>
      <c r="L29" s="45">
        <f>SUM(J29*1.05)</f>
        <v>563.37750000000005</v>
      </c>
      <c r="M29" s="19">
        <f t="shared" si="3"/>
        <v>0</v>
      </c>
    </row>
    <row r="30" spans="1:13" ht="18" customHeight="1" x14ac:dyDescent="0.35">
      <c r="A30" s="63" t="s">
        <v>75</v>
      </c>
      <c r="B30" s="68" t="s">
        <v>136</v>
      </c>
      <c r="C30" s="61"/>
      <c r="D30" s="59">
        <v>12</v>
      </c>
      <c r="E30" s="56">
        <v>12.253333333333332</v>
      </c>
      <c r="F30" s="45">
        <v>13</v>
      </c>
      <c r="G30" s="39"/>
      <c r="H30" s="18">
        <f t="shared" si="0"/>
        <v>0</v>
      </c>
      <c r="I30" s="42">
        <f t="shared" si="1"/>
        <v>0</v>
      </c>
      <c r="J30" s="50">
        <f t="shared" si="4"/>
        <v>13.65</v>
      </c>
      <c r="K30" s="51">
        <f t="shared" si="2"/>
        <v>0</v>
      </c>
      <c r="L30" s="45">
        <f>SUM(J30*1.05)</f>
        <v>14.332500000000001</v>
      </c>
      <c r="M30" s="19">
        <f t="shared" si="3"/>
        <v>0</v>
      </c>
    </row>
    <row r="31" spans="1:13" ht="17" customHeight="1" thickBot="1" x14ac:dyDescent="0.4">
      <c r="A31" s="64" t="s">
        <v>76</v>
      </c>
      <c r="B31" s="72" t="s">
        <v>137</v>
      </c>
      <c r="C31" s="78"/>
      <c r="D31" s="60">
        <v>12</v>
      </c>
      <c r="E31" s="57">
        <v>12.253333333333332</v>
      </c>
      <c r="F31" s="47">
        <v>33</v>
      </c>
      <c r="G31" s="32"/>
      <c r="H31" s="20">
        <f t="shared" si="0"/>
        <v>0</v>
      </c>
      <c r="I31" s="43">
        <f t="shared" si="1"/>
        <v>0</v>
      </c>
      <c r="J31" s="52">
        <f t="shared" si="4"/>
        <v>34.65</v>
      </c>
      <c r="K31" s="53">
        <f t="shared" si="2"/>
        <v>0</v>
      </c>
      <c r="L31" s="47">
        <f>SUM(J31*1.05)</f>
        <v>36.3825</v>
      </c>
      <c r="M31" s="21">
        <f t="shared" si="3"/>
        <v>0</v>
      </c>
    </row>
    <row r="32" spans="1:13" ht="25.25" customHeight="1" thickBot="1" x14ac:dyDescent="0.4">
      <c r="F32" s="22"/>
      <c r="G32" s="113" t="s">
        <v>92</v>
      </c>
      <c r="H32" s="114"/>
      <c r="I32" s="23">
        <f>SUM(I5:I31)</f>
        <v>0</v>
      </c>
      <c r="J32" s="24" t="s">
        <v>93</v>
      </c>
      <c r="K32" s="24">
        <f>SUM(K5:K31)</f>
        <v>0</v>
      </c>
      <c r="L32" s="25" t="s">
        <v>94</v>
      </c>
      <c r="M32" s="25">
        <f>SUM(M5:M31)</f>
        <v>0</v>
      </c>
    </row>
    <row r="33" spans="1:13" ht="29.4" customHeight="1" thickBot="1" x14ac:dyDescent="0.4">
      <c r="B33" s="33" t="s">
        <v>95</v>
      </c>
      <c r="F33" s="22"/>
      <c r="G33" s="22"/>
      <c r="H33" s="22"/>
      <c r="I33" s="22"/>
      <c r="J33" s="22"/>
      <c r="K33" s="22"/>
      <c r="L33" s="22"/>
      <c r="M33" s="22"/>
    </row>
    <row r="34" spans="1:13" ht="41.25" customHeight="1" thickBot="1" x14ac:dyDescent="0.4">
      <c r="A34" s="119" t="s">
        <v>149</v>
      </c>
      <c r="B34" s="120"/>
      <c r="C34" s="120"/>
      <c r="D34" s="120"/>
      <c r="E34" s="120"/>
      <c r="F34" s="120"/>
      <c r="G34" s="120"/>
      <c r="H34" s="120"/>
      <c r="I34" s="120"/>
      <c r="J34" s="22"/>
      <c r="K34" s="117" t="s">
        <v>162</v>
      </c>
      <c r="L34" s="118"/>
      <c r="M34" s="40">
        <f>I32+K32+M32</f>
        <v>0</v>
      </c>
    </row>
    <row r="35" spans="1:13" ht="41.25" customHeight="1" x14ac:dyDescent="0.35">
      <c r="B35" s="33" t="s">
        <v>153</v>
      </c>
      <c r="C35" s="33"/>
      <c r="F35" s="22"/>
      <c r="G35" s="22"/>
      <c r="H35" s="22"/>
      <c r="I35" s="22"/>
      <c r="J35" s="22"/>
      <c r="K35" s="75"/>
      <c r="L35" s="76"/>
      <c r="M35" s="77"/>
    </row>
    <row r="36" spans="1:13" ht="25.25" customHeight="1" thickBot="1" x14ac:dyDescent="0.4">
      <c r="F36" s="22"/>
      <c r="G36" s="26"/>
      <c r="H36" s="26"/>
      <c r="I36" s="27"/>
      <c r="J36" s="28"/>
      <c r="K36" s="27"/>
      <c r="L36" s="28"/>
      <c r="M36" s="27"/>
    </row>
    <row r="37" spans="1:13" ht="80.25" customHeight="1" thickBot="1" x14ac:dyDescent="0.4">
      <c r="A37" s="6" t="s">
        <v>156</v>
      </c>
      <c r="B37" s="7" t="s">
        <v>155</v>
      </c>
      <c r="C37" s="79" t="s">
        <v>99</v>
      </c>
      <c r="D37" s="8" t="s">
        <v>97</v>
      </c>
      <c r="E37" s="9" t="s">
        <v>150</v>
      </c>
      <c r="F37" s="10" t="s">
        <v>88</v>
      </c>
      <c r="G37" s="10" t="s">
        <v>163</v>
      </c>
      <c r="H37" s="11" t="s">
        <v>159</v>
      </c>
      <c r="I37" s="12" t="s">
        <v>151</v>
      </c>
      <c r="J37" s="13" t="s">
        <v>160</v>
      </c>
      <c r="K37" s="14" t="s">
        <v>152</v>
      </c>
      <c r="L37" s="15" t="s">
        <v>161</v>
      </c>
    </row>
    <row r="38" spans="1:13" ht="15.65" customHeight="1" x14ac:dyDescent="0.35">
      <c r="A38" s="65" t="s">
        <v>35</v>
      </c>
      <c r="B38" s="89" t="s">
        <v>86</v>
      </c>
      <c r="C38" s="90"/>
      <c r="D38" s="91">
        <v>1</v>
      </c>
      <c r="E38" s="92">
        <v>846</v>
      </c>
      <c r="F38" s="16" t="s">
        <v>88</v>
      </c>
      <c r="G38" s="30">
        <v>363.12</v>
      </c>
      <c r="H38" s="93">
        <f>E38*G38</f>
        <v>307199.52</v>
      </c>
      <c r="I38" s="92">
        <f>SUM(E38*1.1)</f>
        <v>930.6</v>
      </c>
      <c r="J38" s="94">
        <f>I38*G38</f>
        <v>337919.47200000001</v>
      </c>
      <c r="K38" s="92">
        <f>SUM(I38*1.1)</f>
        <v>1023.6600000000001</v>
      </c>
      <c r="L38" s="17">
        <f>K38*G38</f>
        <v>371711.41920000006</v>
      </c>
    </row>
    <row r="39" spans="1:13" ht="17.399999999999999" customHeight="1" x14ac:dyDescent="0.35">
      <c r="A39" s="63" t="s">
        <v>33</v>
      </c>
      <c r="B39" s="88" t="s">
        <v>34</v>
      </c>
      <c r="C39" s="81"/>
      <c r="D39" s="82">
        <v>1</v>
      </c>
      <c r="E39" s="83">
        <v>64</v>
      </c>
      <c r="F39" s="18" t="s">
        <v>88</v>
      </c>
      <c r="G39" s="31">
        <v>81.239999999999995</v>
      </c>
      <c r="H39" s="84">
        <f t="shared" ref="H39:H47" si="5">E39*G39</f>
        <v>5199.3599999999997</v>
      </c>
      <c r="I39" s="83">
        <f>SUM(E39*1.1)</f>
        <v>70.400000000000006</v>
      </c>
      <c r="J39" s="85">
        <f t="shared" ref="J39:J47" si="6">I39*G39</f>
        <v>5719.2960000000003</v>
      </c>
      <c r="K39" s="83">
        <f>SUM(I39*1.1)</f>
        <v>77.440000000000012</v>
      </c>
      <c r="L39" s="19">
        <f t="shared" ref="L39:L47" si="7">K39*G39</f>
        <v>6291.2256000000007</v>
      </c>
    </row>
    <row r="40" spans="1:13" ht="17" customHeight="1" x14ac:dyDescent="0.35">
      <c r="A40" s="63" t="s">
        <v>101</v>
      </c>
      <c r="B40" s="88" t="s">
        <v>36</v>
      </c>
      <c r="C40" s="81"/>
      <c r="D40" s="82">
        <v>1</v>
      </c>
      <c r="E40" s="83">
        <v>74</v>
      </c>
      <c r="F40" s="18" t="s">
        <v>88</v>
      </c>
      <c r="G40" s="31">
        <v>5107.68</v>
      </c>
      <c r="H40" s="84">
        <f t="shared" si="5"/>
        <v>377968.32</v>
      </c>
      <c r="I40" s="83">
        <f>SUM(E40*1.1)</f>
        <v>81.400000000000006</v>
      </c>
      <c r="J40" s="85">
        <f t="shared" si="6"/>
        <v>415765.15200000006</v>
      </c>
      <c r="K40" s="83">
        <f>SUM(I40*1.1)</f>
        <v>89.54000000000002</v>
      </c>
      <c r="L40" s="19">
        <f t="shared" si="7"/>
        <v>457341.66720000014</v>
      </c>
    </row>
    <row r="41" spans="1:13" ht="16.25" customHeight="1" x14ac:dyDescent="0.35">
      <c r="A41" s="63" t="s">
        <v>102</v>
      </c>
      <c r="B41" s="88" t="s">
        <v>37</v>
      </c>
      <c r="C41" s="81"/>
      <c r="D41" s="82">
        <v>1</v>
      </c>
      <c r="E41" s="83">
        <v>120</v>
      </c>
      <c r="F41" s="18" t="s">
        <v>88</v>
      </c>
      <c r="G41" s="31">
        <v>1332.12</v>
      </c>
      <c r="H41" s="84">
        <f t="shared" si="5"/>
        <v>159854.39999999999</v>
      </c>
      <c r="I41" s="83">
        <f>SUM(E41*1.1)</f>
        <v>132</v>
      </c>
      <c r="J41" s="85">
        <f t="shared" si="6"/>
        <v>175839.84</v>
      </c>
      <c r="K41" s="83">
        <f>SUM(I41*1.1)</f>
        <v>145.20000000000002</v>
      </c>
      <c r="L41" s="19">
        <f t="shared" si="7"/>
        <v>193423.82399999999</v>
      </c>
    </row>
    <row r="42" spans="1:13" ht="18" customHeight="1" x14ac:dyDescent="0.35">
      <c r="A42" s="63" t="s">
        <v>40</v>
      </c>
      <c r="B42" s="88" t="s">
        <v>41</v>
      </c>
      <c r="C42" s="81"/>
      <c r="D42" s="82">
        <v>1</v>
      </c>
      <c r="E42" s="83">
        <v>5</v>
      </c>
      <c r="F42" s="18" t="s">
        <v>88</v>
      </c>
      <c r="G42" s="31">
        <v>943.32</v>
      </c>
      <c r="H42" s="84">
        <f>E42*G42</f>
        <v>4716.6000000000004</v>
      </c>
      <c r="I42" s="83">
        <v>5</v>
      </c>
      <c r="J42" s="85">
        <f>I42*G42</f>
        <v>4716.6000000000004</v>
      </c>
      <c r="K42" s="83">
        <v>5</v>
      </c>
      <c r="L42" s="19">
        <f>K42*G42</f>
        <v>4716.6000000000004</v>
      </c>
    </row>
    <row r="43" spans="1:13" ht="17" customHeight="1" x14ac:dyDescent="0.35">
      <c r="A43" s="63" t="s">
        <v>38</v>
      </c>
      <c r="B43" s="88" t="s">
        <v>39</v>
      </c>
      <c r="C43" s="81"/>
      <c r="D43" s="82">
        <v>1</v>
      </c>
      <c r="E43" s="83">
        <v>16</v>
      </c>
      <c r="F43" s="18" t="s">
        <v>88</v>
      </c>
      <c r="G43" s="31">
        <v>2778.48</v>
      </c>
      <c r="H43" s="84">
        <f t="shared" si="5"/>
        <v>44455.68</v>
      </c>
      <c r="I43" s="83">
        <f>SUM(E43*1.1)</f>
        <v>17.600000000000001</v>
      </c>
      <c r="J43" s="85">
        <f t="shared" si="6"/>
        <v>48901.248000000007</v>
      </c>
      <c r="K43" s="83">
        <f>SUM(I43*1.1)</f>
        <v>19.360000000000003</v>
      </c>
      <c r="L43" s="19">
        <f t="shared" si="7"/>
        <v>53791.372800000012</v>
      </c>
    </row>
    <row r="44" spans="1:13" ht="17.399999999999999" customHeight="1" x14ac:dyDescent="0.35">
      <c r="A44" s="63" t="s">
        <v>31</v>
      </c>
      <c r="B44" s="110" t="s">
        <v>32</v>
      </c>
      <c r="C44" s="81"/>
      <c r="D44" s="82">
        <v>1</v>
      </c>
      <c r="E44" s="83">
        <v>2</v>
      </c>
      <c r="F44" s="18" t="s">
        <v>88</v>
      </c>
      <c r="G44" s="31">
        <v>5900.28</v>
      </c>
      <c r="H44" s="84">
        <f t="shared" si="5"/>
        <v>11800.56</v>
      </c>
      <c r="I44" s="83">
        <f>SUM(E44*1.1)</f>
        <v>2.2000000000000002</v>
      </c>
      <c r="J44" s="85">
        <f t="shared" si="6"/>
        <v>12980.616</v>
      </c>
      <c r="K44" s="83">
        <f>SUM(I44*1.1)</f>
        <v>2.4200000000000004</v>
      </c>
      <c r="L44" s="19">
        <f t="shared" si="7"/>
        <v>14278.677600000001</v>
      </c>
    </row>
    <row r="45" spans="1:13" ht="17" customHeight="1" x14ac:dyDescent="0.35">
      <c r="A45" s="63" t="s">
        <v>100</v>
      </c>
      <c r="B45" s="88" t="s">
        <v>44</v>
      </c>
      <c r="C45" s="81"/>
      <c r="D45" s="82">
        <v>1</v>
      </c>
      <c r="E45" s="86">
        <v>1</v>
      </c>
      <c r="F45" s="18" t="s">
        <v>88</v>
      </c>
      <c r="G45" s="31">
        <v>371.04</v>
      </c>
      <c r="H45" s="84">
        <f t="shared" si="5"/>
        <v>371.04</v>
      </c>
      <c r="I45" s="86">
        <v>1</v>
      </c>
      <c r="J45" s="85">
        <f t="shared" si="6"/>
        <v>371.04</v>
      </c>
      <c r="K45" s="86">
        <v>1</v>
      </c>
      <c r="L45" s="19">
        <f t="shared" si="7"/>
        <v>371.04</v>
      </c>
    </row>
    <row r="46" spans="1:13" ht="17" customHeight="1" x14ac:dyDescent="0.35">
      <c r="A46" s="63" t="s">
        <v>61</v>
      </c>
      <c r="B46" s="88" t="s">
        <v>87</v>
      </c>
      <c r="C46" s="81"/>
      <c r="D46" s="82">
        <v>1</v>
      </c>
      <c r="E46" s="83">
        <v>1</v>
      </c>
      <c r="F46" s="18" t="s">
        <v>88</v>
      </c>
      <c r="G46" s="31">
        <v>93.61</v>
      </c>
      <c r="H46" s="84">
        <f t="shared" si="5"/>
        <v>93.61</v>
      </c>
      <c r="I46" s="83">
        <v>1</v>
      </c>
      <c r="J46" s="85">
        <f t="shared" si="6"/>
        <v>93.61</v>
      </c>
      <c r="K46" s="83">
        <v>1</v>
      </c>
      <c r="L46" s="19">
        <f t="shared" si="7"/>
        <v>93.61</v>
      </c>
    </row>
    <row r="47" spans="1:13" ht="17" customHeight="1" thickBot="1" x14ac:dyDescent="0.4">
      <c r="A47" s="64" t="s">
        <v>62</v>
      </c>
      <c r="B47" s="111" t="s">
        <v>63</v>
      </c>
      <c r="C47" s="95"/>
      <c r="D47" s="96">
        <v>1</v>
      </c>
      <c r="E47" s="97">
        <v>1</v>
      </c>
      <c r="F47" s="20" t="s">
        <v>88</v>
      </c>
      <c r="G47" s="32">
        <v>93.61</v>
      </c>
      <c r="H47" s="98">
        <f t="shared" si="5"/>
        <v>93.61</v>
      </c>
      <c r="I47" s="97">
        <v>1</v>
      </c>
      <c r="J47" s="99">
        <f t="shared" si="6"/>
        <v>93.61</v>
      </c>
      <c r="K47" s="97">
        <v>1</v>
      </c>
      <c r="L47" s="21">
        <f t="shared" si="7"/>
        <v>93.61</v>
      </c>
    </row>
    <row r="48" spans="1:13" ht="84" customHeight="1" thickBot="1" x14ac:dyDescent="0.4">
      <c r="A48" s="100" t="s">
        <v>156</v>
      </c>
      <c r="B48" s="101" t="s">
        <v>155</v>
      </c>
      <c r="C48" s="102" t="s">
        <v>99</v>
      </c>
      <c r="D48" s="101" t="s">
        <v>98</v>
      </c>
      <c r="E48" s="103" t="s">
        <v>150</v>
      </c>
      <c r="F48" s="104" t="s">
        <v>157</v>
      </c>
      <c r="G48" s="104" t="s">
        <v>158</v>
      </c>
      <c r="H48" s="105" t="s">
        <v>159</v>
      </c>
      <c r="I48" s="106" t="s">
        <v>151</v>
      </c>
      <c r="J48" s="107" t="s">
        <v>160</v>
      </c>
      <c r="K48" s="108" t="s">
        <v>152</v>
      </c>
      <c r="L48" s="109" t="s">
        <v>161</v>
      </c>
    </row>
    <row r="49" spans="1:12" ht="15" customHeight="1" x14ac:dyDescent="0.35">
      <c r="A49" s="65" t="s">
        <v>2</v>
      </c>
      <c r="B49" s="89" t="s">
        <v>3</v>
      </c>
      <c r="C49" s="90"/>
      <c r="D49" s="91">
        <v>12</v>
      </c>
      <c r="E49" s="92">
        <v>1</v>
      </c>
      <c r="F49" s="30">
        <v>6.82</v>
      </c>
      <c r="G49" s="16">
        <f>F49*12</f>
        <v>81.84</v>
      </c>
      <c r="H49" s="93">
        <f>G49*E49</f>
        <v>81.84</v>
      </c>
      <c r="I49" s="92">
        <v>1</v>
      </c>
      <c r="J49" s="94">
        <f>I49*G49</f>
        <v>81.84</v>
      </c>
      <c r="K49" s="92">
        <v>1</v>
      </c>
      <c r="L49" s="17">
        <f>K49*G49</f>
        <v>81.84</v>
      </c>
    </row>
    <row r="50" spans="1:12" x14ac:dyDescent="0.35">
      <c r="A50" s="63" t="s">
        <v>105</v>
      </c>
      <c r="B50" s="80" t="s">
        <v>0</v>
      </c>
      <c r="C50" s="81"/>
      <c r="D50" s="82">
        <v>12</v>
      </c>
      <c r="E50" s="83">
        <v>2919</v>
      </c>
      <c r="F50" s="31">
        <v>27.53</v>
      </c>
      <c r="G50" s="18">
        <f t="shared" ref="G50:G77" si="8">F50*12</f>
        <v>330.36</v>
      </c>
      <c r="H50" s="84">
        <f t="shared" ref="H50:H77" si="9">G50*E50</f>
        <v>964320.84000000008</v>
      </c>
      <c r="I50" s="83">
        <v>2919</v>
      </c>
      <c r="J50" s="85">
        <f t="shared" ref="J50:J77" si="10">I50*G50</f>
        <v>964320.84000000008</v>
      </c>
      <c r="K50" s="83">
        <v>2919</v>
      </c>
      <c r="L50" s="19">
        <f t="shared" ref="L50:L77" si="11">K50*G50</f>
        <v>964320.84000000008</v>
      </c>
    </row>
    <row r="51" spans="1:12" x14ac:dyDescent="0.35">
      <c r="A51" s="63" t="s">
        <v>104</v>
      </c>
      <c r="B51" s="80" t="s">
        <v>1</v>
      </c>
      <c r="C51" s="81"/>
      <c r="D51" s="82">
        <v>12</v>
      </c>
      <c r="E51" s="83">
        <v>1</v>
      </c>
      <c r="F51" s="31">
        <v>34.83</v>
      </c>
      <c r="G51" s="18">
        <f t="shared" si="8"/>
        <v>417.96</v>
      </c>
      <c r="H51" s="84">
        <f t="shared" si="9"/>
        <v>417.96</v>
      </c>
      <c r="I51" s="83">
        <v>1</v>
      </c>
      <c r="J51" s="85">
        <f t="shared" si="10"/>
        <v>417.96</v>
      </c>
      <c r="K51" s="83">
        <v>1</v>
      </c>
      <c r="L51" s="19">
        <f t="shared" si="11"/>
        <v>417.96</v>
      </c>
    </row>
    <row r="52" spans="1:12" x14ac:dyDescent="0.35">
      <c r="A52" s="63" t="s">
        <v>110</v>
      </c>
      <c r="B52" s="80" t="s">
        <v>25</v>
      </c>
      <c r="C52" s="81"/>
      <c r="D52" s="82">
        <v>12</v>
      </c>
      <c r="E52" s="86">
        <v>1</v>
      </c>
      <c r="F52" s="31">
        <v>35.19</v>
      </c>
      <c r="G52" s="18">
        <f t="shared" si="8"/>
        <v>422.28</v>
      </c>
      <c r="H52" s="84">
        <f t="shared" si="9"/>
        <v>422.28</v>
      </c>
      <c r="I52" s="83">
        <v>1</v>
      </c>
      <c r="J52" s="85">
        <f t="shared" si="10"/>
        <v>422.28</v>
      </c>
      <c r="K52" s="83">
        <v>1</v>
      </c>
      <c r="L52" s="19">
        <f t="shared" si="11"/>
        <v>422.28</v>
      </c>
    </row>
    <row r="53" spans="1:12" x14ac:dyDescent="0.35">
      <c r="A53" s="63" t="s">
        <v>111</v>
      </c>
      <c r="B53" s="80" t="s">
        <v>26</v>
      </c>
      <c r="C53" s="81"/>
      <c r="D53" s="82">
        <v>12</v>
      </c>
      <c r="E53" s="86">
        <v>1</v>
      </c>
      <c r="F53" s="31">
        <v>8.8000000000000007</v>
      </c>
      <c r="G53" s="18">
        <f t="shared" si="8"/>
        <v>105.60000000000001</v>
      </c>
      <c r="H53" s="84">
        <f t="shared" si="9"/>
        <v>105.60000000000001</v>
      </c>
      <c r="I53" s="83">
        <v>1</v>
      </c>
      <c r="J53" s="85">
        <f t="shared" si="10"/>
        <v>105.60000000000001</v>
      </c>
      <c r="K53" s="83">
        <v>1</v>
      </c>
      <c r="L53" s="19">
        <f t="shared" si="11"/>
        <v>105.60000000000001</v>
      </c>
    </row>
    <row r="54" spans="1:12" x14ac:dyDescent="0.35">
      <c r="A54" s="63" t="s">
        <v>27</v>
      </c>
      <c r="B54" s="80" t="s">
        <v>28</v>
      </c>
      <c r="C54" s="81"/>
      <c r="D54" s="82">
        <v>12</v>
      </c>
      <c r="E54" s="86">
        <v>1</v>
      </c>
      <c r="F54" s="31">
        <v>92.39</v>
      </c>
      <c r="G54" s="18">
        <f t="shared" si="8"/>
        <v>1108.68</v>
      </c>
      <c r="H54" s="84">
        <f t="shared" si="9"/>
        <v>1108.68</v>
      </c>
      <c r="I54" s="83">
        <v>1</v>
      </c>
      <c r="J54" s="85">
        <f t="shared" si="10"/>
        <v>1108.68</v>
      </c>
      <c r="K54" s="83">
        <v>1</v>
      </c>
      <c r="L54" s="19">
        <f t="shared" si="11"/>
        <v>1108.68</v>
      </c>
    </row>
    <row r="55" spans="1:12" x14ac:dyDescent="0.35">
      <c r="A55" s="63" t="s">
        <v>29</v>
      </c>
      <c r="B55" s="80" t="s">
        <v>30</v>
      </c>
      <c r="C55" s="81"/>
      <c r="D55" s="82">
        <v>12</v>
      </c>
      <c r="E55" s="86">
        <v>1</v>
      </c>
      <c r="F55" s="31">
        <v>7.04</v>
      </c>
      <c r="G55" s="18">
        <f t="shared" si="8"/>
        <v>84.48</v>
      </c>
      <c r="H55" s="84">
        <f t="shared" si="9"/>
        <v>84.48</v>
      </c>
      <c r="I55" s="83">
        <v>1</v>
      </c>
      <c r="J55" s="85">
        <f t="shared" si="10"/>
        <v>84.48</v>
      </c>
      <c r="K55" s="83">
        <v>1</v>
      </c>
      <c r="L55" s="19">
        <f t="shared" si="11"/>
        <v>84.48</v>
      </c>
    </row>
    <row r="56" spans="1:12" x14ac:dyDescent="0.35">
      <c r="A56" s="66" t="s">
        <v>52</v>
      </c>
      <c r="B56" s="87" t="s">
        <v>53</v>
      </c>
      <c r="C56" s="81"/>
      <c r="D56" s="82">
        <v>12</v>
      </c>
      <c r="E56" s="86">
        <v>1</v>
      </c>
      <c r="F56" s="31">
        <v>28.08</v>
      </c>
      <c r="G56" s="18">
        <f t="shared" si="8"/>
        <v>336.96</v>
      </c>
      <c r="H56" s="84">
        <f t="shared" si="9"/>
        <v>336.96</v>
      </c>
      <c r="I56" s="83">
        <v>1</v>
      </c>
      <c r="J56" s="85">
        <f t="shared" si="10"/>
        <v>336.96</v>
      </c>
      <c r="K56" s="83">
        <v>1</v>
      </c>
      <c r="L56" s="19">
        <f t="shared" si="11"/>
        <v>336.96</v>
      </c>
    </row>
    <row r="57" spans="1:12" x14ac:dyDescent="0.35">
      <c r="A57" s="63" t="s">
        <v>107</v>
      </c>
      <c r="B57" s="80" t="s">
        <v>5</v>
      </c>
      <c r="C57" s="81"/>
      <c r="D57" s="82">
        <v>12</v>
      </c>
      <c r="E57" s="83">
        <v>1</v>
      </c>
      <c r="F57" s="31">
        <v>8.8000000000000007</v>
      </c>
      <c r="G57" s="18">
        <f t="shared" si="8"/>
        <v>105.60000000000001</v>
      </c>
      <c r="H57" s="84">
        <f t="shared" si="9"/>
        <v>105.60000000000001</v>
      </c>
      <c r="I57" s="83">
        <v>1</v>
      </c>
      <c r="J57" s="85">
        <f t="shared" si="10"/>
        <v>105.60000000000001</v>
      </c>
      <c r="K57" s="83">
        <v>1</v>
      </c>
      <c r="L57" s="19">
        <f t="shared" si="11"/>
        <v>105.60000000000001</v>
      </c>
    </row>
    <row r="58" spans="1:12" x14ac:dyDescent="0.35">
      <c r="A58" s="63" t="s">
        <v>10</v>
      </c>
      <c r="B58" s="80" t="s">
        <v>11</v>
      </c>
      <c r="C58" s="81"/>
      <c r="D58" s="82">
        <v>12</v>
      </c>
      <c r="E58" s="86">
        <v>1</v>
      </c>
      <c r="F58" s="31">
        <v>9.2899999999999991</v>
      </c>
      <c r="G58" s="18">
        <f t="shared" si="8"/>
        <v>111.47999999999999</v>
      </c>
      <c r="H58" s="84">
        <f t="shared" si="9"/>
        <v>111.47999999999999</v>
      </c>
      <c r="I58" s="86">
        <v>1</v>
      </c>
      <c r="J58" s="85">
        <f t="shared" si="10"/>
        <v>111.47999999999999</v>
      </c>
      <c r="K58" s="86">
        <v>1</v>
      </c>
      <c r="L58" s="19">
        <f t="shared" si="11"/>
        <v>111.47999999999999</v>
      </c>
    </row>
    <row r="59" spans="1:12" x14ac:dyDescent="0.35">
      <c r="A59" s="63" t="s">
        <v>106</v>
      </c>
      <c r="B59" s="80" t="s">
        <v>4</v>
      </c>
      <c r="C59" s="81"/>
      <c r="D59" s="82">
        <v>12</v>
      </c>
      <c r="E59" s="86">
        <v>1</v>
      </c>
      <c r="F59" s="31">
        <v>55.47</v>
      </c>
      <c r="G59" s="18">
        <f t="shared" si="8"/>
        <v>665.64</v>
      </c>
      <c r="H59" s="84">
        <f t="shared" si="9"/>
        <v>665.64</v>
      </c>
      <c r="I59" s="86">
        <v>1</v>
      </c>
      <c r="J59" s="85">
        <f t="shared" si="10"/>
        <v>665.64</v>
      </c>
      <c r="K59" s="86">
        <v>1</v>
      </c>
      <c r="L59" s="19">
        <f t="shared" si="11"/>
        <v>665.64</v>
      </c>
    </row>
    <row r="60" spans="1:12" x14ac:dyDescent="0.35">
      <c r="A60" s="63" t="s">
        <v>6</v>
      </c>
      <c r="B60" s="80" t="s">
        <v>7</v>
      </c>
      <c r="C60" s="81"/>
      <c r="D60" s="82">
        <v>12</v>
      </c>
      <c r="E60" s="83">
        <v>1</v>
      </c>
      <c r="F60" s="31">
        <v>10.56</v>
      </c>
      <c r="G60" s="18">
        <f t="shared" si="8"/>
        <v>126.72</v>
      </c>
      <c r="H60" s="84">
        <f t="shared" si="9"/>
        <v>126.72</v>
      </c>
      <c r="I60" s="83">
        <v>1</v>
      </c>
      <c r="J60" s="85">
        <f t="shared" si="10"/>
        <v>126.72</v>
      </c>
      <c r="K60" s="83">
        <v>1</v>
      </c>
      <c r="L60" s="19">
        <f t="shared" si="11"/>
        <v>126.72</v>
      </c>
    </row>
    <row r="61" spans="1:12" x14ac:dyDescent="0.35">
      <c r="A61" s="63" t="s">
        <v>8</v>
      </c>
      <c r="B61" s="80" t="s">
        <v>9</v>
      </c>
      <c r="C61" s="81"/>
      <c r="D61" s="82">
        <v>12</v>
      </c>
      <c r="E61" s="83">
        <v>1</v>
      </c>
      <c r="F61" s="31">
        <v>8.98</v>
      </c>
      <c r="G61" s="18">
        <f t="shared" si="8"/>
        <v>107.76</v>
      </c>
      <c r="H61" s="84">
        <f t="shared" si="9"/>
        <v>107.76</v>
      </c>
      <c r="I61" s="83">
        <v>1</v>
      </c>
      <c r="J61" s="85">
        <f t="shared" si="10"/>
        <v>107.76</v>
      </c>
      <c r="K61" s="83">
        <v>1</v>
      </c>
      <c r="L61" s="19">
        <f t="shared" si="11"/>
        <v>107.76</v>
      </c>
    </row>
    <row r="62" spans="1:12" x14ac:dyDescent="0.35">
      <c r="A62" s="63" t="s">
        <v>109</v>
      </c>
      <c r="B62" s="80" t="s">
        <v>13</v>
      </c>
      <c r="C62" s="81"/>
      <c r="D62" s="82">
        <v>12</v>
      </c>
      <c r="E62" s="83">
        <v>1</v>
      </c>
      <c r="F62" s="31">
        <v>11.22</v>
      </c>
      <c r="G62" s="18">
        <f t="shared" si="8"/>
        <v>134.64000000000001</v>
      </c>
      <c r="H62" s="84">
        <f t="shared" si="9"/>
        <v>134.64000000000001</v>
      </c>
      <c r="I62" s="83">
        <v>1</v>
      </c>
      <c r="J62" s="85">
        <f t="shared" si="10"/>
        <v>134.64000000000001</v>
      </c>
      <c r="K62" s="83">
        <v>1</v>
      </c>
      <c r="L62" s="19">
        <f t="shared" si="11"/>
        <v>134.64000000000001</v>
      </c>
    </row>
    <row r="63" spans="1:12" ht="15.65" customHeight="1" x14ac:dyDescent="0.35">
      <c r="A63" s="63" t="s">
        <v>108</v>
      </c>
      <c r="B63" s="80" t="s">
        <v>14</v>
      </c>
      <c r="C63" s="81"/>
      <c r="D63" s="82">
        <v>12</v>
      </c>
      <c r="E63" s="83">
        <v>14</v>
      </c>
      <c r="F63" s="31">
        <v>9.5399999999999991</v>
      </c>
      <c r="G63" s="18">
        <f t="shared" si="8"/>
        <v>114.47999999999999</v>
      </c>
      <c r="H63" s="84">
        <f t="shared" si="9"/>
        <v>1602.7199999999998</v>
      </c>
      <c r="I63" s="83">
        <v>14</v>
      </c>
      <c r="J63" s="85">
        <f t="shared" si="10"/>
        <v>1602.7199999999998</v>
      </c>
      <c r="K63" s="83">
        <v>14</v>
      </c>
      <c r="L63" s="19">
        <f t="shared" si="11"/>
        <v>1602.7199999999998</v>
      </c>
    </row>
    <row r="64" spans="1:12" x14ac:dyDescent="0.35">
      <c r="A64" s="63" t="s">
        <v>112</v>
      </c>
      <c r="B64" s="80" t="s">
        <v>15</v>
      </c>
      <c r="C64" s="81"/>
      <c r="D64" s="82">
        <v>12</v>
      </c>
      <c r="E64" s="83">
        <v>10</v>
      </c>
      <c r="F64" s="31">
        <v>19.079999999999998</v>
      </c>
      <c r="G64" s="18">
        <f t="shared" si="8"/>
        <v>228.95999999999998</v>
      </c>
      <c r="H64" s="84">
        <f t="shared" si="9"/>
        <v>2289.6</v>
      </c>
      <c r="I64" s="83">
        <v>10</v>
      </c>
      <c r="J64" s="85">
        <f t="shared" si="10"/>
        <v>2289.6</v>
      </c>
      <c r="K64" s="83">
        <v>10</v>
      </c>
      <c r="L64" s="19">
        <f t="shared" si="11"/>
        <v>2289.6</v>
      </c>
    </row>
    <row r="65" spans="1:12" x14ac:dyDescent="0.35">
      <c r="A65" s="63" t="s">
        <v>113</v>
      </c>
      <c r="B65" s="80" t="s">
        <v>16</v>
      </c>
      <c r="C65" s="81"/>
      <c r="D65" s="82">
        <v>12</v>
      </c>
      <c r="E65" s="83">
        <v>1</v>
      </c>
      <c r="F65" s="31">
        <v>22.44</v>
      </c>
      <c r="G65" s="18">
        <f t="shared" si="8"/>
        <v>269.28000000000003</v>
      </c>
      <c r="H65" s="84">
        <f t="shared" si="9"/>
        <v>269.28000000000003</v>
      </c>
      <c r="I65" s="83">
        <v>1</v>
      </c>
      <c r="J65" s="85">
        <f t="shared" si="10"/>
        <v>269.28000000000003</v>
      </c>
      <c r="K65" s="83">
        <v>1</v>
      </c>
      <c r="L65" s="19">
        <f t="shared" si="11"/>
        <v>269.28000000000003</v>
      </c>
    </row>
    <row r="66" spans="1:12" x14ac:dyDescent="0.35">
      <c r="A66" s="63" t="s">
        <v>114</v>
      </c>
      <c r="B66" s="80" t="s">
        <v>17</v>
      </c>
      <c r="C66" s="81"/>
      <c r="D66" s="82">
        <v>12</v>
      </c>
      <c r="E66" s="86">
        <v>1</v>
      </c>
      <c r="F66" s="31">
        <v>41.13</v>
      </c>
      <c r="G66" s="18">
        <f t="shared" si="8"/>
        <v>493.56000000000006</v>
      </c>
      <c r="H66" s="84">
        <f t="shared" si="9"/>
        <v>493.56000000000006</v>
      </c>
      <c r="I66" s="86">
        <v>1</v>
      </c>
      <c r="J66" s="85">
        <f t="shared" si="10"/>
        <v>493.56000000000006</v>
      </c>
      <c r="K66" s="86">
        <v>1</v>
      </c>
      <c r="L66" s="19">
        <f t="shared" si="11"/>
        <v>493.56000000000006</v>
      </c>
    </row>
    <row r="67" spans="1:12" x14ac:dyDescent="0.35">
      <c r="A67" s="63" t="s">
        <v>18</v>
      </c>
      <c r="B67" s="80" t="s">
        <v>19</v>
      </c>
      <c r="C67" s="81"/>
      <c r="D67" s="82">
        <v>12</v>
      </c>
      <c r="E67" s="86">
        <v>1</v>
      </c>
      <c r="F67" s="31">
        <v>5.23</v>
      </c>
      <c r="G67" s="18">
        <f t="shared" si="8"/>
        <v>62.760000000000005</v>
      </c>
      <c r="H67" s="84">
        <f t="shared" si="9"/>
        <v>62.760000000000005</v>
      </c>
      <c r="I67" s="86">
        <v>1</v>
      </c>
      <c r="J67" s="85">
        <f t="shared" si="10"/>
        <v>62.760000000000005</v>
      </c>
      <c r="K67" s="86">
        <v>1</v>
      </c>
      <c r="L67" s="19">
        <f t="shared" si="11"/>
        <v>62.760000000000005</v>
      </c>
    </row>
    <row r="68" spans="1:12" x14ac:dyDescent="0.35">
      <c r="A68" s="66" t="s">
        <v>48</v>
      </c>
      <c r="B68" s="80" t="s">
        <v>49</v>
      </c>
      <c r="C68" s="81"/>
      <c r="D68" s="82">
        <v>12</v>
      </c>
      <c r="E68" s="83">
        <v>1</v>
      </c>
      <c r="F68" s="31">
        <v>3</v>
      </c>
      <c r="G68" s="18">
        <f t="shared" si="8"/>
        <v>36</v>
      </c>
      <c r="H68" s="84">
        <f t="shared" si="9"/>
        <v>36</v>
      </c>
      <c r="I68" s="83">
        <v>1</v>
      </c>
      <c r="J68" s="85">
        <f t="shared" si="10"/>
        <v>36</v>
      </c>
      <c r="K68" s="83">
        <v>1</v>
      </c>
      <c r="L68" s="19">
        <f t="shared" si="11"/>
        <v>36</v>
      </c>
    </row>
    <row r="69" spans="1:12" x14ac:dyDescent="0.35">
      <c r="A69" s="66" t="s">
        <v>50</v>
      </c>
      <c r="B69" s="87" t="s">
        <v>51</v>
      </c>
      <c r="C69" s="81"/>
      <c r="D69" s="82">
        <v>12</v>
      </c>
      <c r="E69" s="83">
        <v>1</v>
      </c>
      <c r="F69" s="31">
        <v>5.98</v>
      </c>
      <c r="G69" s="18">
        <f t="shared" si="8"/>
        <v>71.760000000000005</v>
      </c>
      <c r="H69" s="84">
        <f t="shared" si="9"/>
        <v>71.760000000000005</v>
      </c>
      <c r="I69" s="83">
        <v>1</v>
      </c>
      <c r="J69" s="85">
        <f t="shared" si="10"/>
        <v>71.760000000000005</v>
      </c>
      <c r="K69" s="83">
        <v>1</v>
      </c>
      <c r="L69" s="19">
        <f t="shared" si="11"/>
        <v>71.760000000000005</v>
      </c>
    </row>
    <row r="70" spans="1:12" x14ac:dyDescent="0.35">
      <c r="A70" s="66" t="s">
        <v>56</v>
      </c>
      <c r="B70" s="87" t="s">
        <v>57</v>
      </c>
      <c r="C70" s="81"/>
      <c r="D70" s="82">
        <v>12</v>
      </c>
      <c r="E70" s="83">
        <v>1</v>
      </c>
      <c r="F70" s="31">
        <v>9.36</v>
      </c>
      <c r="G70" s="18">
        <f t="shared" si="8"/>
        <v>112.32</v>
      </c>
      <c r="H70" s="84">
        <f t="shared" si="9"/>
        <v>112.32</v>
      </c>
      <c r="I70" s="83">
        <v>1</v>
      </c>
      <c r="J70" s="85">
        <f t="shared" si="10"/>
        <v>112.32</v>
      </c>
      <c r="K70" s="83">
        <v>1</v>
      </c>
      <c r="L70" s="19">
        <f t="shared" si="11"/>
        <v>112.32</v>
      </c>
    </row>
    <row r="71" spans="1:12" x14ac:dyDescent="0.35">
      <c r="A71" s="63" t="s">
        <v>42</v>
      </c>
      <c r="B71" s="88" t="s">
        <v>43</v>
      </c>
      <c r="C71" s="81"/>
      <c r="D71" s="82">
        <v>12</v>
      </c>
      <c r="E71" s="86">
        <v>1</v>
      </c>
      <c r="F71" s="31">
        <v>35.19</v>
      </c>
      <c r="G71" s="18">
        <f t="shared" si="8"/>
        <v>422.28</v>
      </c>
      <c r="H71" s="84">
        <f t="shared" si="9"/>
        <v>422.28</v>
      </c>
      <c r="I71" s="86">
        <v>1</v>
      </c>
      <c r="J71" s="85">
        <f t="shared" si="10"/>
        <v>422.28</v>
      </c>
      <c r="K71" s="86">
        <v>1</v>
      </c>
      <c r="L71" s="19">
        <f t="shared" si="11"/>
        <v>422.28</v>
      </c>
    </row>
    <row r="72" spans="1:12" x14ac:dyDescent="0.35">
      <c r="A72" s="66" t="s">
        <v>58</v>
      </c>
      <c r="B72" s="87" t="s">
        <v>59</v>
      </c>
      <c r="C72" s="81"/>
      <c r="D72" s="82">
        <v>12</v>
      </c>
      <c r="E72" s="86">
        <v>1</v>
      </c>
      <c r="F72" s="31">
        <v>5.98</v>
      </c>
      <c r="G72" s="18">
        <f t="shared" si="8"/>
        <v>71.760000000000005</v>
      </c>
      <c r="H72" s="84">
        <f t="shared" si="9"/>
        <v>71.760000000000005</v>
      </c>
      <c r="I72" s="86">
        <v>1</v>
      </c>
      <c r="J72" s="85">
        <f t="shared" si="10"/>
        <v>71.760000000000005</v>
      </c>
      <c r="K72" s="86">
        <v>1</v>
      </c>
      <c r="L72" s="19">
        <f t="shared" si="11"/>
        <v>71.760000000000005</v>
      </c>
    </row>
    <row r="73" spans="1:12" x14ac:dyDescent="0.35">
      <c r="A73" s="63" t="s">
        <v>20</v>
      </c>
      <c r="B73" s="88" t="s">
        <v>21</v>
      </c>
      <c r="C73" s="81"/>
      <c r="D73" s="82">
        <v>12</v>
      </c>
      <c r="E73" s="83">
        <v>1</v>
      </c>
      <c r="F73" s="31">
        <v>10.47</v>
      </c>
      <c r="G73" s="18">
        <f t="shared" si="8"/>
        <v>125.64000000000001</v>
      </c>
      <c r="H73" s="84">
        <f t="shared" si="9"/>
        <v>125.64000000000001</v>
      </c>
      <c r="I73" s="83">
        <v>1</v>
      </c>
      <c r="J73" s="85">
        <f t="shared" si="10"/>
        <v>125.64000000000001</v>
      </c>
      <c r="K73" s="83">
        <v>1</v>
      </c>
      <c r="L73" s="19">
        <f t="shared" si="11"/>
        <v>125.64000000000001</v>
      </c>
    </row>
    <row r="74" spans="1:12" x14ac:dyDescent="0.35">
      <c r="A74" s="63" t="s">
        <v>117</v>
      </c>
      <c r="B74" s="88" t="s">
        <v>89</v>
      </c>
      <c r="C74" s="81"/>
      <c r="D74" s="82">
        <v>12</v>
      </c>
      <c r="E74" s="86">
        <v>1</v>
      </c>
      <c r="F74" s="31">
        <v>17.600000000000001</v>
      </c>
      <c r="G74" s="18">
        <f t="shared" si="8"/>
        <v>211.20000000000002</v>
      </c>
      <c r="H74" s="84">
        <f t="shared" si="9"/>
        <v>211.20000000000002</v>
      </c>
      <c r="I74" s="83">
        <v>1</v>
      </c>
      <c r="J74" s="85">
        <f t="shared" si="10"/>
        <v>211.20000000000002</v>
      </c>
      <c r="K74" s="83">
        <v>1</v>
      </c>
      <c r="L74" s="19">
        <f t="shared" si="11"/>
        <v>211.20000000000002</v>
      </c>
    </row>
    <row r="75" spans="1:12" x14ac:dyDescent="0.35">
      <c r="A75" s="63" t="s">
        <v>116</v>
      </c>
      <c r="B75" s="88" t="s">
        <v>22</v>
      </c>
      <c r="C75" s="81"/>
      <c r="D75" s="82">
        <v>12</v>
      </c>
      <c r="E75" s="83">
        <v>1</v>
      </c>
      <c r="F75" s="31">
        <v>4.4000000000000004</v>
      </c>
      <c r="G75" s="18">
        <f t="shared" si="8"/>
        <v>52.800000000000004</v>
      </c>
      <c r="H75" s="84">
        <f t="shared" si="9"/>
        <v>52.800000000000004</v>
      </c>
      <c r="I75" s="83">
        <v>1</v>
      </c>
      <c r="J75" s="85">
        <f t="shared" si="10"/>
        <v>52.800000000000004</v>
      </c>
      <c r="K75" s="83">
        <v>1</v>
      </c>
      <c r="L75" s="19">
        <f t="shared" si="11"/>
        <v>52.800000000000004</v>
      </c>
    </row>
    <row r="76" spans="1:12" x14ac:dyDescent="0.35">
      <c r="A76" s="63" t="s">
        <v>23</v>
      </c>
      <c r="B76" s="88" t="s">
        <v>24</v>
      </c>
      <c r="C76" s="81"/>
      <c r="D76" s="82">
        <v>12</v>
      </c>
      <c r="E76" s="83">
        <v>1</v>
      </c>
      <c r="F76" s="31">
        <v>13.2</v>
      </c>
      <c r="G76" s="18">
        <f t="shared" si="8"/>
        <v>158.39999999999998</v>
      </c>
      <c r="H76" s="84">
        <f t="shared" si="9"/>
        <v>158.39999999999998</v>
      </c>
      <c r="I76" s="83">
        <v>1</v>
      </c>
      <c r="J76" s="85">
        <f t="shared" si="10"/>
        <v>158.39999999999998</v>
      </c>
      <c r="K76" s="83">
        <v>1</v>
      </c>
      <c r="L76" s="19">
        <f t="shared" si="11"/>
        <v>158.39999999999998</v>
      </c>
    </row>
    <row r="77" spans="1:12" x14ac:dyDescent="0.35">
      <c r="A77" s="66" t="s">
        <v>54</v>
      </c>
      <c r="B77" s="87" t="s">
        <v>55</v>
      </c>
      <c r="C77" s="81"/>
      <c r="D77" s="82">
        <v>12</v>
      </c>
      <c r="E77" s="83">
        <v>1</v>
      </c>
      <c r="F77" s="31">
        <v>13.2</v>
      </c>
      <c r="G77" s="18">
        <f t="shared" si="8"/>
        <v>158.39999999999998</v>
      </c>
      <c r="H77" s="84">
        <f t="shared" si="9"/>
        <v>158.39999999999998</v>
      </c>
      <c r="I77" s="83">
        <v>1</v>
      </c>
      <c r="J77" s="85">
        <f t="shared" si="10"/>
        <v>158.39999999999998</v>
      </c>
      <c r="K77" s="83">
        <v>1</v>
      </c>
      <c r="L77" s="19">
        <f t="shared" si="11"/>
        <v>158.39999999999998</v>
      </c>
    </row>
    <row r="78" spans="1:12" x14ac:dyDescent="0.35">
      <c r="A78" s="63" t="s">
        <v>103</v>
      </c>
      <c r="B78" s="80" t="s">
        <v>12</v>
      </c>
      <c r="C78" s="81"/>
      <c r="D78" s="82">
        <v>12</v>
      </c>
      <c r="E78" s="86">
        <v>1</v>
      </c>
      <c r="F78" s="31">
        <v>5.04</v>
      </c>
      <c r="G78" s="18">
        <f>F78*12</f>
        <v>60.480000000000004</v>
      </c>
      <c r="H78" s="84">
        <f>G78*E78</f>
        <v>60.480000000000004</v>
      </c>
      <c r="I78" s="86">
        <v>1</v>
      </c>
      <c r="J78" s="85">
        <f>I78*G78</f>
        <v>60.480000000000004</v>
      </c>
      <c r="K78" s="86">
        <v>1</v>
      </c>
      <c r="L78" s="19">
        <f>K78*G78</f>
        <v>60.480000000000004</v>
      </c>
    </row>
    <row r="79" spans="1:12" ht="17" customHeight="1" x14ac:dyDescent="0.35">
      <c r="A79" s="63" t="s">
        <v>45</v>
      </c>
      <c r="B79" s="88" t="s">
        <v>46</v>
      </c>
      <c r="C79" s="81"/>
      <c r="D79" s="82">
        <v>12</v>
      </c>
      <c r="E79" s="86">
        <v>1</v>
      </c>
      <c r="F79" s="31">
        <v>2.56</v>
      </c>
      <c r="G79" s="18">
        <f>F79*12</f>
        <v>30.72</v>
      </c>
      <c r="H79" s="84">
        <f>E79*G79</f>
        <v>30.72</v>
      </c>
      <c r="I79" s="86">
        <v>1</v>
      </c>
      <c r="J79" s="85">
        <f>I79*G79</f>
        <v>30.72</v>
      </c>
      <c r="K79" s="86">
        <v>1</v>
      </c>
      <c r="L79" s="19">
        <f>K79*G79</f>
        <v>30.72</v>
      </c>
    </row>
    <row r="80" spans="1:12" ht="27.65" customHeight="1" thickBot="1" x14ac:dyDescent="0.4">
      <c r="A80" s="64" t="s">
        <v>115</v>
      </c>
      <c r="B80" s="112" t="s">
        <v>47</v>
      </c>
      <c r="C80" s="95"/>
      <c r="D80" s="96">
        <v>12</v>
      </c>
      <c r="E80" s="97">
        <v>633</v>
      </c>
      <c r="F80" s="32">
        <v>4.3099999999999996</v>
      </c>
      <c r="G80" s="20">
        <f>F80*12</f>
        <v>51.72</v>
      </c>
      <c r="H80" s="98">
        <f>E80*G80</f>
        <v>32738.76</v>
      </c>
      <c r="I80" s="97">
        <f>SUM(E80*1.1)</f>
        <v>696.30000000000007</v>
      </c>
      <c r="J80" s="99">
        <f>I80*G80</f>
        <v>36012.636000000006</v>
      </c>
      <c r="K80" s="97">
        <f>SUM(I80*1.1)</f>
        <v>765.93000000000018</v>
      </c>
      <c r="L80" s="21">
        <f>K80*G80</f>
        <v>39613.899600000012</v>
      </c>
    </row>
    <row r="81" spans="1:12" ht="29" customHeight="1" thickBot="1" x14ac:dyDescent="0.4">
      <c r="E81" s="22"/>
      <c r="F81" s="115" t="s">
        <v>92</v>
      </c>
      <c r="G81" s="116"/>
      <c r="H81" s="36">
        <f>SUM(H38:H80)</f>
        <v>1918851.6199999999</v>
      </c>
      <c r="I81" s="24" t="s">
        <v>93</v>
      </c>
      <c r="J81" s="24">
        <f>SUM(J38:J80)</f>
        <v>2012773.2799999998</v>
      </c>
      <c r="K81" s="25" t="s">
        <v>94</v>
      </c>
      <c r="L81" s="25">
        <f>SUM(L38:L80)</f>
        <v>2116087.1060000001</v>
      </c>
    </row>
    <row r="82" spans="1:12" ht="24" thickBot="1" x14ac:dyDescent="0.4">
      <c r="B82" s="33" t="s">
        <v>95</v>
      </c>
      <c r="F82" s="22"/>
      <c r="G82" s="22"/>
      <c r="H82" s="22"/>
      <c r="I82" s="22"/>
    </row>
    <row r="83" spans="1:12" ht="38" customHeight="1" thickBot="1" x14ac:dyDescent="0.4">
      <c r="A83" s="119" t="s">
        <v>149</v>
      </c>
      <c r="B83" s="120"/>
      <c r="C83" s="120"/>
      <c r="D83" s="120"/>
      <c r="E83" s="120"/>
      <c r="F83" s="120"/>
      <c r="G83" s="120"/>
      <c r="H83" s="120"/>
      <c r="I83" s="120"/>
      <c r="J83" s="117" t="s">
        <v>162</v>
      </c>
      <c r="K83" s="118"/>
      <c r="L83" s="40">
        <f>H81+J81+L81</f>
        <v>6047712.0059999991</v>
      </c>
    </row>
    <row r="84" spans="1:12" ht="23.5" x14ac:dyDescent="0.35">
      <c r="B84" s="33" t="s">
        <v>153</v>
      </c>
      <c r="C84" s="33"/>
      <c r="F84" s="22"/>
      <c r="G84" s="22"/>
      <c r="H84" s="22"/>
      <c r="I84" s="22"/>
    </row>
    <row r="85" spans="1:12" x14ac:dyDescent="0.35">
      <c r="A85"/>
      <c r="B85"/>
      <c r="C85"/>
      <c r="D85"/>
      <c r="E85"/>
    </row>
  </sheetData>
  <sheetProtection algorithmName="SHA-512" hashValue="q2bovOWE3c003B9C5ij5lrZVF8sbPbc4YGeRrdVm1JeNlJOx4CHAL7zWIIAhCcUXYSyY/w0mQefouuhVSChsFQ==" saltValue="4+LI/1vwsuz3S7gPXfRA3g==" spinCount="100000" sheet="1" selectLockedCells="1"/>
  <mergeCells count="6">
    <mergeCell ref="G32:H32"/>
    <mergeCell ref="F81:G81"/>
    <mergeCell ref="K34:L34"/>
    <mergeCell ref="J83:K83"/>
    <mergeCell ref="A34:I34"/>
    <mergeCell ref="A83:I83"/>
  </mergeCells>
  <dataValidations count="2">
    <dataValidation allowBlank="1" showInputMessage="1" showErrorMessage="1" promptTitle="Įvedimas:" prompt="Įveskite prekės kodą..." sqref="B19:B20 C5:C31 B7:B8 C38:C47 C49:C80" xr:uid="{AD9EAD92-9086-4AA2-885F-E5A5EB6B5EF3}"/>
    <dataValidation allowBlank="1" showInputMessage="1" showErrorMessage="1" promptTitle="Įvedimas:" prompt="Įveskite prekės pavadinimą..." sqref="A19:A20" xr:uid="{C1A8CE24-6512-483B-852D-7157DAB06E6E}"/>
  </dataValidations>
  <pageMargins left="0.39370078740157483" right="0.39370078740157483" top="0.39370078740157483" bottom="0.39370078740157483" header="0.31496062992125984" footer="0.31496062992125984"/>
  <pageSetup paperSize="9" orientation="landscape" r:id="rId1"/>
  <headerFooter>
    <oddHeader>&amp;R&amp;"Calibri"&amp;11&amp;K000000&amp;"Calibri"&amp;11&amp;K000000</oddHeader>
    <oddFooter>&amp;L_x000D_&amp;1#&amp;"Aptos"&amp;10&amp;K000000 Internal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2807e7-6bb3-4cf6-b489-fe3f6703d216" xsi:nil="true"/>
    <lcf76f155ced4ddcb4097134ff3c332f xmlns="a2974cac-930e-4a4c-ab56-e87c9e289c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E5362FB6CF0C4D99A59DBBE3F2D3AE" ma:contentTypeVersion="13" ma:contentTypeDescription="Create a new document." ma:contentTypeScope="" ma:versionID="df05a211a292ac36fde20ea2a6cbb406">
  <xsd:schema xmlns:xsd="http://www.w3.org/2001/XMLSchema" xmlns:xs="http://www.w3.org/2001/XMLSchema" xmlns:p="http://schemas.microsoft.com/office/2006/metadata/properties" xmlns:ns2="a2974cac-930e-4a4c-ab56-e87c9e289cf1" xmlns:ns3="cba52268-dc53-4674-a38a-673cab81a932" xmlns:ns4="572807e7-6bb3-4cf6-b489-fe3f6703d216" targetNamespace="http://schemas.microsoft.com/office/2006/metadata/properties" ma:root="true" ma:fieldsID="10e1dcfc71312f456db170757a234b09" ns2:_="" ns3:_="" ns4:_="">
    <xsd:import namespace="a2974cac-930e-4a4c-ab56-e87c9e289cf1"/>
    <xsd:import namespace="cba52268-dc53-4674-a38a-673cab81a932"/>
    <xsd:import namespace="572807e7-6bb3-4cf6-b489-fe3f6703d2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74cac-930e-4a4c-ab56-e87c9e289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06a5d18-4245-4e59-986e-abeea5cd32f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ba52268-dc53-4674-a38a-673cab81a9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2807e7-6bb3-4cf6-b489-fe3f6703d21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56b1c90-e292-47d7-8c87-0c9d4a15adfd}" ma:internalName="TaxCatchAll" ma:showField="CatchAllData" ma:web="cba52268-dc53-4674-a38a-673cab81a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D6A74-43E0-405B-8BC4-72D3F59FAA77}">
  <ds:schemaRefs>
    <ds:schemaRef ds:uri="http://purl.org/dc/dcmitype/"/>
    <ds:schemaRef ds:uri="cba52268-dc53-4674-a38a-673cab81a932"/>
    <ds:schemaRef ds:uri="http://purl.org/dc/terms/"/>
    <ds:schemaRef ds:uri="http://schemas.openxmlformats.org/package/2006/metadata/core-properties"/>
    <ds:schemaRef ds:uri="http://schemas.microsoft.com/office/2006/documentManagement/types"/>
    <ds:schemaRef ds:uri="http://www.w3.org/XML/1998/namespace"/>
    <ds:schemaRef ds:uri="572807e7-6bb3-4cf6-b489-fe3f6703d216"/>
    <ds:schemaRef ds:uri="http://schemas.microsoft.com/office/2006/metadata/properties"/>
    <ds:schemaRef ds:uri="http://schemas.microsoft.com/office/infopath/2007/PartnerControls"/>
    <ds:schemaRef ds:uri="a2974cac-930e-4a4c-ab56-e87c9e289cf1"/>
    <ds:schemaRef ds:uri="http://purl.org/dc/elements/1.1/"/>
  </ds:schemaRefs>
</ds:datastoreItem>
</file>

<file path=customXml/itemProps2.xml><?xml version="1.0" encoding="utf-8"?>
<ds:datastoreItem xmlns:ds="http://schemas.openxmlformats.org/officeDocument/2006/customXml" ds:itemID="{67BB2967-C971-443E-A83E-8C98A9ECAD5E}">
  <ds:schemaRefs>
    <ds:schemaRef ds:uri="http://schemas.microsoft.com/sharepoint/v3/contenttype/forms"/>
  </ds:schemaRefs>
</ds:datastoreItem>
</file>

<file path=customXml/itemProps3.xml><?xml version="1.0" encoding="utf-8"?>
<ds:datastoreItem xmlns:ds="http://schemas.openxmlformats.org/officeDocument/2006/customXml" ds:itemID="{2B96622F-6D21-4D28-BBD7-B304D2283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74cac-930e-4a4c-ab56-e87c9e289cf1"/>
    <ds:schemaRef ds:uri="cba52268-dc53-4674-a38a-673cab81a932"/>
    <ds:schemaRef ds:uri="572807e7-6bb3-4cf6-b489-fe3f6703d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kaina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Marta Alicija Šartnerytė</cp:lastModifiedBy>
  <cp:revision/>
  <cp:lastPrinted>2022-12-15T09:12:28Z</cp:lastPrinted>
  <dcterms:created xsi:type="dcterms:W3CDTF">2021-11-22T10:03:11Z</dcterms:created>
  <dcterms:modified xsi:type="dcterms:W3CDTF">2026-01-07T06:50:00Z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2021-12-03T09:49:31Z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61a07857-95d8-4cff-98cf-8c91ef149515</vt:lpwstr>
  </property>
  <property fmtid="{D5CDD505-2E9C-101B-9397-08002B2CF9AE}" pid="8" name="MSIP_Label_190751af-2442-49a7-b7b9-9f0bcce858c9_ContentBits">
    <vt:lpwstr>0</vt:lpwstr>
  </property>
  <property fmtid="{D5CDD505-2E9C-101B-9397-08002B2CF9AE}" pid="9" name="ContentTypeId">
    <vt:lpwstr>0x010100E1E5362FB6CF0C4D99A59DBBE3F2D3AE</vt:lpwstr>
  </property>
  <property fmtid="{D5CDD505-2E9C-101B-9397-08002B2CF9AE}" pid="10" name="MediaServiceImageTags">
    <vt:lpwstr/>
  </property>
  <property fmtid="{D5CDD505-2E9C-101B-9397-08002B2CF9AE}" pid="11" name="MSIP_Label_178c0f71-65dc-41d1-a799-91080a268621_Enabled">
    <vt:lpwstr>true</vt:lpwstr>
  </property>
  <property fmtid="{D5CDD505-2E9C-101B-9397-08002B2CF9AE}" pid="12" name="MSIP_Label_178c0f71-65dc-41d1-a799-91080a268621_SetDate">
    <vt:lpwstr>2025-11-27T08:32:41Z</vt:lpwstr>
  </property>
  <property fmtid="{D5CDD505-2E9C-101B-9397-08002B2CF9AE}" pid="13" name="MSIP_Label_178c0f71-65dc-41d1-a799-91080a268621_Method">
    <vt:lpwstr>Standard</vt:lpwstr>
  </property>
  <property fmtid="{D5CDD505-2E9C-101B-9397-08002B2CF9AE}" pid="14" name="MSIP_Label_178c0f71-65dc-41d1-a799-91080a268621_Name">
    <vt:lpwstr>Internal - Crayon Group Only</vt:lpwstr>
  </property>
  <property fmtid="{D5CDD505-2E9C-101B-9397-08002B2CF9AE}" pid="15" name="MSIP_Label_178c0f71-65dc-41d1-a799-91080a268621_SiteId">
    <vt:lpwstr>8f47ad71-44ca-48bf-afe3-56b9360a4495</vt:lpwstr>
  </property>
  <property fmtid="{D5CDD505-2E9C-101B-9397-08002B2CF9AE}" pid="16" name="MSIP_Label_178c0f71-65dc-41d1-a799-91080a268621_ActionId">
    <vt:lpwstr>d3e61fa7-0bdd-4781-b28b-8b5bdd70eb2a</vt:lpwstr>
  </property>
  <property fmtid="{D5CDD505-2E9C-101B-9397-08002B2CF9AE}" pid="17" name="MSIP_Label_178c0f71-65dc-41d1-a799-91080a268621_ContentBits">
    <vt:lpwstr>2</vt:lpwstr>
  </property>
  <property fmtid="{D5CDD505-2E9C-101B-9397-08002B2CF9AE}" pid="18" name="MSIP_Label_178c0f71-65dc-41d1-a799-91080a268621_Tag">
    <vt:lpwstr>10, 3, 0, 1</vt:lpwstr>
  </property>
</Properties>
</file>