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C899FB74-39DA-467E-BF8F-00B30B9CD5DB}" xr6:coauthVersionLast="47" xr6:coauthVersionMax="47" xr10:uidLastSave="{00000000-0000-0000-0000-000000000000}"/>
  <bookViews>
    <workbookView xWindow="-120" yWindow="-120" windowWidth="29040" windowHeight="17520" xr2:uid="{0883BF40-BD3B-4928-A10E-540B39DE5F2B}"/>
  </bookViews>
  <sheets>
    <sheet name="TS_11162_po RK " sheetId="1" r:id="rId1"/>
  </sheets>
  <definedNames>
    <definedName name="_xlnm._FilterDatabase" localSheetId="0" hidden="1">'TS_11162_po RK '!$A$8:$N$13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 i="1" l="1"/>
  <c r="N9" i="1" s="1"/>
  <c r="L10" i="1"/>
  <c r="N10" i="1" s="1"/>
  <c r="L11" i="1"/>
  <c r="L12" i="1"/>
  <c r="N12" i="1" s="1"/>
  <c r="N11" i="1" l="1"/>
  <c r="N13" i="1" s="1"/>
  <c r="L13" i="1"/>
  <c r="I9" i="1"/>
  <c r="J9" i="1" s="1"/>
  <c r="I10" i="1"/>
  <c r="J10" i="1" s="1"/>
  <c r="I11" i="1"/>
  <c r="I12" i="1"/>
  <c r="J12" i="1" s="1"/>
  <c r="J11" i="1" l="1"/>
  <c r="J13" i="1" s="1"/>
  <c r="I13" i="1"/>
</calcChain>
</file>

<file path=xl/sharedStrings.xml><?xml version="1.0" encoding="utf-8"?>
<sst xmlns="http://schemas.openxmlformats.org/spreadsheetml/2006/main" count="47" uniqueCount="38">
  <si>
    <t>Viso:</t>
  </si>
  <si>
    <t>33181200-4</t>
  </si>
  <si>
    <t xml:space="preserve">vnt. </t>
  </si>
  <si>
    <r>
      <t>Dializatorius: Paviršiaus plotas 1,4-1,8 m</t>
    </r>
    <r>
      <rPr>
        <vertAlign val="superscript"/>
        <sz val="11"/>
        <rFont val="Arial"/>
        <family val="2"/>
        <charset val="186"/>
      </rPr>
      <t xml:space="preserve">2    </t>
    </r>
  </si>
  <si>
    <r>
      <t>Dializatorius: Paviršiaus plotas 0,8-1,0 m</t>
    </r>
    <r>
      <rPr>
        <vertAlign val="superscript"/>
        <sz val="11"/>
        <rFont val="Arial"/>
        <family val="2"/>
        <charset val="186"/>
      </rPr>
      <t xml:space="preserve">2  </t>
    </r>
  </si>
  <si>
    <r>
      <t>Dializatorius: paviršiaus plotas 0,8 m</t>
    </r>
    <r>
      <rPr>
        <vertAlign val="superscript"/>
        <sz val="11"/>
        <rFont val="Arial"/>
        <family val="2"/>
        <charset val="186"/>
      </rPr>
      <t>2</t>
    </r>
  </si>
  <si>
    <r>
      <t>Dializatorius: paviršiaus plotas 0,2 m</t>
    </r>
    <r>
      <rPr>
        <vertAlign val="superscript"/>
        <sz val="11"/>
        <rFont val="Arial"/>
        <family val="2"/>
        <charset val="186"/>
      </rPr>
      <t xml:space="preserve">2 </t>
    </r>
  </si>
  <si>
    <t>Pastabos</t>
  </si>
  <si>
    <t>BVPŽ kodas</t>
  </si>
  <si>
    <t>Gamintojas</t>
  </si>
  <si>
    <t>Tiekėjo siūlomos prekės kodas*</t>
  </si>
  <si>
    <t>Tiekėjo siūlomų prekių  charakteristikos, parametrai, jų reikšmės</t>
  </si>
  <si>
    <t>PVM tarifas ٪</t>
  </si>
  <si>
    <t>Mato vienetas</t>
  </si>
  <si>
    <t>Charakteristikos, reikalavimai</t>
  </si>
  <si>
    <t>Priemonės pavadinimas</t>
  </si>
  <si>
    <t>Pirkimo dalies Nr.</t>
  </si>
  <si>
    <t>VšĮ VUL Santaros klinikos</t>
  </si>
  <si>
    <t>Vaikiškas dializatorius su heliksono membrana. Membranos plotas 0,2 m2.  UF koeficientas 7  ml/h mmHg. Klirensai, kai dializato tėkmė Q – 300 ml/min ir kraujo tėkmė Q – 100 ml/min, filtracija - 0 ml/min.: urea 76; kreatininas 64; fosfatai 57. Sterilizacija vandens garais.</t>
  </si>
  <si>
    <t>Pilnai sintetinė polisulfono membrana. Sterilizacija – garais. Mažo pralaidumo. UF koefic. ml/h mmHg 8. Klirensai, kai dializato tėkmė Q – 500 ml/min ir kraujo tėkmė Q – 200 ml/min.: urea 170 – 171; kreatininas 149 - 150; fosfatai 123, nesiūlyti su ETO sterilizacija.</t>
  </si>
  <si>
    <t>Pilnai sintetinė heliksono membrana. Sterilizacija – garais. Mažo pralaidumo. UF koefic. ml/h mmHg 8. Klirensai, kai dializato tėkmė Q – 500 ml/min ir kraujo tėkmė Q – 200 ml/min.: urea 175 – 180; kreatininas 149 - 165; fosfatai 140 - 141, nesiūlyti su ETO sterilizacija.</t>
  </si>
  <si>
    <t>Pilnai sintetinė heliksono membrana. Sterilizacija – garais. Mažo pralaidumo. UF koefic. ml/h mmHg 12 – 14. Klirensai, kai dializato tėkmė Q – 500 ml/min ir kraujo tėkmė Q – 200 ml/min.: urea 191-193; kreatininas  178-181; fosfatai  160-170, nesiūlyti su ETO sterilizacija.</t>
  </si>
  <si>
    <t>Medicinos pagalbos priemonės naujagimių ir vaikų gydymui (dializatoriai, priemonės inkstų procedūroms, kateteriai, rinkiniai) Nr. 11162</t>
  </si>
  <si>
    <t>Pildo tiekėjas</t>
  </si>
  <si>
    <t>Planuojama pirkėjo</t>
  </si>
  <si>
    <t xml:space="preserve">Vieno mato vieneto įkainis, EUR be PVM, </t>
  </si>
  <si>
    <t>Bendra pasiūlymo kaina, EUR be PVM</t>
  </si>
  <si>
    <t>Bendra pasiūlymo kaina,  EUR su PVM</t>
  </si>
  <si>
    <t>Planuojamas kiekis 24 mėn. po RK</t>
  </si>
  <si>
    <t>Vnt. kaina Eur be PVM po RK</t>
  </si>
  <si>
    <t>Planuojama maksimali pirkimo suma Eur be PVM po RK</t>
  </si>
  <si>
    <t>Planuojama maksimali pirkimo suma Eur su PVM po RK</t>
  </si>
  <si>
    <r>
      <t xml:space="preserve">1. Prekių kokybė, žymėjimas, informacija vartotojui turi atitikti 93/42/EEC ir/ar MDR (ES) 2017/745 direktyvų reikalavimus, turi būti CE ženklinimas. </t>
    </r>
    <r>
      <rPr>
        <b/>
        <sz val="11"/>
        <rFont val="Arial"/>
        <family val="2"/>
        <charset val="186"/>
      </rPr>
      <t>Pateikti kartu su pasiūlymu tai įrodančius dokumentus.</t>
    </r>
    <r>
      <rPr>
        <sz val="11"/>
        <rFont val="Arial"/>
        <family val="2"/>
        <charset val="186"/>
      </rPr>
      <t xml:space="preserve">
2. Prekių charakteristikoms patvirtinti</t>
    </r>
    <r>
      <rPr>
        <b/>
        <sz val="11"/>
        <rFont val="Arial"/>
        <family val="2"/>
        <charset val="186"/>
      </rPr>
      <t xml:space="preserve"> tiekėjai su pasiūlymu privalo pateikti </t>
    </r>
    <r>
      <rPr>
        <sz val="11"/>
        <rFont val="Arial"/>
        <family val="2"/>
        <charset val="186"/>
      </rPr>
      <t xml:space="preserve">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
    </r>
    <r>
      <rPr>
        <b/>
        <sz val="11"/>
        <rFont val="Arial"/>
        <family val="2"/>
        <charset val="186"/>
      </rPr>
      <t>kartu su pasiūlymu turi pateikti dokumentus</t>
    </r>
    <r>
      <rPr>
        <sz val="11"/>
        <rFont val="Arial"/>
        <family val="2"/>
        <charset val="186"/>
      </rPr>
      <t xml:space="preserve">,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6. Pristatymo metu galiojimo terminas turi būti ne trumpesnis kaip 70% priemonių galiojimo termino, išskyrus 8 p. d. 8 p. d. galiojimo terminas ne trumpesnis kaip 2 m. pristatymo metu.                                                                                                                                                                                                                                                                                                                                                                                                                    
PO turi teisę reikalauti pateikti katalogų ir techninių aprašų originalus, o tiekėjui jų nepateikus – pasiūlymą atmesti.
*Prekės kodas gamintojo kataloge, jeigu gamintojas turi savo prekių katalogą.                                                                                                                                                                                                                                                                                                                                                                                                                                                         </t>
    </r>
  </si>
  <si>
    <t>TECHNINĖ SPECIFIKACIJA IR ĮKAINIAI</t>
  </si>
  <si>
    <t>Fresenius Medical Care, Vokietija</t>
  </si>
  <si>
    <t>Pilnai sintetinė heliksono membrana. Sterilizacija – garais. Mažo pralaidumo. UF koefic. ml/h mmHg 8. Klirensai, kai dializato tėkmė Q – 500 ml/min ir kraujo tėkmė Q – 200 ml/min.: urea 180; kreatininas 165; fosfatai 141. Atitikimo pagrindimas psl. 1</t>
  </si>
  <si>
    <t>Pilnai sintetinė heliksono membrana. Sterilizacija – garais. Mažo pralaidumo. UF koefic. ml/h mmHg 14. Klirensai, kai dializato tėkmė Q – 500 ml/min ir kraujo tėkmė Q – 200 ml/min.: urea 193; kreatininas 181; fosfatai 170. Atitikimo pagrindimas psl. 1</t>
  </si>
  <si>
    <t xml:space="preserve"> 1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</si>
</sst>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0\ _€"/>
    <numFmt numFmtId="166" formatCode="#,##0\ _€"/>
  </numFmts>
  <fonts count="13"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rgb="FF9C5700"/>
      <name val="Calibri"/>
      <family val="2"/>
      <charset val="186"/>
      <scheme val="minor"/>
    </font>
    <font>
      <sz val="11"/>
      <color theme="1"/>
      <name val="Arial"/>
      <family val="2"/>
      <charset val="186"/>
    </font>
    <font>
      <b/>
      <sz val="11"/>
      <name val="Arial"/>
      <family val="2"/>
      <charset val="186"/>
    </font>
    <font>
      <sz val="11"/>
      <name val="Arial"/>
      <family val="2"/>
      <charset val="186"/>
    </font>
    <font>
      <vertAlign val="superscript"/>
      <sz val="11"/>
      <name val="Arial"/>
      <family val="2"/>
      <charset val="186"/>
    </font>
    <font>
      <b/>
      <sz val="10.5"/>
      <color theme="1"/>
      <name val="Arial"/>
      <family val="2"/>
      <charset val="186"/>
    </font>
    <font>
      <b/>
      <sz val="11"/>
      <color rgb="FF00B050"/>
      <name val="Arial"/>
      <family val="2"/>
      <charset val="186"/>
    </font>
    <font>
      <b/>
      <i/>
      <sz val="16"/>
      <name val="Arial"/>
      <family val="2"/>
      <charset val="186"/>
    </font>
    <font>
      <b/>
      <sz val="10"/>
      <name val="Arial"/>
      <family val="2"/>
      <charset val="186"/>
    </font>
    <font>
      <b/>
      <sz val="11"/>
      <color theme="1"/>
      <name val="Arial"/>
      <family val="2"/>
      <charset val="186"/>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0" tint="-4.9989318521683403E-2"/>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diagonal/>
    </border>
    <border>
      <left style="thin">
        <color auto="1"/>
      </left>
      <right/>
      <top/>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indexed="64"/>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cellStyleXfs>
  <cellXfs count="70">
    <xf numFmtId="0" fontId="0" fillId="0" borderId="0" xfId="0"/>
    <xf numFmtId="0" fontId="4" fillId="0" borderId="0" xfId="3" applyFont="1"/>
    <xf numFmtId="0" fontId="4" fillId="0" borderId="0" xfId="3" applyFont="1" applyAlignment="1">
      <alignment vertical="top"/>
    </xf>
    <xf numFmtId="0" fontId="4" fillId="0" borderId="0" xfId="3" applyFont="1" applyAlignment="1">
      <alignment horizontal="center"/>
    </xf>
    <xf numFmtId="0" fontId="4" fillId="0" borderId="0" xfId="3" applyFont="1" applyAlignment="1">
      <alignment horizontal="left"/>
    </xf>
    <xf numFmtId="4" fontId="4" fillId="0" borderId="0" xfId="3" applyNumberFormat="1" applyFont="1"/>
    <xf numFmtId="1" fontId="4" fillId="0" borderId="0" xfId="3" applyNumberFormat="1" applyFont="1" applyAlignment="1">
      <alignment horizontal="center"/>
    </xf>
    <xf numFmtId="4" fontId="6" fillId="0" borderId="1" xfId="5" applyNumberFormat="1" applyFont="1" applyBorder="1" applyAlignment="1">
      <alignment horizontal="center" vertical="center" wrapText="1"/>
    </xf>
    <xf numFmtId="1" fontId="6" fillId="0" borderId="1" xfId="5" applyNumberFormat="1" applyFont="1" applyBorder="1" applyAlignment="1">
      <alignment horizontal="center" vertical="center" wrapText="1"/>
    </xf>
    <xf numFmtId="2" fontId="6" fillId="0" borderId="1" xfId="5" applyNumberFormat="1" applyFont="1" applyBorder="1" applyAlignment="1">
      <alignment horizontal="center" vertical="center" wrapText="1"/>
    </xf>
    <xf numFmtId="166" fontId="6" fillId="0" borderId="1" xfId="5" applyNumberFormat="1" applyFont="1" applyBorder="1" applyAlignment="1">
      <alignment horizontal="center" vertical="center" wrapText="1"/>
    </xf>
    <xf numFmtId="2" fontId="6" fillId="0" borderId="1" xfId="5" applyNumberFormat="1" applyFont="1" applyBorder="1" applyAlignment="1">
      <alignment horizontal="left" vertical="top" wrapText="1"/>
    </xf>
    <xf numFmtId="1" fontId="6" fillId="0" borderId="1" xfId="5" applyNumberFormat="1" applyFont="1" applyBorder="1" applyAlignment="1">
      <alignment horizontal="left" vertical="top" wrapText="1"/>
    </xf>
    <xf numFmtId="0" fontId="4" fillId="0" borderId="0" xfId="3" applyFont="1" applyProtection="1">
      <protection locked="0"/>
    </xf>
    <xf numFmtId="2" fontId="5" fillId="0" borderId="0" xfId="3" applyNumberFormat="1" applyFont="1" applyAlignment="1" applyProtection="1">
      <alignment horizontal="left" vertical="top"/>
      <protection locked="0"/>
    </xf>
    <xf numFmtId="0" fontId="4" fillId="0" borderId="0" xfId="3" applyFont="1" applyAlignment="1" applyProtection="1">
      <alignment horizontal="left"/>
      <protection locked="0"/>
    </xf>
    <xf numFmtId="0" fontId="4" fillId="0" borderId="0" xfId="3" applyFont="1" applyAlignment="1" applyProtection="1">
      <alignment vertical="top"/>
      <protection locked="0"/>
    </xf>
    <xf numFmtId="4" fontId="4" fillId="0" borderId="0" xfId="3" applyNumberFormat="1" applyFont="1" applyAlignment="1" applyProtection="1">
      <alignment horizontal="center" vertical="top"/>
      <protection locked="0"/>
    </xf>
    <xf numFmtId="1" fontId="4" fillId="0" borderId="0" xfId="3" applyNumberFormat="1" applyFont="1" applyAlignment="1" applyProtection="1">
      <alignment horizontal="center" vertical="top"/>
      <protection locked="0"/>
    </xf>
    <xf numFmtId="0" fontId="4" fillId="0" borderId="0" xfId="3" applyFont="1" applyAlignment="1" applyProtection="1">
      <alignment horizontal="center" vertical="top"/>
      <protection locked="0"/>
    </xf>
    <xf numFmtId="0" fontId="9" fillId="0" borderId="0" xfId="3" applyFont="1" applyAlignment="1" applyProtection="1">
      <alignment horizontal="center" vertical="top"/>
      <protection locked="0"/>
    </xf>
    <xf numFmtId="2" fontId="6" fillId="0" borderId="0" xfId="3" applyNumberFormat="1" applyFont="1" applyAlignment="1" applyProtection="1">
      <alignment horizontal="left" wrapText="1"/>
      <protection locked="0"/>
    </xf>
    <xf numFmtId="0" fontId="11" fillId="0" borderId="0" xfId="1" applyFont="1" applyFill="1" applyBorder="1" applyAlignment="1" applyProtection="1">
      <alignment horizontal="center" vertical="center" wrapText="1"/>
      <protection locked="0"/>
    </xf>
    <xf numFmtId="0" fontId="11" fillId="0" borderId="0" xfId="3" applyFont="1" applyAlignment="1" applyProtection="1">
      <alignment horizontal="center" vertical="center" wrapText="1"/>
      <protection locked="0"/>
    </xf>
    <xf numFmtId="2" fontId="6" fillId="0" borderId="1" xfId="5" applyNumberFormat="1" applyFont="1" applyBorder="1" applyAlignment="1">
      <alignment vertical="top"/>
    </xf>
    <xf numFmtId="0" fontId="5" fillId="0" borderId="3" xfId="5" applyFont="1" applyBorder="1" applyAlignment="1">
      <alignment horizontal="center" vertical="center" wrapText="1"/>
    </xf>
    <xf numFmtId="2" fontId="6" fillId="0" borderId="3" xfId="5" applyNumberFormat="1" applyFont="1" applyBorder="1" applyAlignment="1">
      <alignment horizontal="center" vertical="top"/>
    </xf>
    <xf numFmtId="1" fontId="6" fillId="0" borderId="16" xfId="5" applyNumberFormat="1" applyFont="1" applyBorder="1" applyAlignment="1">
      <alignment vertical="center" wrapText="1"/>
    </xf>
    <xf numFmtId="1" fontId="6" fillId="0" borderId="17" xfId="5" applyNumberFormat="1" applyFont="1" applyBorder="1" applyAlignment="1">
      <alignment horizontal="left" vertical="top" wrapText="1"/>
    </xf>
    <xf numFmtId="1" fontId="6" fillId="0" borderId="18" xfId="3" applyNumberFormat="1" applyFont="1" applyBorder="1" applyAlignment="1">
      <alignment horizontal="left" vertical="top"/>
    </xf>
    <xf numFmtId="0" fontId="5" fillId="0" borderId="19" xfId="5" applyFont="1" applyBorder="1" applyAlignment="1">
      <alignment horizontal="center" vertical="center" wrapText="1"/>
    </xf>
    <xf numFmtId="0" fontId="5" fillId="0" borderId="2" xfId="5" applyFont="1" applyBorder="1" applyAlignment="1">
      <alignment horizontal="left" vertical="center" wrapText="1"/>
    </xf>
    <xf numFmtId="2" fontId="5" fillId="0" borderId="19" xfId="5" applyNumberFormat="1" applyFont="1" applyBorder="1" applyAlignment="1">
      <alignment horizontal="center" vertical="center" wrapText="1"/>
    </xf>
    <xf numFmtId="0" fontId="5" fillId="0" borderId="19" xfId="1" applyFont="1" applyFill="1" applyBorder="1" applyAlignment="1" applyProtection="1">
      <alignment horizontal="center" vertical="center" wrapText="1"/>
      <protection locked="0"/>
    </xf>
    <xf numFmtId="0" fontId="5" fillId="0" borderId="19" xfId="3" applyFont="1" applyBorder="1" applyAlignment="1" applyProtection="1">
      <alignment horizontal="center" vertical="center" wrapText="1"/>
      <protection locked="0"/>
    </xf>
    <xf numFmtId="0" fontId="5" fillId="0" borderId="20" xfId="1" applyFont="1" applyFill="1" applyBorder="1" applyAlignment="1" applyProtection="1">
      <alignment horizontal="center" vertical="center" wrapText="1"/>
      <protection locked="0"/>
    </xf>
    <xf numFmtId="0" fontId="4" fillId="0" borderId="13" xfId="3" applyFont="1" applyBorder="1" applyAlignment="1">
      <alignment horizontal="center" vertical="top"/>
    </xf>
    <xf numFmtId="2" fontId="6" fillId="0" borderId="14" xfId="5" applyNumberFormat="1" applyFont="1" applyBorder="1" applyAlignment="1">
      <alignment horizontal="left" vertical="top" wrapText="1"/>
    </xf>
    <xf numFmtId="2" fontId="6" fillId="0" borderId="14" xfId="5" applyNumberFormat="1" applyFont="1" applyBorder="1" applyAlignment="1">
      <alignment vertical="top"/>
    </xf>
    <xf numFmtId="2" fontId="6" fillId="0" borderId="14" xfId="5" applyNumberFormat="1" applyFont="1" applyBorder="1" applyAlignment="1">
      <alignment horizontal="center" vertical="center" wrapText="1"/>
    </xf>
    <xf numFmtId="1" fontId="6" fillId="0" borderId="14" xfId="5" applyNumberFormat="1" applyFont="1" applyBorder="1" applyAlignment="1">
      <alignment horizontal="center" vertical="center" wrapText="1"/>
    </xf>
    <xf numFmtId="4" fontId="6" fillId="0" borderId="14" xfId="5" applyNumberFormat="1" applyFont="1" applyBorder="1" applyAlignment="1">
      <alignment horizontal="center" vertical="center" wrapText="1"/>
    </xf>
    <xf numFmtId="166" fontId="6" fillId="0" borderId="14" xfId="5" applyNumberFormat="1" applyFont="1" applyBorder="1" applyAlignment="1">
      <alignment horizontal="center" vertical="center" wrapText="1"/>
    </xf>
    <xf numFmtId="2" fontId="6" fillId="0" borderId="15" xfId="5" applyNumberFormat="1" applyFont="1" applyBorder="1" applyAlignment="1">
      <alignment horizontal="center" vertical="center"/>
    </xf>
    <xf numFmtId="0" fontId="4" fillId="0" borderId="16" xfId="3" applyFont="1" applyBorder="1" applyAlignment="1">
      <alignment horizontal="center" vertical="top"/>
    </xf>
    <xf numFmtId="2" fontId="6" fillId="0" borderId="17" xfId="5" applyNumberFormat="1" applyFont="1" applyBorder="1" applyAlignment="1">
      <alignment horizontal="center" vertical="center"/>
    </xf>
    <xf numFmtId="0" fontId="12" fillId="0" borderId="9" xfId="3" applyFont="1" applyBorder="1" applyAlignment="1">
      <alignment horizontal="center"/>
    </xf>
    <xf numFmtId="2" fontId="12" fillId="0" borderId="9" xfId="3" applyNumberFormat="1" applyFont="1" applyBorder="1" applyAlignment="1">
      <alignment horizontal="center"/>
    </xf>
    <xf numFmtId="0" fontId="12" fillId="4" borderId="7" xfId="3" applyFont="1" applyFill="1" applyBorder="1" applyAlignment="1">
      <alignment horizontal="center"/>
    </xf>
    <xf numFmtId="165" fontId="5" fillId="0" borderId="11" xfId="2" applyNumberFormat="1" applyFont="1" applyFill="1" applyBorder="1" applyAlignment="1">
      <alignment horizontal="center" wrapText="1"/>
    </xf>
    <xf numFmtId="4" fontId="5" fillId="0" borderId="11" xfId="2" applyNumberFormat="1" applyFont="1" applyFill="1" applyBorder="1" applyAlignment="1">
      <alignment horizontal="center" wrapText="1"/>
    </xf>
    <xf numFmtId="4" fontId="5" fillId="0" borderId="12" xfId="2" applyNumberFormat="1" applyFont="1" applyFill="1" applyBorder="1" applyAlignment="1">
      <alignment horizontal="center" wrapText="1"/>
    </xf>
    <xf numFmtId="1" fontId="6" fillId="0" borderId="10" xfId="5" applyNumberFormat="1" applyFont="1" applyBorder="1" applyAlignment="1">
      <alignment vertical="center" wrapText="1"/>
    </xf>
    <xf numFmtId="1" fontId="6" fillId="0" borderId="11" xfId="5" applyNumberFormat="1" applyFont="1" applyBorder="1" applyAlignment="1">
      <alignment horizontal="center" vertical="center" wrapText="1"/>
    </xf>
    <xf numFmtId="1" fontId="6" fillId="0" borderId="11" xfId="5" applyNumberFormat="1" applyFont="1" applyBorder="1" applyAlignment="1">
      <alignment horizontal="left" vertical="top" wrapText="1"/>
    </xf>
    <xf numFmtId="1" fontId="6" fillId="0" borderId="21" xfId="5" applyNumberFormat="1" applyFont="1" applyBorder="1" applyAlignment="1">
      <alignment horizontal="left" vertical="top" wrapText="1"/>
    </xf>
    <xf numFmtId="0" fontId="5" fillId="0" borderId="22" xfId="1" applyFont="1" applyFill="1" applyBorder="1" applyAlignment="1" applyProtection="1">
      <alignment horizontal="center" vertical="center" wrapText="1"/>
      <protection locked="0"/>
    </xf>
    <xf numFmtId="0" fontId="5" fillId="0" borderId="23" xfId="1" applyFont="1" applyFill="1" applyBorder="1" applyAlignment="1" applyProtection="1">
      <alignment horizontal="center" vertical="center" wrapText="1"/>
      <protection locked="0"/>
    </xf>
    <xf numFmtId="0" fontId="11" fillId="0" borderId="23" xfId="3" applyFont="1" applyBorder="1" applyAlignment="1" applyProtection="1">
      <alignment horizontal="center" vertical="center" wrapText="1"/>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2" fontId="6" fillId="0" borderId="16" xfId="5" applyNumberFormat="1" applyFont="1" applyBorder="1" applyAlignment="1">
      <alignment vertical="center" wrapText="1"/>
    </xf>
    <xf numFmtId="2" fontId="6" fillId="0" borderId="5" xfId="3" applyNumberFormat="1" applyFont="1" applyBorder="1" applyAlignment="1" applyProtection="1">
      <alignment horizontal="left" wrapText="1"/>
      <protection locked="0"/>
    </xf>
    <xf numFmtId="2" fontId="6" fillId="0" borderId="4" xfId="3" applyNumberFormat="1" applyFont="1" applyBorder="1" applyAlignment="1" applyProtection="1">
      <alignment horizontal="left" wrapText="1"/>
      <protection locked="0"/>
    </xf>
    <xf numFmtId="2" fontId="6" fillId="0" borderId="3" xfId="3" applyNumberFormat="1" applyFont="1" applyBorder="1" applyAlignment="1" applyProtection="1">
      <alignment horizontal="left" wrapText="1"/>
      <protection locked="0"/>
    </xf>
    <xf numFmtId="0" fontId="10" fillId="0" borderId="6" xfId="3" applyFont="1" applyBorder="1" applyAlignment="1">
      <alignment horizontal="center" vertical="center"/>
    </xf>
    <xf numFmtId="0" fontId="10" fillId="0" borderId="7" xfId="3" applyFont="1" applyBorder="1" applyAlignment="1">
      <alignment horizontal="center" vertical="center"/>
    </xf>
    <xf numFmtId="0" fontId="10" fillId="0" borderId="8" xfId="3" applyFont="1" applyBorder="1" applyAlignment="1">
      <alignment horizontal="center" vertical="center"/>
    </xf>
    <xf numFmtId="2" fontId="5" fillId="0" borderId="25" xfId="3" applyNumberFormat="1" applyFont="1" applyBorder="1" applyAlignment="1" applyProtection="1">
      <alignment horizontal="center" vertical="top"/>
      <protection locked="0"/>
    </xf>
    <xf numFmtId="2" fontId="5" fillId="0" borderId="0" xfId="3" applyNumberFormat="1" applyFont="1" applyAlignment="1" applyProtection="1">
      <alignment horizontal="center" vertical="top"/>
      <protection locked="0"/>
    </xf>
  </cellXfs>
  <cellStyles count="8">
    <cellStyle name="Comma 2 2" xfId="7" xr:uid="{A2514B7D-1E13-45D8-B27C-C302B996CD56}"/>
    <cellStyle name="Good" xfId="1" builtinId="26"/>
    <cellStyle name="Neutral" xfId="2" builtinId="28"/>
    <cellStyle name="Normal" xfId="0" builtinId="0"/>
    <cellStyle name="Normal 14 2 3 2" xfId="6" xr:uid="{A840166E-81D1-4F9A-B9CB-D8944CFC40C0}"/>
    <cellStyle name="Normal 26 2" xfId="5" xr:uid="{052D62F8-2624-4C39-8621-170F249CE1B5}"/>
    <cellStyle name="Normal 60" xfId="3" xr:uid="{8C5C329F-D415-4674-962C-9C70D376D69E}"/>
    <cellStyle name="Normal 67" xfId="4" xr:uid="{6D36B712-AE60-4876-B6D4-C08B2AFFF1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2DB3-E0FC-447C-9F75-7F6BACCF37AE}">
  <dimension ref="A1:R14"/>
  <sheetViews>
    <sheetView showGridLines="0" tabSelected="1" zoomScale="70" zoomScaleNormal="70" workbookViewId="0">
      <selection activeCell="R2" sqref="R2"/>
    </sheetView>
  </sheetViews>
  <sheetFormatPr defaultRowHeight="14.25" outlineLevelCol="1" x14ac:dyDescent="0.2"/>
  <cols>
    <col min="1" max="1" width="9.140625" style="1"/>
    <col min="2" max="2" width="46.42578125" style="1" customWidth="1"/>
    <col min="3" max="3" width="14.7109375" style="1" customWidth="1"/>
    <col min="4" max="4" width="83" style="1" customWidth="1"/>
    <col min="5" max="5" width="10.7109375" style="3" customWidth="1"/>
    <col min="6" max="6" width="13.5703125" style="1" customWidth="1"/>
    <col min="7" max="7" width="13.7109375" style="3" hidden="1" customWidth="1" outlineLevel="1"/>
    <col min="8" max="8" width="10.5703125" style="1" customWidth="1" collapsed="1"/>
    <col min="9" max="9" width="16.28515625" style="3" customWidth="1"/>
    <col min="10" max="10" width="13.85546875" style="3" customWidth="1"/>
    <col min="11" max="11" width="14.7109375" style="3" customWidth="1"/>
    <col min="12" max="12" width="13.85546875" style="3" customWidth="1"/>
    <col min="13" max="13" width="8" style="3" customWidth="1"/>
    <col min="14" max="14" width="14.28515625" style="4" customWidth="1"/>
    <col min="15" max="15" width="48.42578125" style="2" customWidth="1"/>
    <col min="16" max="16" width="18" style="1" customWidth="1"/>
    <col min="17" max="17" width="26.7109375" style="1" customWidth="1"/>
    <col min="18" max="18" width="18.42578125" style="1" customWidth="1"/>
    <col min="19" max="16384" width="9.140625" style="1"/>
  </cols>
  <sheetData>
    <row r="1" spans="1:18" s="13" customFormat="1" ht="13.5" customHeight="1" x14ac:dyDescent="0.2">
      <c r="A1" s="14" t="s">
        <v>17</v>
      </c>
      <c r="B1" s="20"/>
      <c r="D1" s="22"/>
      <c r="E1" s="22"/>
      <c r="F1" s="23"/>
      <c r="G1" s="23"/>
      <c r="H1" s="17"/>
      <c r="I1" s="16"/>
      <c r="N1" s="15"/>
    </row>
    <row r="2" spans="1:18" s="13" customFormat="1" ht="13.5" customHeight="1" x14ac:dyDescent="0.2">
      <c r="A2" s="14"/>
      <c r="B2" s="20"/>
      <c r="D2" s="22"/>
      <c r="E2" s="22"/>
      <c r="F2" s="23"/>
      <c r="G2" s="23"/>
      <c r="H2" s="17"/>
      <c r="I2" s="16"/>
      <c r="N2" s="15"/>
      <c r="R2" s="13" t="s">
        <v>37</v>
      </c>
    </row>
    <row r="3" spans="1:18" s="13" customFormat="1" ht="18" customHeight="1" x14ac:dyDescent="0.2">
      <c r="A3" s="69" t="s">
        <v>33</v>
      </c>
      <c r="B3" s="69"/>
      <c r="C3" s="69"/>
      <c r="D3" s="69"/>
      <c r="E3" s="69"/>
      <c r="F3" s="69"/>
      <c r="G3" s="69"/>
      <c r="H3" s="69"/>
      <c r="I3" s="69"/>
      <c r="J3" s="69"/>
      <c r="K3" s="69"/>
      <c r="L3" s="69"/>
      <c r="M3" s="69"/>
      <c r="N3" s="69"/>
      <c r="O3" s="69"/>
      <c r="P3" s="69"/>
      <c r="Q3" s="69"/>
      <c r="R3" s="69"/>
    </row>
    <row r="4" spans="1:18" s="13" customFormat="1" ht="18.75" customHeight="1" x14ac:dyDescent="0.2">
      <c r="A4" s="68" t="s">
        <v>22</v>
      </c>
      <c r="B4" s="68"/>
      <c r="C4" s="68"/>
      <c r="D4" s="68"/>
      <c r="E4" s="68"/>
      <c r="F4" s="68"/>
      <c r="G4" s="68"/>
      <c r="H4" s="68"/>
      <c r="I4" s="68"/>
      <c r="J4" s="68"/>
      <c r="K4" s="68"/>
      <c r="L4" s="68"/>
      <c r="M4" s="68"/>
      <c r="N4" s="68"/>
      <c r="O4" s="68"/>
      <c r="P4" s="68"/>
      <c r="Q4" s="68"/>
      <c r="R4" s="68"/>
    </row>
    <row r="5" spans="1:18" s="13" customFormat="1" ht="177.75" customHeight="1" x14ac:dyDescent="0.2">
      <c r="A5" s="62" t="s">
        <v>32</v>
      </c>
      <c r="B5" s="63"/>
      <c r="C5" s="63"/>
      <c r="D5" s="63"/>
      <c r="E5" s="63"/>
      <c r="F5" s="63"/>
      <c r="G5" s="63"/>
      <c r="H5" s="63"/>
      <c r="I5" s="63"/>
      <c r="J5" s="63"/>
      <c r="K5" s="63"/>
      <c r="L5" s="63"/>
      <c r="M5" s="63"/>
      <c r="N5" s="63"/>
      <c r="O5" s="63"/>
      <c r="P5" s="63"/>
      <c r="Q5" s="63"/>
      <c r="R5" s="64"/>
    </row>
    <row r="6" spans="1:18" s="13" customFormat="1" ht="9.75" customHeight="1" thickBot="1" x14ac:dyDescent="0.25">
      <c r="A6" s="21"/>
      <c r="B6" s="21"/>
      <c r="C6" s="21"/>
      <c r="D6" s="19"/>
      <c r="E6" s="19"/>
      <c r="F6" s="18"/>
      <c r="G6" s="17"/>
      <c r="H6" s="21"/>
      <c r="I6" s="21"/>
      <c r="J6" s="21"/>
      <c r="K6" s="21"/>
      <c r="L6" s="21"/>
      <c r="M6" s="21"/>
      <c r="N6" s="21"/>
      <c r="O6" s="21"/>
      <c r="P6" s="21"/>
      <c r="Q6" s="21"/>
      <c r="R6" s="21"/>
    </row>
    <row r="7" spans="1:18" ht="27.75" customHeight="1" thickBot="1" x14ac:dyDescent="0.25">
      <c r="A7" s="65" t="s">
        <v>24</v>
      </c>
      <c r="B7" s="66"/>
      <c r="C7" s="66"/>
      <c r="D7" s="66"/>
      <c r="E7" s="66"/>
      <c r="F7" s="66"/>
      <c r="G7" s="66"/>
      <c r="H7" s="66"/>
      <c r="I7" s="66"/>
      <c r="J7" s="67"/>
      <c r="K7" s="65" t="s">
        <v>23</v>
      </c>
      <c r="L7" s="66"/>
      <c r="M7" s="66"/>
      <c r="N7" s="66"/>
      <c r="O7" s="66"/>
      <c r="P7" s="66"/>
      <c r="Q7" s="67"/>
    </row>
    <row r="8" spans="1:18" ht="87" customHeight="1" thickBot="1" x14ac:dyDescent="0.25">
      <c r="A8" s="30" t="s">
        <v>16</v>
      </c>
      <c r="B8" s="30" t="s">
        <v>15</v>
      </c>
      <c r="C8" s="31" t="s">
        <v>8</v>
      </c>
      <c r="D8" s="30" t="s">
        <v>14</v>
      </c>
      <c r="E8" s="30" t="s">
        <v>13</v>
      </c>
      <c r="F8" s="32" t="s">
        <v>28</v>
      </c>
      <c r="G8" s="33" t="s">
        <v>29</v>
      </c>
      <c r="H8" s="34" t="s">
        <v>12</v>
      </c>
      <c r="I8" s="33" t="s">
        <v>30</v>
      </c>
      <c r="J8" s="35" t="s">
        <v>31</v>
      </c>
      <c r="K8" s="56" t="s">
        <v>25</v>
      </c>
      <c r="L8" s="57" t="s">
        <v>26</v>
      </c>
      <c r="M8" s="58" t="s">
        <v>12</v>
      </c>
      <c r="N8" s="57" t="s">
        <v>27</v>
      </c>
      <c r="O8" s="59" t="s">
        <v>11</v>
      </c>
      <c r="P8" s="59" t="s">
        <v>10</v>
      </c>
      <c r="Q8" s="60" t="s">
        <v>9</v>
      </c>
      <c r="R8" s="25" t="s">
        <v>7</v>
      </c>
    </row>
    <row r="9" spans="1:18" ht="54.75" hidden="1" customHeight="1" x14ac:dyDescent="0.2">
      <c r="A9" s="36">
        <v>1</v>
      </c>
      <c r="B9" s="37" t="s">
        <v>6</v>
      </c>
      <c r="C9" s="38" t="s">
        <v>1</v>
      </c>
      <c r="D9" s="37" t="s">
        <v>18</v>
      </c>
      <c r="E9" s="39" t="s">
        <v>2</v>
      </c>
      <c r="F9" s="40">
        <v>40</v>
      </c>
      <c r="G9" s="41">
        <v>25</v>
      </c>
      <c r="H9" s="42">
        <v>5</v>
      </c>
      <c r="I9" s="41">
        <f t="shared" ref="I9:I12" si="0">+G9*F9</f>
        <v>1000</v>
      </c>
      <c r="J9" s="43">
        <f>+I9*(1+H9/100)</f>
        <v>1050</v>
      </c>
      <c r="K9" s="52"/>
      <c r="L9" s="53">
        <f>+K9*F9</f>
        <v>0</v>
      </c>
      <c r="M9" s="53"/>
      <c r="N9" s="53">
        <f>+L9*(1+M9/100)</f>
        <v>0</v>
      </c>
      <c r="O9" s="54"/>
      <c r="P9" s="54"/>
      <c r="Q9" s="55"/>
      <c r="R9" s="26"/>
    </row>
    <row r="10" spans="1:18" ht="50.25" hidden="1" customHeight="1" x14ac:dyDescent="0.2">
      <c r="A10" s="44">
        <v>2</v>
      </c>
      <c r="B10" s="11" t="s">
        <v>5</v>
      </c>
      <c r="C10" s="24" t="s">
        <v>1</v>
      </c>
      <c r="D10" s="11" t="s">
        <v>19</v>
      </c>
      <c r="E10" s="9" t="s">
        <v>2</v>
      </c>
      <c r="F10" s="8">
        <v>40</v>
      </c>
      <c r="G10" s="7">
        <v>16</v>
      </c>
      <c r="H10" s="10">
        <v>5</v>
      </c>
      <c r="I10" s="7">
        <f t="shared" si="0"/>
        <v>640</v>
      </c>
      <c r="J10" s="45">
        <f t="shared" ref="J10:J12" si="1">+I10*(1+H10/100)</f>
        <v>672</v>
      </c>
      <c r="K10" s="27"/>
      <c r="L10" s="8">
        <f t="shared" ref="L10:L12" si="2">+K10*F10</f>
        <v>0</v>
      </c>
      <c r="M10" s="8"/>
      <c r="N10" s="8">
        <f t="shared" ref="N10:N12" si="3">+L10*(1+M10/100)</f>
        <v>0</v>
      </c>
      <c r="O10" s="12"/>
      <c r="P10" s="12"/>
      <c r="Q10" s="28"/>
      <c r="R10" s="26"/>
    </row>
    <row r="11" spans="1:18" ht="99.75" customHeight="1" x14ac:dyDescent="0.2">
      <c r="A11" s="44">
        <v>3</v>
      </c>
      <c r="B11" s="11" t="s">
        <v>4</v>
      </c>
      <c r="C11" s="24" t="s">
        <v>1</v>
      </c>
      <c r="D11" s="11" t="s">
        <v>20</v>
      </c>
      <c r="E11" s="9" t="s">
        <v>2</v>
      </c>
      <c r="F11" s="8">
        <v>40</v>
      </c>
      <c r="G11" s="7">
        <v>14.72</v>
      </c>
      <c r="H11" s="10">
        <v>5</v>
      </c>
      <c r="I11" s="7">
        <f t="shared" si="0"/>
        <v>588.80000000000007</v>
      </c>
      <c r="J11" s="45">
        <f t="shared" si="1"/>
        <v>618.24000000000012</v>
      </c>
      <c r="K11" s="61">
        <v>14.7</v>
      </c>
      <c r="L11" s="9">
        <f t="shared" si="2"/>
        <v>588</v>
      </c>
      <c r="M11" s="8">
        <v>5</v>
      </c>
      <c r="N11" s="9">
        <f t="shared" si="3"/>
        <v>617.4</v>
      </c>
      <c r="O11" s="11" t="s">
        <v>35</v>
      </c>
      <c r="P11" s="12">
        <v>5004831</v>
      </c>
      <c r="Q11" s="28" t="s">
        <v>34</v>
      </c>
      <c r="R11" s="26"/>
    </row>
    <row r="12" spans="1:18" ht="87" customHeight="1" thickBot="1" x14ac:dyDescent="0.25">
      <c r="A12" s="44">
        <v>4</v>
      </c>
      <c r="B12" s="11" t="s">
        <v>3</v>
      </c>
      <c r="C12" s="24" t="s">
        <v>1</v>
      </c>
      <c r="D12" s="11" t="s">
        <v>21</v>
      </c>
      <c r="E12" s="9" t="s">
        <v>2</v>
      </c>
      <c r="F12" s="8">
        <v>40</v>
      </c>
      <c r="G12" s="7">
        <v>12.72</v>
      </c>
      <c r="H12" s="10">
        <v>5</v>
      </c>
      <c r="I12" s="7">
        <f t="shared" si="0"/>
        <v>508.8</v>
      </c>
      <c r="J12" s="45">
        <f t="shared" si="1"/>
        <v>534.24</v>
      </c>
      <c r="K12" s="61">
        <v>12.7</v>
      </c>
      <c r="L12" s="9">
        <f t="shared" si="2"/>
        <v>508</v>
      </c>
      <c r="M12" s="8">
        <v>5</v>
      </c>
      <c r="N12" s="9">
        <f t="shared" si="3"/>
        <v>533.4</v>
      </c>
      <c r="O12" s="11" t="s">
        <v>36</v>
      </c>
      <c r="P12" s="29">
        <v>5004741</v>
      </c>
      <c r="Q12" s="28" t="s">
        <v>34</v>
      </c>
      <c r="R12" s="26"/>
    </row>
    <row r="13" spans="1:18" ht="24" customHeight="1" thickBot="1" x14ac:dyDescent="0.3">
      <c r="F13" s="6"/>
      <c r="H13" s="49" t="s">
        <v>0</v>
      </c>
      <c r="I13" s="50">
        <f>SUM(I11:I12)</f>
        <v>1097.6000000000001</v>
      </c>
      <c r="J13" s="51">
        <f>SUM(J11:J12)</f>
        <v>1152.48</v>
      </c>
      <c r="K13" s="46" t="s">
        <v>0</v>
      </c>
      <c r="L13" s="47">
        <f>SUM(L11:L12)</f>
        <v>1096</v>
      </c>
      <c r="M13" s="48"/>
      <c r="N13" s="47">
        <f>SUM(N11:N12)</f>
        <v>1150.8</v>
      </c>
    </row>
    <row r="14" spans="1:18" x14ac:dyDescent="0.2">
      <c r="D14" s="5"/>
    </row>
  </sheetData>
  <autoFilter ref="A8:N13" xr:uid="{E1EDAF7F-D9C3-4DDF-ABC6-3999760CE450}"/>
  <mergeCells count="5">
    <mergeCell ref="A5:R5"/>
    <mergeCell ref="A7:J7"/>
    <mergeCell ref="K7:Q7"/>
    <mergeCell ref="A4:R4"/>
    <mergeCell ref="A3:R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TS_11162_po RK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2026-01-26T08:04:47Z</dcterms:created>
  <dcterms:modified xsi:type="dcterms:W3CDTF">2026-01-26T08:05:52Z</dcterms:modified>
</cp:coreProperties>
</file>