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00CDA4D-5E29-4572-B583-25C7E704B37A}" xr6:coauthVersionLast="47" xr6:coauthVersionMax="47" xr10:uidLastSave="{00000000-0000-0000-0000-000000000000}"/>
  <bookViews>
    <workbookView xWindow="-120" yWindow="-120" windowWidth="29040" windowHeight="17520" xr2:uid="{0883BF40-BD3B-4928-A10E-540B39DE5F2B}"/>
  </bookViews>
  <sheets>
    <sheet name="TS_11162_po RK " sheetId="1" r:id="rId1"/>
  </sheets>
  <definedNames>
    <definedName name="_xlnm._FilterDatabase" localSheetId="0" hidden="1">'TS_11162_po RK '!$A$8:$N$12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 l="1"/>
  <c r="L12" i="1"/>
  <c r="L9" i="1" l="1"/>
  <c r="N9" i="1" s="1"/>
  <c r="L10" i="1"/>
  <c r="N10" i="1" s="1"/>
  <c r="L11" i="1"/>
  <c r="N11" i="1" s="1"/>
  <c r="I9" i="1" l="1"/>
  <c r="J9" i="1" s="1"/>
  <c r="I10" i="1"/>
  <c r="J10" i="1" s="1"/>
  <c r="I11" i="1"/>
  <c r="J11" i="1" l="1"/>
  <c r="J12" i="1" s="1"/>
  <c r="I12" i="1"/>
</calcChain>
</file>

<file path=xl/sharedStrings.xml><?xml version="1.0" encoding="utf-8"?>
<sst xmlns="http://schemas.openxmlformats.org/spreadsheetml/2006/main" count="48" uniqueCount="42">
  <si>
    <t>Viso:</t>
  </si>
  <si>
    <t xml:space="preserve">vnt. </t>
  </si>
  <si>
    <t>33141125-2</t>
  </si>
  <si>
    <t>1. Sterilioje pakuotėje  2. Besirezorbuojantys sraigtai 3. Sraigtai kaniuliuoti minimaliai 1,5 mm diametro 4. Cheminė sudėtis - mišinys 80% PLLA, 20% HA (hydroxylapatite) 5. Sterilus įpakavimas su identifikavimo numeriu ir šios informacijos patvirtinimu kataloge
6. Turi būti: standartinė, standartinė su padidinta galvute, reversinė (reversinė versija 25 mm ilgio, storis: 7/8(padidinta galvute), nuo 7 iki 10 mm, ne mažiau 3 dydžių), reversinė su padidinta galvute 7. Sraigtų storiai: nuo 6 iki 12 mm septynių storių (turi būti ir didžiausio, ir mažiausio, ir tarpinio storio) 8. Sraigtų ilgiai: nuo 20 iki 35 mm ne mažiau 4 ilgių (turi būti ir didžiausio, ir mažiausio, ir tarpinio ilgio).</t>
  </si>
  <si>
    <t>Sraigtai PKR sausgyslių transplantato blauzdinei fiksacijai (osteoporotiniam kaului ir revizinėms operacijoms)</t>
  </si>
  <si>
    <t>1. Sterilioje pakuotėje susideda iš dviejų "T" inkarų su #2 storio UHMW (ultra high molecular weight) pinto polietileno pluošto siūlo, vienkartinio cilindro formos įvedimo instrumento ir lenkimo instrumento. 2. "T" inkarų cheminė sudėtis - polimeras "peek optima" arba PLLA (turi būti pasirenkama). 3. Dviguba "U" formos fiksacija. 4. Turi iš anksto paruoštą slystantį mazgą. 5. Nepalieka implanto sąnarinėje dalyje. 6. Lenkimo intrumento pagalba galima palenkti implanto įvedimo adatą iki 35 ˚, o stiebą iki 80˚. 7. Pravedimo adata lenkta arba lenkta reversinė (turi būti pasirenkama).</t>
  </si>
  <si>
    <t>Menisko susiuvimo inkarinė sistema su lenkiama adata</t>
  </si>
  <si>
    <t>33141000-0</t>
  </si>
  <si>
    <t>Besirezorbuojanti dvisluoksnė kolageno membrana.</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</si>
  <si>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</si>
  <si>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</si>
  <si>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</si>
  <si>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</si>
  <si>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</si>
  <si>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</si>
  <si>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</si>
  <si>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</si>
  <si>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</si>
  <si>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</si>
  <si>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</si>
  <si>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</si>
  <si>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</si>
  <si>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</si>
  <si>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</si>
  <si>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</si>
  <si>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</si>
  <si>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</si>
  <si>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</si>
  <si>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</si>
  <si>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</si>
  <si>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Besirezorbuojanti I/III tipo kolageno membrana, sertifikuota mikro lūžių, padengtų membrana, gydymo technikai ortopedijoje (būtina pateikti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(būtina pagrįsti dokumentais);4. Pakuotė: sterili, supakuota po 1 vnt., su specialiu šablonu membranos pritaikymui pagal defekto dydį ir formą.5. Membrana turi būti pateikiama kartu su biologiniais klijais membranai klijuoti 6. Membranos dydžiai   40x50 mm. 7. Pateikti ne mažiau nei 3 mokslinių publikacijų ISI indeksą (Impact Factor)turinčiuose leidiniuose, kopijas apie gerus pooperacinius rezultatus.  8. Galiojimas ne mažiau 2 metai nuo pristatymo datos.               </t>
    </r>
  </si>
  <si>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</si>
  <si>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SPS 1 priedas</t>
  </si>
  <si>
    <t>TECHNINĖ SPECIFIKACIJA IR ĮKAINIAI</t>
  </si>
  <si>
    <t>Geistlich (Šveicarija)</t>
  </si>
  <si>
    <t>Smith&amp;Nephew (JAV)</t>
  </si>
  <si>
    <r>
      <t xml:space="preserve">1. Besirezorbuojanti I/III tipo kolageno membrana, sertifikuota mikro lūžių, padengtų membrana, gydymo technikai ortopedijoje (pateikiame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(pagrindžiame kataloge);4. Pakuotė: sterili, supakuota po 1 vnt., su specialiu šablonu membranos pritaikymui pagal defekto dydį ir formą.5. Membrana yra pateikiama kartu su biologiniais klijais membranai klijuoti 6. Membranos dydžiai   40x50 mm. 7. Pateikiame daugiau negu 3 mokslines publikacijas ISI indeksą (Impact Factor) turinčiuose leidiniuose, kopijas apie gerus pooperacinius rezultatus.  8. Galiojimas ne mažiau 2 metai nuo pristatymo datos. Žr. į dokumentą pavadinimu </t>
    </r>
    <r>
      <rPr>
        <b/>
        <sz val="12"/>
        <rFont val="Arial"/>
        <family val="2"/>
        <charset val="186"/>
      </rPr>
      <t>„Katalogas  8 pirkimo dalis“  1-18 psl.</t>
    </r>
  </si>
  <si>
    <r>
      <t>1. Sterilioje pakuotėje susideda iš dviejų "T" inkarų su #2 storio UHMW (ultra high molecular weight) pinto polietileno pluošto siūlo, vienkartinio cilindro formos įvedimo instrumento ir lenkimo instrumento. 2. "T" inkarų cheminė sudėtis - polimeras "peek optima" arba PLLA (Yra galimybė pasirinkti). 3. Dviguba "U" formos fiksacija. 4. Turi iš anksto paruoštą slystantį mazgą. 5. Nepalieka implanto sąnarinėje dalyje. 6. Lenkimo intrumento pagalba galima palenkti implanto įvedimo adatą iki 35 ˚, o stiebą iki 80˚. 7. Pravedimo adata lenkta arba lenkta reversinė (Yra galimybė pasirinkti)</t>
    </r>
    <r>
      <rPr>
        <b/>
        <sz val="11"/>
        <rFont val="Arial"/>
        <family val="2"/>
        <charset val="186"/>
      </rPr>
      <t>. „Katalogas  9 pirkimo dalis“  1-27 psl.</t>
    </r>
  </si>
  <si>
    <r>
      <t xml:space="preserve">1. Sterilioje pakuotėje  2. Besirezorbuojantys sraigtai 3. Sraigtai kaniuliuoti minimaliai 1,5 mm diametro 4. Cheminė sudėtis - mišinys 80% PLLA, 20% HA (hydroxylapatite) 5. Sterilus įpakavimas su identifikavimo numeriu ir šios informacijos patvirtinimu kataloge
6.Yra: standartinė, standartinė su padidinta galvute, reversinė (reversinė versija 25 mm ilgio, storis: 7/8(padidinta galvute), nuo 7 iki 10 mm, ne mažiau 3 dydžių), reversinė su padidinta galvute 7. Sraigtų storiai: nuo 6 iki 12 mm septynių storių (Yra ir didžiausio, ir mažiausio, ir tarpinio storio) 8. Sraigtų ilgiai: nuo 20 iki 35 mm ne mažiau 4 ilgių (yra ir didžiausio, ir mažiausio, ir tarpinio ilgio). </t>
    </r>
    <r>
      <rPr>
        <b/>
        <sz val="12"/>
        <rFont val="Arial"/>
        <family val="2"/>
        <charset val="186"/>
      </rPr>
      <t>„Katalogas  10 pirkimo dalis“  1-10 psl.</t>
    </r>
  </si>
  <si>
    <r>
      <rPr>
        <b/>
        <sz val="11"/>
        <rFont val="Arial"/>
        <family val="2"/>
        <charset val="186"/>
      </rPr>
      <t>Biosure, ref.</t>
    </r>
    <r>
      <rPr>
        <sz val="11"/>
        <rFont val="Arial"/>
        <family val="2"/>
        <charset val="186"/>
      </rPr>
      <t xml:space="preserve"> 7207686;
7207674;7207677;7207675;7209023;7207676;7209012;7207678;7209021;7207679;7207680;7209013;7207681;7209020;7207682;7207683;7209016;7209019;7209017;7209018;7209014;7209022;7209015;72201768;72201769;72201770;72201771;72201772;72201773;72201774;72201775;72201776;72201777;72201778;72201779;72201780;72201781;72201782;72201783;72201784;72201785;72201786;72201787;72201788;72201789;72201790;72201791</t>
    </r>
  </si>
  <si>
    <r>
      <rPr>
        <b/>
        <sz val="11"/>
        <rFont val="Arial"/>
        <family val="2"/>
        <charset val="186"/>
      </rPr>
      <t>Fast Fix Flex, r</t>
    </r>
    <r>
      <rPr>
        <sz val="11"/>
        <rFont val="Arial"/>
        <family val="2"/>
        <charset val="186"/>
      </rPr>
      <t>ef. 72205324, 72205325, 72205676, 72205677;</t>
    </r>
  </si>
  <si>
    <r>
      <rPr>
        <b/>
        <sz val="11"/>
        <rFont val="Arial"/>
        <family val="2"/>
        <charset val="186"/>
      </rPr>
      <t>Chondro - Gide</t>
    </r>
    <r>
      <rPr>
        <sz val="11"/>
        <rFont val="Arial"/>
        <family val="2"/>
        <charset val="186"/>
      </rPr>
      <t>, ref. 30939.9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</si>
</sst>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 _€"/>
    <numFmt numFmtId="166" formatCode="#,##0\ _€"/>
    <numFmt numFmtId="167" formatCode="#,##0.0000"/>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b/>
      <sz val="10.5"/>
      <color theme="1"/>
      <name val="Arial"/>
      <family val="2"/>
      <charset val="186"/>
    </font>
    <font>
      <b/>
      <sz val="11"/>
      <color rgb="FF00B050"/>
      <name val="Arial"/>
      <family val="2"/>
      <charset val="186"/>
    </font>
    <font>
      <sz val="11"/>
      <color rgb="FFFF0000"/>
      <name val="Arial"/>
      <family val="2"/>
      <charset val="186"/>
    </font>
    <font>
      <b/>
      <i/>
      <sz val="16"/>
      <name val="Arial"/>
      <family val="2"/>
      <charset val="186"/>
    </font>
    <font>
      <b/>
      <sz val="10"/>
      <name val="Arial"/>
      <family val="2"/>
      <charset val="186"/>
    </font>
    <font>
      <b/>
      <sz val="11"/>
      <color theme="1"/>
      <name val="Arial"/>
      <family val="2"/>
      <charset val="186"/>
    </font>
    <font>
      <b/>
      <sz val="12"/>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59">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4" fontId="6" fillId="0" borderId="1" xfId="5" applyNumberFormat="1" applyFont="1" applyBorder="1" applyAlignment="1">
      <alignment horizontal="center" vertical="center" wrapText="1"/>
    </xf>
    <xf numFmtId="1" fontId="6" fillId="0" borderId="1" xfId="5" applyNumberFormat="1" applyFont="1" applyBorder="1" applyAlignment="1">
      <alignment horizontal="center" vertical="center" wrapText="1"/>
    </xf>
    <xf numFmtId="4" fontId="6" fillId="0" borderId="1" xfId="1" applyNumberFormat="1" applyFont="1" applyFill="1" applyBorder="1" applyAlignment="1">
      <alignment horizontal="center" vertical="center"/>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166" fontId="6" fillId="0" borderId="1" xfId="5" applyNumberFormat="1" applyFont="1" applyBorder="1" applyAlignment="1">
      <alignment horizontal="center" vertical="center" wrapText="1"/>
    </xf>
    <xf numFmtId="0" fontId="6" fillId="0" borderId="1" xfId="5" applyFont="1" applyBorder="1" applyAlignment="1">
      <alignment horizontal="left" vertical="top" wrapText="1"/>
    </xf>
    <xf numFmtId="167" fontId="6" fillId="0" borderId="1" xfId="1" applyNumberFormat="1" applyFont="1" applyFill="1" applyBorder="1" applyAlignment="1">
      <alignment horizontal="center" vertical="center"/>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8"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1" fillId="0" borderId="0" xfId="1" applyFont="1" applyFill="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0" fontId="5" fillId="0" borderId="14" xfId="5" applyFont="1" applyBorder="1" applyAlignment="1">
      <alignment horizontal="center" vertical="center" wrapText="1"/>
    </xf>
    <xf numFmtId="0" fontId="5" fillId="0" borderId="2" xfId="5" applyFont="1" applyBorder="1" applyAlignment="1">
      <alignment horizontal="left" vertical="center" wrapText="1"/>
    </xf>
    <xf numFmtId="2" fontId="5" fillId="0" borderId="14" xfId="5" applyNumberFormat="1" applyFont="1" applyBorder="1" applyAlignment="1">
      <alignment horizontal="center" vertical="center" wrapText="1"/>
    </xf>
    <xf numFmtId="0" fontId="5" fillId="0" borderId="14" xfId="1" applyFont="1" applyFill="1" applyBorder="1" applyAlignment="1" applyProtection="1">
      <alignment horizontal="center" vertical="center" wrapText="1"/>
      <protection locked="0"/>
    </xf>
    <xf numFmtId="0" fontId="5" fillId="0" borderId="14" xfId="3" applyFont="1" applyBorder="1" applyAlignment="1" applyProtection="1">
      <alignment horizontal="center" vertical="center" wrapText="1"/>
      <protection locked="0"/>
    </xf>
    <xf numFmtId="0" fontId="5" fillId="0" borderId="15" xfId="1" applyFont="1" applyFill="1" applyBorder="1" applyAlignment="1" applyProtection="1">
      <alignment horizontal="center" vertical="center" wrapText="1"/>
      <protection locked="0"/>
    </xf>
    <xf numFmtId="0" fontId="4" fillId="0" borderId="12" xfId="3" applyFont="1" applyBorder="1" applyAlignment="1">
      <alignment horizontal="center" vertical="top"/>
    </xf>
    <xf numFmtId="2" fontId="6" fillId="0" borderId="13" xfId="5" applyNumberFormat="1" applyFont="1" applyBorder="1" applyAlignment="1">
      <alignment horizontal="center" vertical="center"/>
    </xf>
    <xf numFmtId="0" fontId="12" fillId="0" borderId="9" xfId="3" applyFont="1" applyBorder="1" applyAlignment="1">
      <alignment horizontal="center"/>
    </xf>
    <xf numFmtId="2" fontId="12" fillId="0" borderId="9" xfId="3" applyNumberFormat="1" applyFont="1" applyBorder="1" applyAlignment="1">
      <alignment horizontal="center"/>
    </xf>
    <xf numFmtId="0" fontId="12" fillId="4" borderId="7" xfId="3" applyFont="1" applyFill="1" applyBorder="1" applyAlignment="1">
      <alignment horizontal="center"/>
    </xf>
    <xf numFmtId="165" fontId="5" fillId="0" borderId="10" xfId="2" applyNumberFormat="1" applyFont="1" applyFill="1" applyBorder="1" applyAlignment="1">
      <alignment horizontal="center" wrapText="1"/>
    </xf>
    <xf numFmtId="4" fontId="5" fillId="0" borderId="10"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0" fontId="5" fillId="0" borderId="16" xfId="1" applyFont="1" applyFill="1" applyBorder="1" applyAlignment="1" applyProtection="1">
      <alignment horizontal="center" vertical="center" wrapText="1"/>
      <protection locked="0"/>
    </xf>
    <xf numFmtId="0" fontId="5" fillId="0" borderId="17" xfId="1" applyFont="1" applyFill="1" applyBorder="1" applyAlignment="1" applyProtection="1">
      <alignment horizontal="center" vertical="center" wrapText="1"/>
      <protection locked="0"/>
    </xf>
    <xf numFmtId="0" fontId="11" fillId="0" borderId="17" xfId="3"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2" fontId="6" fillId="0" borderId="12" xfId="5" applyNumberFormat="1" applyFont="1" applyBorder="1" applyAlignment="1">
      <alignment horizontal="center" vertical="center"/>
    </xf>
    <xf numFmtId="1" fontId="6" fillId="0" borderId="13" xfId="5" applyNumberFormat="1" applyFont="1" applyBorder="1" applyAlignment="1">
      <alignment horizontal="center" vertical="center"/>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2" fontId="5" fillId="0" borderId="19"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13"/>
  <sheetViews>
    <sheetView showGridLines="0" tabSelected="1" topLeftCell="A7" zoomScale="70" zoomScaleNormal="70" workbookViewId="0">
      <selection activeCell="N13" sqref="N13"/>
    </sheetView>
  </sheetViews>
  <sheetFormatPr defaultColWidth="9.140625" defaultRowHeight="14.25" outlineLevelCol="1" x14ac:dyDescent="0.2"/>
  <cols>
    <col min="1" max="1" width="9.140625" style="1"/>
    <col min="2" max="2" width="46.42578125" style="1" customWidth="1"/>
    <col min="3" max="3" width="14.7109375" style="1" customWidth="1"/>
    <col min="4" max="4" width="87.140625"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80.7109375" style="2" customWidth="1"/>
    <col min="16" max="16" width="30.7109375" style="1" customWidth="1"/>
    <col min="17" max="17" width="26.7109375" style="1" customWidth="1"/>
    <col min="18" max="18" width="18.42578125" style="1" customWidth="1"/>
    <col min="19" max="16384" width="9.140625" style="1"/>
  </cols>
  <sheetData>
    <row r="1" spans="1:18" s="16" customFormat="1" ht="13.5" customHeight="1" x14ac:dyDescent="0.2">
      <c r="A1" s="17" t="s">
        <v>19</v>
      </c>
      <c r="B1" s="23"/>
      <c r="D1" s="25"/>
      <c r="E1" s="25"/>
      <c r="F1" s="26"/>
      <c r="G1" s="26"/>
      <c r="H1" s="20"/>
      <c r="I1" s="19"/>
      <c r="N1" s="18"/>
    </row>
    <row r="2" spans="1:18" s="16" customFormat="1" ht="13.5" customHeight="1" x14ac:dyDescent="0.2">
      <c r="A2" s="17"/>
      <c r="B2" s="23"/>
      <c r="D2" s="25"/>
      <c r="E2" s="25"/>
      <c r="F2" s="26"/>
      <c r="G2" s="26"/>
      <c r="H2" s="20"/>
      <c r="I2" s="19"/>
      <c r="N2" s="18"/>
      <c r="R2" s="16" t="s">
        <v>32</v>
      </c>
    </row>
    <row r="3" spans="1:18" s="16" customFormat="1" ht="18" customHeight="1" x14ac:dyDescent="0.2">
      <c r="A3" s="58" t="s">
        <v>33</v>
      </c>
      <c r="B3" s="58"/>
      <c r="C3" s="58"/>
      <c r="D3" s="58"/>
      <c r="E3" s="58"/>
      <c r="F3" s="58"/>
      <c r="G3" s="58"/>
      <c r="H3" s="58"/>
      <c r="I3" s="58"/>
      <c r="J3" s="58"/>
      <c r="K3" s="58"/>
      <c r="L3" s="58"/>
      <c r="M3" s="58"/>
      <c r="N3" s="58"/>
      <c r="O3" s="58"/>
      <c r="P3" s="58"/>
      <c r="Q3" s="58"/>
      <c r="R3" s="58"/>
    </row>
    <row r="4" spans="1:18" s="16" customFormat="1" ht="18.75" customHeight="1" x14ac:dyDescent="0.2">
      <c r="A4" s="57" t="s">
        <v>20</v>
      </c>
      <c r="B4" s="57"/>
      <c r="C4" s="57"/>
      <c r="D4" s="57"/>
      <c r="E4" s="57"/>
      <c r="F4" s="57"/>
      <c r="G4" s="57"/>
      <c r="H4" s="57"/>
      <c r="I4" s="57"/>
      <c r="J4" s="57"/>
      <c r="K4" s="57"/>
      <c r="L4" s="57"/>
      <c r="M4" s="57"/>
      <c r="N4" s="57"/>
      <c r="O4" s="57"/>
      <c r="P4" s="57"/>
      <c r="Q4" s="57"/>
      <c r="R4" s="57"/>
    </row>
    <row r="5" spans="1:18" s="16" customFormat="1" ht="177.75" customHeight="1" x14ac:dyDescent="0.2">
      <c r="A5" s="51" t="s">
        <v>31</v>
      </c>
      <c r="B5" s="52"/>
      <c r="C5" s="52"/>
      <c r="D5" s="52"/>
      <c r="E5" s="52"/>
      <c r="F5" s="52"/>
      <c r="G5" s="52"/>
      <c r="H5" s="52"/>
      <c r="I5" s="52"/>
      <c r="J5" s="52"/>
      <c r="K5" s="52"/>
      <c r="L5" s="52"/>
      <c r="M5" s="52"/>
      <c r="N5" s="52"/>
      <c r="O5" s="52"/>
      <c r="P5" s="52"/>
      <c r="Q5" s="52"/>
      <c r="R5" s="53"/>
    </row>
    <row r="6" spans="1:18" s="16" customFormat="1" ht="9.75" customHeight="1" thickBot="1" x14ac:dyDescent="0.25">
      <c r="A6" s="24"/>
      <c r="B6" s="24"/>
      <c r="C6" s="24"/>
      <c r="D6" s="22"/>
      <c r="E6" s="22"/>
      <c r="F6" s="21"/>
      <c r="G6" s="20"/>
      <c r="H6" s="24"/>
      <c r="I6" s="24"/>
      <c r="J6" s="24"/>
      <c r="K6" s="24"/>
      <c r="L6" s="24"/>
      <c r="M6" s="24"/>
      <c r="N6" s="24"/>
      <c r="O6" s="24"/>
      <c r="P6" s="24"/>
      <c r="Q6" s="24"/>
      <c r="R6" s="24"/>
    </row>
    <row r="7" spans="1:18" ht="27.75" customHeight="1" thickBot="1" x14ac:dyDescent="0.25">
      <c r="A7" s="54" t="s">
        <v>22</v>
      </c>
      <c r="B7" s="55"/>
      <c r="C7" s="55"/>
      <c r="D7" s="55"/>
      <c r="E7" s="55"/>
      <c r="F7" s="55"/>
      <c r="G7" s="55"/>
      <c r="H7" s="55"/>
      <c r="I7" s="55"/>
      <c r="J7" s="56"/>
      <c r="K7" s="54" t="s">
        <v>21</v>
      </c>
      <c r="L7" s="55"/>
      <c r="M7" s="55"/>
      <c r="N7" s="55"/>
      <c r="O7" s="55"/>
      <c r="P7" s="55"/>
      <c r="Q7" s="56"/>
    </row>
    <row r="8" spans="1:18" ht="87" customHeight="1" thickBot="1" x14ac:dyDescent="0.25">
      <c r="A8" s="30" t="s">
        <v>18</v>
      </c>
      <c r="B8" s="30" t="s">
        <v>17</v>
      </c>
      <c r="C8" s="31" t="s">
        <v>10</v>
      </c>
      <c r="D8" s="30" t="s">
        <v>16</v>
      </c>
      <c r="E8" s="30" t="s">
        <v>15</v>
      </c>
      <c r="F8" s="32" t="s">
        <v>26</v>
      </c>
      <c r="G8" s="33" t="s">
        <v>27</v>
      </c>
      <c r="H8" s="34" t="s">
        <v>14</v>
      </c>
      <c r="I8" s="33" t="s">
        <v>28</v>
      </c>
      <c r="J8" s="35" t="s">
        <v>29</v>
      </c>
      <c r="K8" s="44" t="s">
        <v>23</v>
      </c>
      <c r="L8" s="45" t="s">
        <v>24</v>
      </c>
      <c r="M8" s="46" t="s">
        <v>14</v>
      </c>
      <c r="N8" s="45" t="s">
        <v>25</v>
      </c>
      <c r="O8" s="47" t="s">
        <v>13</v>
      </c>
      <c r="P8" s="47" t="s">
        <v>12</v>
      </c>
      <c r="Q8" s="48" t="s">
        <v>11</v>
      </c>
      <c r="R8" s="28" t="s">
        <v>9</v>
      </c>
    </row>
    <row r="9" spans="1:18" ht="199.15" customHeight="1" x14ac:dyDescent="0.2">
      <c r="A9" s="36">
        <v>8</v>
      </c>
      <c r="B9" s="13" t="s">
        <v>8</v>
      </c>
      <c r="C9" s="27" t="s">
        <v>7</v>
      </c>
      <c r="D9" s="13" t="s">
        <v>30</v>
      </c>
      <c r="E9" s="11" t="s">
        <v>1</v>
      </c>
      <c r="F9" s="10">
        <v>3</v>
      </c>
      <c r="G9" s="9">
        <v>919</v>
      </c>
      <c r="H9" s="12">
        <v>5</v>
      </c>
      <c r="I9" s="7">
        <f t="shared" ref="I9:I11" si="0">+G9*F9</f>
        <v>2757</v>
      </c>
      <c r="J9" s="37">
        <f t="shared" ref="J9:J11" si="1">+I9*(1+H9/100)</f>
        <v>2894.85</v>
      </c>
      <c r="K9" s="49">
        <v>919</v>
      </c>
      <c r="L9" s="11">
        <f t="shared" ref="L9:L11" si="2">+K9*F9</f>
        <v>2757</v>
      </c>
      <c r="M9" s="10">
        <v>5</v>
      </c>
      <c r="N9" s="11">
        <f t="shared" ref="N9:N11" si="3">+L9*(1+M9/100)</f>
        <v>2894.85</v>
      </c>
      <c r="O9" s="13" t="s">
        <v>36</v>
      </c>
      <c r="P9" s="10" t="s">
        <v>41</v>
      </c>
      <c r="Q9" s="50" t="s">
        <v>34</v>
      </c>
      <c r="R9" s="29"/>
    </row>
    <row r="10" spans="1:18" ht="153" customHeight="1" x14ac:dyDescent="0.2">
      <c r="A10" s="36">
        <v>9</v>
      </c>
      <c r="B10" s="13" t="s">
        <v>6</v>
      </c>
      <c r="C10" s="27" t="s">
        <v>2</v>
      </c>
      <c r="D10" s="13" t="s">
        <v>5</v>
      </c>
      <c r="E10" s="11" t="s">
        <v>1</v>
      </c>
      <c r="F10" s="10">
        <v>27</v>
      </c>
      <c r="G10" s="14">
        <v>170</v>
      </c>
      <c r="H10" s="12">
        <v>5</v>
      </c>
      <c r="I10" s="7">
        <f t="shared" si="0"/>
        <v>4590</v>
      </c>
      <c r="J10" s="37">
        <f t="shared" si="1"/>
        <v>4819.5</v>
      </c>
      <c r="K10" s="49">
        <v>170</v>
      </c>
      <c r="L10" s="11">
        <f t="shared" si="2"/>
        <v>4590</v>
      </c>
      <c r="M10" s="10">
        <v>5</v>
      </c>
      <c r="N10" s="11">
        <f t="shared" si="3"/>
        <v>4819.5</v>
      </c>
      <c r="O10" s="13" t="s">
        <v>37</v>
      </c>
      <c r="P10" s="8" t="s">
        <v>40</v>
      </c>
      <c r="Q10" s="50" t="s">
        <v>35</v>
      </c>
      <c r="R10" s="29"/>
    </row>
    <row r="11" spans="1:18" ht="214.5" customHeight="1" thickBot="1" x14ac:dyDescent="0.25">
      <c r="A11" s="36">
        <v>10</v>
      </c>
      <c r="B11" s="13" t="s">
        <v>4</v>
      </c>
      <c r="C11" s="27" t="s">
        <v>2</v>
      </c>
      <c r="D11" s="13" t="s">
        <v>3</v>
      </c>
      <c r="E11" s="11" t="s">
        <v>1</v>
      </c>
      <c r="F11" s="10">
        <v>17</v>
      </c>
      <c r="G11" s="9">
        <v>120</v>
      </c>
      <c r="H11" s="12">
        <v>5</v>
      </c>
      <c r="I11" s="7">
        <f t="shared" si="0"/>
        <v>2040</v>
      </c>
      <c r="J11" s="37">
        <f t="shared" si="1"/>
        <v>2142</v>
      </c>
      <c r="K11" s="49">
        <v>120</v>
      </c>
      <c r="L11" s="11">
        <f t="shared" si="2"/>
        <v>2040</v>
      </c>
      <c r="M11" s="10">
        <v>5</v>
      </c>
      <c r="N11" s="11">
        <f t="shared" si="3"/>
        <v>2142</v>
      </c>
      <c r="O11" s="13" t="s">
        <v>38</v>
      </c>
      <c r="P11" s="15" t="s">
        <v>39</v>
      </c>
      <c r="Q11" s="50" t="s">
        <v>35</v>
      </c>
      <c r="R11" s="29"/>
    </row>
    <row r="12" spans="1:18" ht="24" customHeight="1" thickBot="1" x14ac:dyDescent="0.3">
      <c r="F12" s="6"/>
      <c r="H12" s="41" t="s">
        <v>0</v>
      </c>
      <c r="I12" s="42">
        <f>SUM(I9:I11)</f>
        <v>9387</v>
      </c>
      <c r="J12" s="43">
        <f>SUM(J9:J11)</f>
        <v>9856.35</v>
      </c>
      <c r="K12" s="38" t="s">
        <v>0</v>
      </c>
      <c r="L12" s="39">
        <f>SUM(L9,L10,L11)</f>
        <v>9387</v>
      </c>
      <c r="M12" s="40"/>
      <c r="N12" s="39">
        <f>SUM(N9,N10,N11)</f>
        <v>9856.35</v>
      </c>
    </row>
    <row r="13" spans="1:18" x14ac:dyDescent="0.2">
      <c r="D13" s="5"/>
    </row>
  </sheetData>
  <autoFilter ref="A8:N12"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2026-01-26T08:13:06Z</dcterms:created>
  <dcterms:modified xsi:type="dcterms:W3CDTF">2026-01-26T08:17:47Z</dcterms:modified>
</cp:coreProperties>
</file>