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234813DF-A498-472C-A47A-2AC12ED39FC2}" xr6:coauthVersionLast="47" xr6:coauthVersionMax="47" xr10:uidLastSave="{00000000-0000-0000-0000-000000000000}"/>
  <bookViews>
    <workbookView xWindow="-120" yWindow="-120" windowWidth="29040" windowHeight="17520" xr2:uid="{5979C011-BCDF-40E9-9903-692D0086E1F6}"/>
  </bookViews>
  <sheets>
    <sheet name="9263 " sheetId="1" r:id="rId1"/>
  </sheets>
  <definedNames>
    <definedName name="_xlnm._FilterDatabase" localSheetId="0" hidden="1">'9263 '!$A$11:$Q$19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1" l="1"/>
  <c r="J14" i="1" s="1"/>
  <c r="K14" i="1" s="1"/>
  <c r="H13" i="1"/>
  <c r="J13" i="1" l="1"/>
  <c r="K13" i="1" s="1"/>
  <c r="K15" i="1" s="1"/>
  <c r="H15" i="1"/>
  <c r="N13" i="1"/>
  <c r="O13" i="1" s="1"/>
  <c r="N14" i="1"/>
  <c r="O14" i="1" s="1"/>
  <c r="J15" i="1" l="1"/>
  <c r="O12" i="1"/>
  <c r="N12" i="1"/>
</calcChain>
</file>

<file path=xl/sharedStrings.xml><?xml version="1.0" encoding="utf-8"?>
<sst xmlns="http://schemas.openxmlformats.org/spreadsheetml/2006/main" count="45" uniqueCount="43">
  <si>
    <t>Viso:</t>
  </si>
  <si>
    <t>33140000-3</t>
  </si>
  <si>
    <t>vnt.</t>
  </si>
  <si>
    <t>Tarpvietės žaizdos plėtėjo žiedo  laikiklis elastingas, pritaikytas naudojimui su tarpvietės žaizdos plėtėju-žiedu, laikiklio vienam gale yra aštrus kabliukas, kabliuko dydis 5 mm. Kiekvienas laikiklis supakuotas atskirai steriliame įpakavime, vienkartinio naudojimo.</t>
  </si>
  <si>
    <t>Tarpvietės žaizdos plėtiklio  žiedo laikiklis</t>
  </si>
  <si>
    <t>3.2</t>
  </si>
  <si>
    <t>Tarpvietės žaizdos plėtiklio žiedas</t>
  </si>
  <si>
    <t>3.1</t>
  </si>
  <si>
    <t>Vienkartinis tarpvietės žaizdos plėtiklis</t>
  </si>
  <si>
    <t>Pastabos</t>
  </si>
  <si>
    <t>BPVŽ kodas</t>
  </si>
  <si>
    <t xml:space="preserve">Planuojama maksimali pirkimo suma Eur su PVM </t>
  </si>
  <si>
    <t>Planuojama maksimali pirkimo suma Eur be PVM</t>
  </si>
  <si>
    <t>PVM tarifas ٪</t>
  </si>
  <si>
    <t xml:space="preserve">Numatomas vieneto įkainis EUR be PVM </t>
  </si>
  <si>
    <t>Firminis priemonių pavadinimas, gamintojas, priemonės kodas gamintojo kataloge*</t>
  </si>
  <si>
    <t>Charakteristikos, reikalavimai</t>
  </si>
  <si>
    <t>Prekės pavadinimas</t>
  </si>
  <si>
    <t>Pirkimo dalies Nr.</t>
  </si>
  <si>
    <t>5.  * Prekių kodas gamintojo kataloge, jeigu gamintojas turi savo prekių katalogą.</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</si>
  <si>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</si>
  <si>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 xml:space="preserve">3. Tiekėjas, siūlantis lygiavertę prekę, privalo patikimomis priemonėmis įrodyti, kad siūloma prekė yra lygiavertė ir visiškai atitinka techninėje specifikacijoje keliamus reikalavimus.      </t>
  </si>
  <si>
    <t xml:space="preserve">2. Visoms nurodytoms konkrečioms medžiagoms ir/ar konkretiems prekių pavadinimams taikoma „arba lygiavertis“.                </t>
  </si>
  <si>
    <t>1 . Prekių kokybė, žymėjimas, informacija vartotojui turi atitikti 93/42/EEC ir/ar MDR (ES) 2017/745 direktyvų reikalavimus. CE ženklinimas.</t>
  </si>
  <si>
    <t>Chirurginiai ir urologiniai rinkiniai, tinkleliai, instrumentai plėtimui, sistemos, koaguliatorius</t>
  </si>
  <si>
    <t>TECHNINĖ SPECIFIKACIJA</t>
  </si>
  <si>
    <t>SPS 1 priedas</t>
  </si>
  <si>
    <t>VšĮ VUL Santaros klinikos</t>
  </si>
  <si>
    <t>Albertas Čekauskas/ Genadijus Kučinskis</t>
  </si>
  <si>
    <t>Vnt. įkainis Eur be PVM</t>
  </si>
  <si>
    <t>Kaina Eur be PVM</t>
  </si>
  <si>
    <t xml:space="preserve"> PVM tarifas, %</t>
  </si>
  <si>
    <t>PVM suma, Eur</t>
  </si>
  <si>
    <t>Kaina Eur su PVM</t>
  </si>
  <si>
    <t>PLANUOJAMA</t>
  </si>
  <si>
    <t>SIŪLOMA</t>
  </si>
  <si>
    <t xml:space="preserve">Preliminarus kiekis </t>
  </si>
  <si>
    <t>Mato vnt.</t>
  </si>
  <si>
    <t>Viso 3 pirkimo daliai</t>
  </si>
  <si>
    <t>1 SPS priedas</t>
  </si>
  <si>
    <t xml:space="preserve">Galaxy II Snowman, Mozaic Surgical Limited, JUNE3000 </t>
  </si>
  <si>
    <t>Tarpvietės žaizdos plėtėjo žiedas, pagamintas iš plastiko, susideda iš dviejų pusžiedžių, retraktoriaus vidiniai matmenys 32±1cm ir 18±1cm. Žiedas turi kampo reguliavimo galimybę. Cirkuliariai viso žiedo briaunose yra išpjovos elastingiems laikikliams arba ligatūroms tvirtinti.</t>
  </si>
  <si>
    <t>Galaxy II Sharp Small, Mozaic Surgical Limited,  JUNE3002s-50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</si>
</sst>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2"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Calibri"/>
      <family val="2"/>
      <charset val="186"/>
    </font>
    <font>
      <sz val="11"/>
      <name val="Calibri"/>
      <family val="2"/>
      <charset val="186"/>
    </font>
    <font>
      <sz val="11"/>
      <color rgb="FFED0000"/>
      <name val="Calibri"/>
      <family val="2"/>
      <charset val="186"/>
    </font>
    <font>
      <b/>
      <sz val="11"/>
      <name val="Calibri"/>
      <family val="2"/>
      <charset val="186"/>
    </font>
    <font>
      <sz val="11"/>
      <color rgb="FF000000"/>
      <name val="Calibri"/>
      <family val="2"/>
      <charset val="186"/>
    </font>
    <font>
      <b/>
      <sz val="11"/>
      <color rgb="FF000000"/>
      <name val="Calibri"/>
      <family val="2"/>
      <charset val="186"/>
    </font>
    <font>
      <b/>
      <sz val="11"/>
      <color theme="1"/>
      <name val="Calibri"/>
      <family val="2"/>
      <charset val="186"/>
    </font>
    <font>
      <b/>
      <sz val="12"/>
      <color theme="1"/>
      <name val="Calibri"/>
      <family val="2"/>
      <charset val="186"/>
    </font>
    <font>
      <b/>
      <sz val="11"/>
      <color rgb="FFFF0000"/>
      <name val="Calibri"/>
      <family val="2"/>
      <charset val="186"/>
    </font>
  </fonts>
  <fills count="6">
    <fill>
      <patternFill patternType="none"/>
    </fill>
    <fill>
      <patternFill patternType="gray125"/>
    </fill>
    <fill>
      <patternFill patternType="solid">
        <fgColor rgb="FFC6EFCE"/>
      </patternFill>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2" borderId="0" applyNumberFormat="0" applyBorder="0" applyAlignment="0" applyProtection="0"/>
    <xf numFmtId="0" fontId="1" fillId="3" borderId="1" applyNumberFormat="0" applyFont="0" applyAlignment="0" applyProtection="0"/>
    <xf numFmtId="0" fontId="1" fillId="0" borderId="0"/>
    <xf numFmtId="0" fontId="1" fillId="0" borderId="0"/>
    <xf numFmtId="0" fontId="1" fillId="0" borderId="0"/>
    <xf numFmtId="0" fontId="1" fillId="0" borderId="0"/>
  </cellStyleXfs>
  <cellXfs count="70">
    <xf numFmtId="0" fontId="0" fillId="0" borderId="0" xfId="0"/>
    <xf numFmtId="0" fontId="3" fillId="0" borderId="0" xfId="0" applyFont="1"/>
    <xf numFmtId="4" fontId="4" fillId="0" borderId="0" xfId="0" applyNumberFormat="1" applyFont="1" applyAlignment="1">
      <alignment horizontal="center" vertical="center"/>
    </xf>
    <xf numFmtId="2" fontId="4" fillId="0" borderId="0" xfId="0" applyNumberFormat="1" applyFont="1" applyAlignment="1">
      <alignment horizontal="center" vertical="center"/>
    </xf>
    <xf numFmtId="0" fontId="3" fillId="0" borderId="0" xfId="0" applyFont="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top"/>
    </xf>
    <xf numFmtId="0" fontId="4" fillId="0" borderId="0" xfId="0" applyFont="1" applyAlignment="1">
      <alignment horizontal="left" vertical="top"/>
    </xf>
    <xf numFmtId="0" fontId="3" fillId="0" borderId="0" xfId="0" applyFont="1" applyAlignment="1">
      <alignment horizontal="center" vertical="top"/>
    </xf>
    <xf numFmtId="0" fontId="4" fillId="0" borderId="0" xfId="0" applyFont="1"/>
    <xf numFmtId="1" fontId="3" fillId="0" borderId="0" xfId="0" applyNumberFormat="1" applyFont="1"/>
    <xf numFmtId="1" fontId="4"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4" fillId="0" borderId="0" xfId="0" applyNumberFormat="1" applyFont="1"/>
    <xf numFmtId="0" fontId="3" fillId="0" borderId="0" xfId="3" applyFont="1" applyAlignment="1">
      <alignment horizontal="center" vertical="center"/>
    </xf>
    <xf numFmtId="1" fontId="4" fillId="0" borderId="0" xfId="0" applyNumberFormat="1" applyFont="1" applyAlignment="1">
      <alignment horizontal="left" vertical="center" wrapText="1"/>
    </xf>
    <xf numFmtId="2" fontId="6" fillId="0" borderId="2" xfId="1"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0" fontId="4" fillId="0" borderId="0" xfId="1" applyFont="1" applyFill="1" applyAlignment="1">
      <alignment horizontal="center" vertical="center"/>
    </xf>
    <xf numFmtId="4"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top" wrapText="1"/>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4" fillId="0" borderId="2" xfId="2"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7" fillId="4" borderId="2" xfId="0" applyFont="1" applyFill="1" applyBorder="1" applyAlignment="1">
      <alignment horizontal="center" vertical="center" wrapText="1"/>
    </xf>
    <xf numFmtId="2" fontId="8" fillId="4" borderId="2" xfId="0" applyNumberFormat="1" applyFont="1" applyFill="1" applyBorder="1" applyAlignment="1">
      <alignment horizontal="center" vertical="center" wrapText="1"/>
    </xf>
    <xf numFmtId="2" fontId="7" fillId="4"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4" borderId="2" xfId="0" applyFont="1" applyFill="1" applyBorder="1" applyAlignment="1">
      <alignment horizontal="left" vertical="top" wrapText="1"/>
    </xf>
    <xf numFmtId="0" fontId="6" fillId="4" borderId="2" xfId="0" applyFont="1" applyFill="1" applyBorder="1" applyAlignment="1">
      <alignment horizontal="left" vertical="top" wrapText="1"/>
    </xf>
    <xf numFmtId="0" fontId="8" fillId="4" borderId="2" xfId="0" applyFont="1" applyFill="1" applyBorder="1" applyAlignment="1">
      <alignment horizontal="center" vertical="top" wrapText="1"/>
    </xf>
    <xf numFmtId="0" fontId="9" fillId="0" borderId="2" xfId="0" applyFont="1" applyBorder="1" applyAlignment="1">
      <alignment horizontal="center" vertical="center"/>
    </xf>
    <xf numFmtId="4" fontId="6" fillId="0" borderId="2" xfId="1" applyNumberFormat="1" applyFont="1" applyFill="1" applyBorder="1" applyAlignment="1">
      <alignment horizontal="center" vertical="center" wrapText="1"/>
    </xf>
    <xf numFmtId="164" fontId="6" fillId="0" borderId="2" xfId="1"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2" xfId="1"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Protection="1">
      <protection locked="0"/>
    </xf>
    <xf numFmtId="165" fontId="4" fillId="0" borderId="0" xfId="0" applyNumberFormat="1" applyFont="1" applyAlignment="1">
      <alignment horizontal="center" vertical="top"/>
    </xf>
    <xf numFmtId="0" fontId="9" fillId="0" borderId="0" xfId="0" applyFont="1" applyAlignment="1">
      <alignment horizontal="left" vertical="center"/>
    </xf>
    <xf numFmtId="0" fontId="3" fillId="0" borderId="2" xfId="0" applyFont="1" applyBorder="1"/>
    <xf numFmtId="2" fontId="3" fillId="0" borderId="2" xfId="0" applyNumberFormat="1" applyFont="1" applyBorder="1" applyAlignment="1">
      <alignment horizontal="center" vertical="center" wrapText="1"/>
    </xf>
    <xf numFmtId="2" fontId="9" fillId="5"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8" fillId="5" borderId="8" xfId="0" applyFont="1" applyFill="1" applyBorder="1" applyAlignment="1">
      <alignment horizontal="right" vertical="center" wrapText="1"/>
    </xf>
    <xf numFmtId="0" fontId="8" fillId="5" borderId="9" xfId="0" applyFont="1" applyFill="1" applyBorder="1" applyAlignment="1">
      <alignment horizontal="right" vertical="center" wrapText="1"/>
    </xf>
    <xf numFmtId="0" fontId="8" fillId="5" borderId="10" xfId="0" applyFont="1" applyFill="1" applyBorder="1" applyAlignment="1">
      <alignment horizontal="right" vertical="center" wrapText="1"/>
    </xf>
    <xf numFmtId="4" fontId="4" fillId="0" borderId="0" xfId="0" applyNumberFormat="1" applyFont="1" applyAlignment="1">
      <alignment horizontal="center" vertical="center"/>
    </xf>
    <xf numFmtId="164" fontId="11" fillId="0" borderId="8" xfId="0" applyNumberFormat="1" applyFont="1" applyBorder="1" applyAlignment="1">
      <alignment horizontal="center" vertical="center"/>
    </xf>
    <xf numFmtId="164" fontId="11" fillId="0" borderId="9" xfId="0" applyNumberFormat="1" applyFont="1" applyBorder="1" applyAlignment="1">
      <alignment horizontal="center" vertical="center"/>
    </xf>
    <xf numFmtId="164" fontId="11" fillId="0" borderId="10"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7" fillId="0" borderId="5" xfId="0" applyFont="1" applyBorder="1" applyAlignment="1">
      <alignment horizontal="left" vertical="top"/>
    </xf>
    <xf numFmtId="0" fontId="7" fillId="0" borderId="4" xfId="0" applyFont="1" applyBorder="1" applyAlignment="1">
      <alignment horizontal="left" vertical="top"/>
    </xf>
    <xf numFmtId="0" fontId="7" fillId="0" borderId="3" xfId="0" applyFont="1" applyBorder="1" applyAlignment="1">
      <alignment horizontal="left" vertical="top"/>
    </xf>
    <xf numFmtId="0" fontId="10" fillId="0" borderId="0" xfId="0" applyFont="1" applyAlignment="1">
      <alignment horizontal="center" vertical="center"/>
    </xf>
    <xf numFmtId="0" fontId="7" fillId="0" borderId="7" xfId="0" applyFont="1" applyBorder="1" applyAlignment="1">
      <alignment horizontal="left" vertical="top"/>
    </xf>
    <xf numFmtId="0" fontId="7" fillId="0" borderId="0" xfId="0" applyFont="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cellXfs>
  <cellStyles count="7">
    <cellStyle name="Good" xfId="1" builtinId="26"/>
    <cellStyle name="Normal" xfId="0" builtinId="0"/>
    <cellStyle name="Normal 11 2" xfId="5" xr:uid="{1A40409D-7D49-47E4-B9F2-CA6DC02B85E0}"/>
    <cellStyle name="Normal 25" xfId="4" xr:uid="{0903B350-C1C6-471D-8C4F-09DA87F6133C}"/>
    <cellStyle name="Normal 34" xfId="6" xr:uid="{A966A372-7744-4285-910F-425B18FCB795}"/>
    <cellStyle name="Normal 57" xfId="3" xr:uid="{4D9467D3-6DDE-4B9D-81E7-4581FFAB7EAB}"/>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A1DB-5835-42C9-916B-2EBB59A466B2}">
  <dimension ref="A1:Q25"/>
  <sheetViews>
    <sheetView showGridLines="0" tabSelected="1" zoomScale="85" zoomScaleNormal="85" workbookViewId="0">
      <selection activeCell="N16" sqref="N16"/>
    </sheetView>
  </sheetViews>
  <sheetFormatPr defaultColWidth="8.85546875" defaultRowHeight="15" x14ac:dyDescent="0.25"/>
  <cols>
    <col min="1" max="1" width="7.7109375" style="9" customWidth="1"/>
    <col min="2" max="2" width="26.140625" style="8" customWidth="1"/>
    <col min="3" max="3" width="44" style="8" customWidth="1"/>
    <col min="4" max="4" width="11.140625" style="7" customWidth="1"/>
    <col min="5" max="5" width="12" style="6" customWidth="1"/>
    <col min="6" max="6" width="21.5703125" style="4" customWidth="1"/>
    <col min="7" max="7" width="10.7109375" style="4" customWidth="1"/>
    <col min="8" max="8" width="11" style="4" customWidth="1"/>
    <col min="9" max="9" width="11.7109375" style="4" customWidth="1"/>
    <col min="10" max="10" width="11.42578125" style="4" customWidth="1"/>
    <col min="11" max="11" width="11.28515625" style="4" customWidth="1"/>
    <col min="12" max="12" width="16.85546875" style="5" hidden="1" customWidth="1"/>
    <col min="13" max="13" width="11.28515625" style="4" hidden="1" customWidth="1"/>
    <col min="14" max="14" width="16.28515625" style="3" customWidth="1"/>
    <col min="15" max="15" width="15.7109375" style="2" customWidth="1"/>
    <col min="16" max="16" width="21.42578125" style="1" customWidth="1"/>
    <col min="17" max="17" width="32.42578125" style="1" hidden="1" customWidth="1"/>
    <col min="18" max="16384" width="8.85546875" style="1"/>
  </cols>
  <sheetData>
    <row r="1" spans="1:17" x14ac:dyDescent="0.25">
      <c r="O1" s="53" t="s">
        <v>39</v>
      </c>
      <c r="P1" s="53"/>
    </row>
    <row r="2" spans="1:17" x14ac:dyDescent="0.25">
      <c r="A2" s="45" t="s">
        <v>27</v>
      </c>
      <c r="O2" s="53"/>
      <c r="P2" s="53"/>
      <c r="Q2" s="44" t="s">
        <v>26</v>
      </c>
    </row>
    <row r="3" spans="1:17" ht="15.75" x14ac:dyDescent="0.25">
      <c r="A3" s="63" t="s">
        <v>25</v>
      </c>
      <c r="B3" s="63"/>
      <c r="C3" s="63"/>
      <c r="D3" s="63"/>
      <c r="E3" s="63"/>
      <c r="F3" s="63"/>
      <c r="G3" s="63"/>
      <c r="H3" s="63"/>
      <c r="I3" s="63"/>
      <c r="J3" s="63"/>
      <c r="K3" s="63"/>
      <c r="L3" s="63"/>
      <c r="M3" s="63"/>
      <c r="N3" s="63"/>
      <c r="O3" s="63"/>
      <c r="P3" s="63"/>
      <c r="Q3" s="63"/>
    </row>
    <row r="4" spans="1:17" ht="25.5" customHeight="1" x14ac:dyDescent="0.25">
      <c r="A4" s="63" t="s">
        <v>24</v>
      </c>
      <c r="B4" s="63"/>
      <c r="C4" s="63"/>
      <c r="D4" s="63"/>
      <c r="E4" s="63"/>
      <c r="F4" s="63"/>
      <c r="G4" s="63"/>
      <c r="H4" s="63"/>
      <c r="I4" s="63"/>
      <c r="J4" s="63"/>
      <c r="K4" s="63"/>
      <c r="L4" s="63"/>
      <c r="M4" s="63"/>
      <c r="N4" s="63"/>
      <c r="O4" s="63"/>
      <c r="P4" s="63"/>
      <c r="Q4" s="63"/>
    </row>
    <row r="5" spans="1:17" s="43" customFormat="1" ht="18" customHeight="1" x14ac:dyDescent="0.25">
      <c r="A5" s="64" t="s">
        <v>23</v>
      </c>
      <c r="B5" s="65"/>
      <c r="C5" s="65"/>
      <c r="D5" s="65"/>
      <c r="E5" s="65"/>
      <c r="F5" s="65"/>
      <c r="G5" s="65"/>
      <c r="H5" s="65"/>
      <c r="I5" s="65"/>
      <c r="J5" s="65"/>
      <c r="K5" s="65"/>
      <c r="L5" s="65"/>
      <c r="M5" s="65"/>
      <c r="N5" s="65"/>
      <c r="O5" s="65"/>
      <c r="P5" s="65"/>
      <c r="Q5" s="66"/>
    </row>
    <row r="6" spans="1:17" s="43" customFormat="1" ht="15.75" customHeight="1" x14ac:dyDescent="0.25">
      <c r="A6" s="64" t="s">
        <v>22</v>
      </c>
      <c r="B6" s="65"/>
      <c r="C6" s="65"/>
      <c r="D6" s="65"/>
      <c r="E6" s="65"/>
      <c r="F6" s="65"/>
      <c r="G6" s="65"/>
      <c r="H6" s="65"/>
      <c r="I6" s="65"/>
      <c r="J6" s="65"/>
      <c r="K6" s="65"/>
      <c r="L6" s="65"/>
      <c r="M6" s="65"/>
      <c r="N6" s="65"/>
      <c r="O6" s="65"/>
      <c r="P6" s="65"/>
      <c r="Q6" s="66"/>
    </row>
    <row r="7" spans="1:17" s="43" customFormat="1" ht="16.5" customHeight="1" x14ac:dyDescent="0.25">
      <c r="A7" s="64" t="s">
        <v>21</v>
      </c>
      <c r="B7" s="65"/>
      <c r="C7" s="65"/>
      <c r="D7" s="65"/>
      <c r="E7" s="65"/>
      <c r="F7" s="65"/>
      <c r="G7" s="65"/>
      <c r="H7" s="65"/>
      <c r="I7" s="65"/>
      <c r="J7" s="65"/>
      <c r="K7" s="65"/>
      <c r="L7" s="65"/>
      <c r="M7" s="65"/>
      <c r="N7" s="65"/>
      <c r="O7" s="65"/>
      <c r="P7" s="65"/>
      <c r="Q7" s="66"/>
    </row>
    <row r="8" spans="1:17" s="43" customFormat="1" ht="83.25" customHeight="1" x14ac:dyDescent="0.25">
      <c r="A8" s="67" t="s">
        <v>20</v>
      </c>
      <c r="B8" s="68"/>
      <c r="C8" s="68"/>
      <c r="D8" s="68"/>
      <c r="E8" s="68"/>
      <c r="F8" s="68"/>
      <c r="G8" s="68"/>
      <c r="H8" s="68"/>
      <c r="I8" s="68"/>
      <c r="J8" s="68"/>
      <c r="K8" s="68"/>
      <c r="L8" s="68"/>
      <c r="M8" s="68"/>
      <c r="N8" s="68"/>
      <c r="O8" s="68"/>
      <c r="P8" s="68"/>
      <c r="Q8" s="69"/>
    </row>
    <row r="9" spans="1:17" s="43" customFormat="1" ht="15.75" customHeight="1" x14ac:dyDescent="0.25">
      <c r="A9" s="60" t="s">
        <v>19</v>
      </c>
      <c r="B9" s="61"/>
      <c r="C9" s="61"/>
      <c r="D9" s="61"/>
      <c r="E9" s="61"/>
      <c r="F9" s="61"/>
      <c r="G9" s="61"/>
      <c r="H9" s="61"/>
      <c r="I9" s="61"/>
      <c r="J9" s="61"/>
      <c r="K9" s="61"/>
      <c r="L9" s="61"/>
      <c r="M9" s="61"/>
      <c r="N9" s="61"/>
      <c r="O9" s="61"/>
      <c r="P9" s="61"/>
      <c r="Q9" s="62"/>
    </row>
    <row r="10" spans="1:17" ht="24.75" customHeight="1" x14ac:dyDescent="0.25">
      <c r="G10" s="57" t="s">
        <v>35</v>
      </c>
      <c r="H10" s="58"/>
      <c r="I10" s="58"/>
      <c r="J10" s="58"/>
      <c r="K10" s="59"/>
      <c r="L10" s="54" t="s">
        <v>34</v>
      </c>
      <c r="M10" s="55"/>
      <c r="N10" s="55"/>
      <c r="O10" s="55"/>
      <c r="P10" s="56"/>
      <c r="Q10" s="46"/>
    </row>
    <row r="11" spans="1:17" ht="120.75" customHeight="1" x14ac:dyDescent="0.25">
      <c r="A11" s="41" t="s">
        <v>18</v>
      </c>
      <c r="B11" s="42" t="s">
        <v>17</v>
      </c>
      <c r="C11" s="42" t="s">
        <v>16</v>
      </c>
      <c r="D11" s="41" t="s">
        <v>37</v>
      </c>
      <c r="E11" s="40" t="s">
        <v>36</v>
      </c>
      <c r="F11" s="39" t="s">
        <v>15</v>
      </c>
      <c r="G11" s="39" t="s">
        <v>29</v>
      </c>
      <c r="H11" s="39" t="s">
        <v>30</v>
      </c>
      <c r="I11" s="39" t="s">
        <v>31</v>
      </c>
      <c r="J11" s="39" t="s">
        <v>32</v>
      </c>
      <c r="K11" s="39" t="s">
        <v>33</v>
      </c>
      <c r="L11" s="38" t="s">
        <v>14</v>
      </c>
      <c r="M11" s="39" t="s">
        <v>13</v>
      </c>
      <c r="N11" s="38" t="s">
        <v>12</v>
      </c>
      <c r="O11" s="37" t="s">
        <v>11</v>
      </c>
      <c r="P11" s="36" t="s">
        <v>10</v>
      </c>
      <c r="Q11" s="36" t="s">
        <v>9</v>
      </c>
    </row>
    <row r="12" spans="1:17" ht="33" customHeight="1" x14ac:dyDescent="0.25">
      <c r="A12" s="35">
        <v>3</v>
      </c>
      <c r="B12" s="34" t="s">
        <v>8</v>
      </c>
      <c r="C12" s="33"/>
      <c r="D12" s="32"/>
      <c r="E12" s="32"/>
      <c r="F12" s="29"/>
      <c r="G12" s="29"/>
      <c r="H12" s="29"/>
      <c r="I12" s="29"/>
      <c r="J12" s="29"/>
      <c r="K12" s="29"/>
      <c r="L12" s="31"/>
      <c r="M12" s="29"/>
      <c r="N12" s="30">
        <f>+N13+N14</f>
        <v>800</v>
      </c>
      <c r="O12" s="30">
        <f>+O13+O14</f>
        <v>840</v>
      </c>
      <c r="P12" s="29" t="s">
        <v>1</v>
      </c>
      <c r="Q12" s="29"/>
    </row>
    <row r="13" spans="1:17" ht="90" customHeight="1" x14ac:dyDescent="0.25">
      <c r="A13" s="23" t="s">
        <v>7</v>
      </c>
      <c r="B13" s="24" t="s">
        <v>6</v>
      </c>
      <c r="C13" s="24" t="s">
        <v>41</v>
      </c>
      <c r="D13" s="28" t="s">
        <v>2</v>
      </c>
      <c r="E13" s="26">
        <v>5</v>
      </c>
      <c r="F13" s="25" t="s">
        <v>40</v>
      </c>
      <c r="G13" s="47">
        <v>94</v>
      </c>
      <c r="H13" s="47">
        <f>E13*G13</f>
        <v>470</v>
      </c>
      <c r="I13" s="27">
        <v>5</v>
      </c>
      <c r="J13" s="47">
        <f>H13*0.05</f>
        <v>23.5</v>
      </c>
      <c r="K13" s="47">
        <f>H13+J13</f>
        <v>493.5</v>
      </c>
      <c r="L13" s="21">
        <v>100</v>
      </c>
      <c r="M13" s="22">
        <v>5</v>
      </c>
      <c r="N13" s="21">
        <f>+E13*L13</f>
        <v>500</v>
      </c>
      <c r="O13" s="20">
        <f t="shared" ref="O13:O14" si="0">+N13*1.05</f>
        <v>525</v>
      </c>
      <c r="P13" s="22"/>
      <c r="Q13" s="22" t="s">
        <v>28</v>
      </c>
    </row>
    <row r="14" spans="1:17" ht="90.6" customHeight="1" x14ac:dyDescent="0.25">
      <c r="A14" s="23" t="s">
        <v>5</v>
      </c>
      <c r="B14" s="24" t="s">
        <v>4</v>
      </c>
      <c r="C14" s="24" t="s">
        <v>3</v>
      </c>
      <c r="D14" s="27" t="s">
        <v>2</v>
      </c>
      <c r="E14" s="26">
        <v>30</v>
      </c>
      <c r="F14" s="25" t="s">
        <v>42</v>
      </c>
      <c r="G14" s="47">
        <v>10</v>
      </c>
      <c r="H14" s="47">
        <f>E14*G14</f>
        <v>300</v>
      </c>
      <c r="I14" s="27">
        <v>5</v>
      </c>
      <c r="J14" s="47">
        <f>H14*0.05</f>
        <v>15</v>
      </c>
      <c r="K14" s="47">
        <f>H14+J14</f>
        <v>315</v>
      </c>
      <c r="L14" s="21">
        <v>10</v>
      </c>
      <c r="M14" s="22">
        <v>5</v>
      </c>
      <c r="N14" s="21">
        <f>+E14*L14</f>
        <v>300</v>
      </c>
      <c r="O14" s="20">
        <f t="shared" si="0"/>
        <v>315</v>
      </c>
      <c r="P14" s="22"/>
      <c r="Q14" s="22" t="s">
        <v>28</v>
      </c>
    </row>
    <row r="15" spans="1:17" ht="33.75" customHeight="1" x14ac:dyDescent="0.25">
      <c r="A15" s="50" t="s">
        <v>38</v>
      </c>
      <c r="B15" s="51"/>
      <c r="C15" s="51"/>
      <c r="D15" s="51"/>
      <c r="E15" s="51"/>
      <c r="F15" s="51"/>
      <c r="G15" s="52"/>
      <c r="H15" s="48">
        <f>SUM(H13:H14)</f>
        <v>770</v>
      </c>
      <c r="I15" s="49"/>
      <c r="J15" s="48">
        <f>SUM(J13:J14)</f>
        <v>38.5</v>
      </c>
      <c r="K15" s="48">
        <f>SUM(K13:K14)</f>
        <v>808.5</v>
      </c>
      <c r="L15" s="21"/>
      <c r="M15" s="22"/>
      <c r="N15" s="21"/>
      <c r="O15" s="20"/>
      <c r="P15" s="22"/>
      <c r="Q15" s="22"/>
    </row>
    <row r="16" spans="1:17" s="11" customFormat="1" ht="39" customHeight="1" x14ac:dyDescent="0.25">
      <c r="A16" s="12"/>
      <c r="B16" s="16"/>
      <c r="C16" s="16"/>
      <c r="D16" s="15"/>
      <c r="E16" s="19"/>
      <c r="F16" s="12"/>
      <c r="G16" s="12"/>
      <c r="H16" s="12"/>
      <c r="I16" s="12"/>
      <c r="J16" s="12"/>
      <c r="K16" s="12"/>
      <c r="L16" s="18"/>
      <c r="M16" s="17" t="s">
        <v>0</v>
      </c>
      <c r="N16" s="17"/>
      <c r="O16" s="17"/>
      <c r="P16" s="12"/>
    </row>
    <row r="17" spans="1:17" s="11" customFormat="1" ht="34.5" customHeight="1" x14ac:dyDescent="0.25">
      <c r="A17" s="12"/>
      <c r="B17" s="16"/>
      <c r="C17" s="16"/>
      <c r="D17" s="15"/>
      <c r="E17" s="12"/>
      <c r="F17" s="12"/>
      <c r="G17" s="12"/>
      <c r="H17" s="12"/>
      <c r="I17" s="12"/>
      <c r="J17" s="12"/>
      <c r="K17" s="12"/>
      <c r="L17" s="5"/>
      <c r="M17" s="1"/>
      <c r="N17" s="14"/>
      <c r="O17" s="10"/>
      <c r="P17" s="12"/>
      <c r="Q17" s="12"/>
    </row>
    <row r="18" spans="1:17" s="11" customFormat="1" ht="30" customHeight="1" x14ac:dyDescent="0.25">
      <c r="A18" s="12"/>
      <c r="B18" s="16"/>
      <c r="C18" s="16"/>
      <c r="D18" s="15"/>
      <c r="E18" s="18"/>
      <c r="F18" s="12"/>
      <c r="G18" s="12"/>
      <c r="H18" s="12"/>
      <c r="I18" s="12"/>
      <c r="J18" s="12"/>
      <c r="K18" s="12"/>
      <c r="L18" s="5"/>
      <c r="M18" s="1"/>
      <c r="N18" s="14"/>
      <c r="O18" s="10"/>
      <c r="P18" s="13"/>
      <c r="Q18" s="12"/>
    </row>
    <row r="19" spans="1:17" ht="22.5" customHeight="1" x14ac:dyDescent="0.25">
      <c r="M19" s="1"/>
      <c r="N19" s="10"/>
      <c r="O19" s="10"/>
    </row>
    <row r="20" spans="1:17" ht="24" customHeight="1" x14ac:dyDescent="0.25"/>
    <row r="24" spans="1:17" x14ac:dyDescent="0.25">
      <c r="M24" s="1"/>
      <c r="N24" s="10"/>
      <c r="O24" s="10"/>
    </row>
    <row r="25" spans="1:17" x14ac:dyDescent="0.25">
      <c r="N25" s="10"/>
      <c r="O25" s="10"/>
    </row>
  </sheetData>
  <autoFilter ref="A11:Q19" xr:uid="{8BDF2AB0-2C9D-40CC-9EF2-77F3776BDB3C}"/>
  <mergeCells count="11">
    <mergeCell ref="O1:P2"/>
    <mergeCell ref="L10:P10"/>
    <mergeCell ref="G10:K10"/>
    <mergeCell ref="A9:Q9"/>
    <mergeCell ref="A3:Q3"/>
    <mergeCell ref="A4:Q4"/>
    <mergeCell ref="A5:Q5"/>
    <mergeCell ref="A6:Q6"/>
    <mergeCell ref="A7:Q7"/>
    <mergeCell ref="A8:Q8"/>
    <mergeCell ref="A15:G15"/>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9263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2026-01-29T12:58:38Z</dcterms:created>
  <dcterms:modified xsi:type="dcterms:W3CDTF">2026-01-29T12:59:35Z</dcterms:modified>
</cp:coreProperties>
</file>