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1555/"/>
    </mc:Choice>
  </mc:AlternateContent>
  <xr:revisionPtr revIDLastSave="1" documentId="13_ncr:1_{682FEB86-42D7-4CEE-A40F-820D4E19BBD9}" xr6:coauthVersionLast="47" xr6:coauthVersionMax="47" xr10:uidLastSave="{42150C32-208D-4CAE-A356-11BDEA16B848}"/>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1" i="1" l="1"/>
  <c r="E417" i="1"/>
  <c r="E523" i="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H473" i="1" s="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<sst xmlns="http://schemas.openxmlformats.org/spreadsheetml/2006/main" count="892" uniqueCount="426">
  <si>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</si>
  <si>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</si>
  <si>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</si>
  <si>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</si>
  <si>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</si>
  <si>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</si>
  <si>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</si>
  <si>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</si>
  <si>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</si>
  <si>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</si>
  <si>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</si>
  <si>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</si>
  <si>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</si>
  <si>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</si>
  <si>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</si>
  <si>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</si>
  <si>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</si>
  <si>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</si>
  <si>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</si>
  <si>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</si>
  <si>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</si>
  <si>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</si>
  <si>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</si>
  <si>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</si>
  <si>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</si>
  <si>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</si>
  <si>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</si>
  <si>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</si>
  <si>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</si>
  <si>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</si>
  <si>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</si>
  <si>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</si>
  <si>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</si>
  <si>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</si>
  <si>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</si>
  <si>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</si>
  <si>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</si>
  <si>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</si>
  <si>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</si>
  <si>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</si>
  <si>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</si>
  <si>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</si>
  <si>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</si>
  <si>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</si>
  <si>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</si>
  <si>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</si>
  <si>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</si>
  <si>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</si>
  <si>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</si>
  <si>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</si>
  <si>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</si>
  <si>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</si>
  <si>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</si>
  <si>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</si>
  <si>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</si>
  <si>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</si>
  <si>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</si>
  <si>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</si>
  <si>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</si>
  <si>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</si>
  <si>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</si>
  <si>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</si>
  <si>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</si>
  <si>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</si>
  <si>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</si>
  <si>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</si>
  <si>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</si>
  <si>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</si>
  <si>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</si>
  <si>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</si>
  <si>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</si>
  <si>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</si>
  <si>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</si>
  <si>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</si>
  <si>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</si>
  <si>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</si>
  <si>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</si>
  <si>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</si>
  <si>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</si>
  <si>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</si>
  <si>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</si>
  <si>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</si>
  <si>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</si>
  <si>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</si>
  <si>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</si>
  <si>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</si>
  <si>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</si>
  <si>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</si>
  <si>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</si>
  <si>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</si>
  <si>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</si>
  <si>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</si>
  <si>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</si>
  <si>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</si>
  <si>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</si>
  <si>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</si>
  <si>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</si>
  <si>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</si>
  <si>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</si>
  <si>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</si>
  <si>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</si>
  <si>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</si>
  <si>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</si>
  <si>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</si>
  <si>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</si>
  <si>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</si>
  <si>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</si>
  <si>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</si>
  <si>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</si>
  <si>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</si>
  <si>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</si>
  <si>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</si>
  <si>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</si>
  <si>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</si>
  <si>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</si>
  <si>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</si>
  <si>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</si>
  <si>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</si>
  <si>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</si>
  <si>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</si>
  <si>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</si>
  <si>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</si>
  <si>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</si>
  <si>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</si>
  <si>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</si>
  <si>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</si>
  <si>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</si>
  <si>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</si>
  <si>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</si>
  <si>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</si>
  <si>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</si>
  <si>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</si>
  <si>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</si>
  <si>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</si>
  <si>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</si>
  <si>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</si>
  <si>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</si>
  <si>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</si>
  <si>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</si>
  <si>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</si>
  <si>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</si>
  <si>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</si>
  <si>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</si>
  <si>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</si>
  <si>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</si>
  <si>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</si>
  <si>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</si>
  <si>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</si>
  <si>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</si>
  <si>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</si>
  <si>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</si>
  <si>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</si>
  <si>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</si>
  <si>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</si>
  <si>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</si>
  <si>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</si>
  <si>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</si>
  <si>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</si>
  <si>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</si>
  <si>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</si>
  <si>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</si>
  <si>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</si>
  <si>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</si>
  <si>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</si>
  <si>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</si>
  <si>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</si>
  <si>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</si>
  <si>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</si>
  <si>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</si>
  <si>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</si>
  <si>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</si>
  <si>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</si>
  <si>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</si>
  <si>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</si>
  <si>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</si>
  <si>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</si>
  <si>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</si>
  <si>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</si>
  <si>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</si>
  <si>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</si>
  <si>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</si>
  <si>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</si>
  <si>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</si>
  <si>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</si>
  <si>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</si>
  <si>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</si>
  <si>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</si>
  <si>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</si>
  <si>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</si>
  <si>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</si>
  <si>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</si>
  <si>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</si>
  <si>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</si>
  <si>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</si>
  <si>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</si>
  <si>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</si>
  <si>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</si>
  <si>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</si>
  <si>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</si>
  <si>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</si>
  <si>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</si>
  <si>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</si>
  <si>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</si>
  <si>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</si>
  <si>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</si>
  <si>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</si>
  <si>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</si>
  <si>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</si>
  <si>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</si>
  <si>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</si>
  <si>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</si>
  <si>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</si>
  <si>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</si>
  <si>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</si>
  <si>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</si>
  <si>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</si>
  <si>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</si>
  <si>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</si>
  <si>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</si>
  <si>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</si>
  <si>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</si>
  <si>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</si>
  <si>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</si>
  <si>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</si>
  <si>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</si>
  <si>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</si>
  <si>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</si>
  <si>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</si>
  <si>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</si>
  <si>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</si>
  <si>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</si>
  <si>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</si>
  <si>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</si>
  <si>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</si>
  <si>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</si>
  <si>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</si>
  <si>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</si>
  <si>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</si>
  <si>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</si>
  <si>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</si>
  <si>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</si>
  <si>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</si>
  <si>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</si>
  <si>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</si>
  <si>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</si>
  <si>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</si>
  <si>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</si>
  <si>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</si>
  <si>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</si>
  <si>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</si>
  <si>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</si>
  <si>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</si>
  <si>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</si>
  <si>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</si>
  <si>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</si>
  <si>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</si>
  <si>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</si>
  <si>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</si>
  <si>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</si>
  <si>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</si>
  <si>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</si>
  <si>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</si>
  <si>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</si>
  <si>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</si>
  <si>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</si>
  <si>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</si>
  <si>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</si>
  <si>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</si>
  <si>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</si>
  <si>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</si>
  <si>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</si>
  <si>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</si>
  <si>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</si>
  <si>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</si>
  <si>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</si>
  <si>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</si>
  <si>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</si>
  <si>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</si>
  <si>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</si>
  <si>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</si>
  <si>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</si>
  <si>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</si>
  <si>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</si>
  <si>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</si>
  <si>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</si>
  <si>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</si>
  <si>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</si>
  <si>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</si>
  <si>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</si>
  <si>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</si>
  <si>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</si>
  <si>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</si>
  <si>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</si>
  <si>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</si>
  <si>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</si>
  <si>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</si>
  <si>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</si>
  <si>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</si>
  <si>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</si>
  <si>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</si>
  <si>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</si>
  <si>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</si>
  <si>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</si>
  <si>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</si>
  <si>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</si>
  <si>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</si>
  <si>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</si>
  <si>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</si>
  <si>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</si>
  <si>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</si>
  <si>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</si>
  <si>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</si>
  <si>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</si>
  <si>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</si>
  <si>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</si>
  <si>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</si>
  <si>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</si>
  <si>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</si>
  <si>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</si>
  <si>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</si>
  <si>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</si>
  <si>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</si>
  <si>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</si>
  <si>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</si>
  <si>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</si>
  <si>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</si>
  <si>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</si>
  <si>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</si>
  <si>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</si>
  <si>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</si>
  <si>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</si>
  <si>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</si>
  <si>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</si>
  <si>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</si>
  <si>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</si>
  <si>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</si>
  <si>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</si>
  <si>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</si>
  <si>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</si>
  <si>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</si>
  <si>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</si>
  <si>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</si>
  <si>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</si>
  <si>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</si>
  <si>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</si>
  <si>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</si>
  <si>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</si>
  <si>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</si>
  <si>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</si>
  <si>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</si>
  <si>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</si>
  <si>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</si>
  <si>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</si>
  <si>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</si>
  <si>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</si>
  <si>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</si>
  <si>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</si>
  <si>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</si>
  <si>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</si>
  <si>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</si>
  <si>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</si>
  <si>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</si>
  <si>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</si>
  <si>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</si>
  <si>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</si>
  <si>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</si>
  <si>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</si>
  <si>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</si>
  <si>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</si>
  <si>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</si>
  <si>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</si>
  <si>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</si>
  <si>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</si>
  <si>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</si>
  <si>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</si>
  <si>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</si>
  <si>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</si>
  <si>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</si>
  <si>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</si>
  <si>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</si>
  <si>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</si>
  <si>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</si>
  <si>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</si>
  <si>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</si>
  <si>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</si>
  <si>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</si>
  <si>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</si>
  <si>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</si>
  <si>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</si>
  <si>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</si>
  <si>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</si>
  <si>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</si>
  <si>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</si>
  <si>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</si>
  <si>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</si>
  <si>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</si>
  <si>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</si>
  <si>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</si>
  <si>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</si>
  <si>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</si>
  <si>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</si>
  <si>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</si>
  <si>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</si>
  <si>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</si>
  <si>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</si>
  <si>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</si>
  <si>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</si>
  <si>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</si>
  <si>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</si>
  <si>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</si>
  <si>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</si>
  <si>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</si>
  <si>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</si>
  <si>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</si>
  <si>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</si>
  <si>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</si>
  <si>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</si>
  <si>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</si>
  <si>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</si>
  <si>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</si>
  <si>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MGMTT - KS/KAS</t>
  </si>
  <si>
    <t xml:space="preserve">SP-114 - MTT </t>
  </si>
  <si>
    <t>MTT-1 - PM2</t>
  </si>
  <si>
    <t>MTT-1 - L-MT-2-196</t>
  </si>
  <si>
    <t>KS - KAS</t>
  </si>
  <si>
    <t>NK Elektromobilių įkrovimo stotelės (II etapas) prijungimo prie ESO skirstomųjų elektros tinklų, Islandijos pl. 32, Kauno m. sav. darbai    (Inv. pr. Nr. E1N2523641)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</si>
</sst>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0" zoomScaleNormal="90" workbookViewId="0">
      <pane ySplit="20" topLeftCell="A495" activePane="bottomLeft" state="frozen"/>
      <selection pane="bottomLeft" activeCell="F102" sqref="F102"/>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3" t="s">
        <v>0</v>
      </c>
      <c r="B1" s="293"/>
      <c r="C1" s="293"/>
      <c r="D1" s="293"/>
      <c r="E1" s="293"/>
      <c r="F1" s="293"/>
      <c r="G1" s="293"/>
      <c r="H1" s="293"/>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293" t="s">
        <v>425</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3">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3" t="s">
        <v>3</v>
      </c>
      <c r="D5" s="304"/>
      <c r="E5" s="304"/>
      <c r="F5" s="304"/>
      <c r="G5" s="304"/>
      <c r="H5" s="30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302" t="s">
        <v>6</v>
      </c>
      <c r="D7" s="302"/>
      <c r="E7" s="302"/>
      <c r="F7" s="302"/>
      <c r="G7" s="302"/>
      <c r="H7" s="302"/>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297">
        <v>43466</v>
      </c>
      <c r="D8" s="298"/>
      <c r="E8" s="298"/>
      <c r="F8" s="298"/>
      <c r="G8" s="298"/>
      <c r="H8" s="298"/>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289" t="s">
        <v>11</v>
      </c>
      <c r="D9" s="289"/>
      <c r="E9" s="289"/>
      <c r="F9" s="289"/>
      <c r="G9" s="289"/>
      <c r="H9" s="289"/>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289" t="s">
        <v>14</v>
      </c>
      <c r="D10" s="289"/>
      <c r="E10" s="289"/>
      <c r="F10" s="289"/>
      <c r="G10" s="289"/>
      <c r="H10" s="289"/>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300">
        <v>43466</v>
      </c>
      <c r="D11" s="301"/>
      <c r="E11" s="301"/>
      <c r="F11" s="301"/>
      <c r="G11" s="301"/>
      <c r="H11" s="301"/>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299" t="s">
        <v>17</v>
      </c>
      <c r="D12" s="299"/>
      <c r="E12" s="299"/>
      <c r="F12" s="299"/>
      <c r="G12" s="299"/>
      <c r="H12" s="299"/>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289" t="s">
        <v>17</v>
      </c>
      <c r="D13" s="289"/>
      <c r="E13" s="289"/>
      <c r="F13" s="289"/>
      <c r="G13" s="289"/>
      <c r="H13" s="289"/>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289" t="s">
        <v>17</v>
      </c>
      <c r="D14" s="289"/>
      <c r="E14" s="289"/>
      <c r="F14" s="289"/>
      <c r="G14" s="289"/>
      <c r="H14" s="289"/>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290" t="s">
        <v>20</v>
      </c>
      <c r="B16" s="291"/>
      <c r="C16" s="291"/>
      <c r="D16" s="291"/>
      <c r="E16" s="291"/>
      <c r="F16" s="291"/>
      <c r="G16" s="291"/>
      <c r="H16" s="292"/>
      <c r="I16" s="286" t="s">
        <v>21</v>
      </c>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c r="GS16" s="287"/>
      <c r="GT16" s="287"/>
      <c r="GU16" s="287"/>
      <c r="GV16" s="287"/>
      <c r="GW16" s="287"/>
      <c r="GX16" s="287"/>
      <c r="GY16" s="287"/>
      <c r="GZ16" s="287"/>
      <c r="HA16" s="287"/>
      <c r="HB16" s="287"/>
      <c r="HC16" s="287"/>
      <c r="HD16" s="287"/>
      <c r="HE16" s="287"/>
      <c r="HF16" s="287"/>
      <c r="HG16" s="287"/>
      <c r="HH16" s="287"/>
      <c r="HI16" s="287"/>
      <c r="HJ16" s="287"/>
      <c r="HK16" s="287"/>
      <c r="HL16" s="287"/>
      <c r="HM16" s="287"/>
      <c r="HN16" s="287"/>
      <c r="HO16" s="287"/>
      <c r="HP16" s="287"/>
      <c r="HQ16" s="287"/>
      <c r="HR16" s="287"/>
      <c r="HS16" s="287"/>
      <c r="HT16" s="287"/>
      <c r="HU16" s="287"/>
      <c r="HV16" s="287"/>
      <c r="HW16" s="287"/>
      <c r="HX16" s="287"/>
      <c r="HY16" s="287"/>
      <c r="HZ16" s="287"/>
      <c r="IA16" s="287"/>
      <c r="IB16" s="287"/>
      <c r="IC16" s="287"/>
      <c r="ID16" s="287"/>
      <c r="IE16" s="287"/>
      <c r="IF16" s="287"/>
      <c r="IG16" s="287"/>
      <c r="IH16" s="287"/>
      <c r="II16" s="287"/>
      <c r="IJ16" s="287"/>
      <c r="IK16" s="287"/>
      <c r="IL16" s="287"/>
      <c r="IM16" s="287"/>
      <c r="IN16" s="287"/>
      <c r="IO16" s="287"/>
      <c r="IP16" s="287"/>
      <c r="IQ16" s="287"/>
      <c r="IR16" s="287"/>
      <c r="IS16" s="287"/>
      <c r="IT16" s="287"/>
      <c r="IU16" s="287"/>
      <c r="IV16" s="287"/>
      <c r="IW16" s="287"/>
      <c r="IX16" s="287"/>
      <c r="IY16" s="287"/>
      <c r="IZ16" s="287"/>
      <c r="JA16" s="287"/>
      <c r="JB16" s="287"/>
      <c r="JC16" s="287"/>
      <c r="JD16" s="287"/>
      <c r="JE16" s="287"/>
      <c r="JF16" s="287"/>
      <c r="JG16" s="287"/>
      <c r="JH16" s="287"/>
      <c r="JI16" s="287"/>
      <c r="JJ16" s="287"/>
      <c r="JK16" s="287"/>
      <c r="JL16" s="287"/>
      <c r="JM16" s="287"/>
      <c r="JN16" s="287"/>
      <c r="JO16" s="287"/>
      <c r="JP16" s="287"/>
      <c r="JQ16" s="287"/>
      <c r="JR16" s="287"/>
      <c r="JS16" s="287"/>
      <c r="JT16" s="287"/>
      <c r="JU16" s="287"/>
      <c r="JV16" s="287"/>
      <c r="JW16" s="287"/>
      <c r="JX16" s="287"/>
      <c r="JY16" s="287"/>
      <c r="JZ16" s="287"/>
      <c r="KA16" s="287"/>
      <c r="KB16" s="287"/>
      <c r="KC16" s="287"/>
      <c r="KD16" s="287"/>
      <c r="KE16" s="287"/>
      <c r="KF16" s="287"/>
      <c r="KG16" s="287"/>
      <c r="KH16" s="287"/>
      <c r="KI16" s="287"/>
      <c r="KJ16" s="287"/>
      <c r="KK16" s="287"/>
      <c r="KL16" s="287"/>
      <c r="KM16" s="287"/>
      <c r="KN16" s="287"/>
      <c r="KO16" s="287"/>
      <c r="KP16" s="287"/>
      <c r="KQ16" s="287"/>
      <c r="KR16" s="287"/>
      <c r="KS16" s="287"/>
      <c r="KT16" s="287"/>
      <c r="KU16" s="287"/>
      <c r="KV16" s="287"/>
      <c r="KW16" s="287"/>
      <c r="KX16" s="287"/>
      <c r="KY16" s="287"/>
      <c r="KZ16" s="287"/>
      <c r="LA16" s="287"/>
      <c r="LB16" s="287"/>
      <c r="LC16" s="287"/>
      <c r="LD16" s="287"/>
      <c r="LE16" s="287"/>
      <c r="LF16" s="287"/>
      <c r="LG16" s="287"/>
      <c r="LH16" s="287"/>
      <c r="LI16" s="287"/>
      <c r="LJ16" s="287"/>
      <c r="LK16" s="287"/>
      <c r="LL16" s="287"/>
      <c r="LM16" s="287"/>
      <c r="LN16" s="287"/>
      <c r="LO16" s="287"/>
      <c r="LP16" s="287"/>
      <c r="LQ16" s="287"/>
      <c r="LR16" s="287"/>
      <c r="LS16" s="287"/>
      <c r="LT16" s="287"/>
      <c r="LU16" s="287"/>
      <c r="LV16" s="287"/>
      <c r="LW16" s="287"/>
      <c r="LX16" s="287"/>
      <c r="LY16" s="287"/>
      <c r="LZ16" s="287"/>
      <c r="MA16" s="287"/>
      <c r="MB16" s="287"/>
      <c r="MC16" s="287"/>
      <c r="MD16" s="287"/>
      <c r="ME16" s="287"/>
      <c r="MF16" s="287"/>
      <c r="MG16" s="287"/>
      <c r="MH16" s="287"/>
      <c r="MI16" s="287"/>
      <c r="MJ16" s="287"/>
      <c r="MK16" s="287"/>
      <c r="ML16" s="287"/>
      <c r="MM16" s="287"/>
      <c r="MN16" s="287"/>
      <c r="MO16" s="287"/>
      <c r="MP16" s="287"/>
      <c r="MQ16" s="287"/>
      <c r="MR16" s="287"/>
      <c r="MS16" s="287"/>
      <c r="MT16" s="287"/>
      <c r="MU16" s="287"/>
      <c r="MV16" s="287"/>
      <c r="MW16" s="287"/>
      <c r="MX16" s="287"/>
      <c r="MY16" s="287"/>
      <c r="MZ16" s="287"/>
      <c r="NA16" s="287"/>
      <c r="NB16" s="287"/>
      <c r="NC16" s="287"/>
      <c r="ND16" s="287"/>
      <c r="NE16" s="287"/>
      <c r="NF16" s="287"/>
      <c r="NG16" s="287"/>
      <c r="NH16" s="287"/>
      <c r="NI16" s="287"/>
      <c r="NJ16" s="287"/>
      <c r="NK16" s="287"/>
      <c r="NL16" s="287"/>
      <c r="NM16" s="287"/>
      <c r="NN16" s="287"/>
      <c r="NO16" s="287"/>
      <c r="NP16" s="287"/>
      <c r="NQ16" s="287"/>
      <c r="NR16" s="287"/>
      <c r="NS16" s="287"/>
      <c r="NT16" s="287"/>
      <c r="NU16" s="287"/>
      <c r="NV16" s="287"/>
      <c r="NW16" s="287"/>
      <c r="NX16" s="287"/>
      <c r="NY16" s="287"/>
      <c r="NZ16" s="287"/>
      <c r="OA16" s="287"/>
      <c r="OB16" s="287"/>
      <c r="OC16" s="287"/>
      <c r="OD16" s="287"/>
      <c r="OE16" s="288"/>
      <c r="OF16" s="294" t="s">
        <v>22</v>
      </c>
      <c r="OG16" s="295"/>
      <c r="OH16" s="295"/>
      <c r="OI16" s="295"/>
      <c r="OJ16" s="295"/>
      <c r="OK16" s="295"/>
      <c r="OL16" s="295"/>
      <c r="OM16" s="295"/>
      <c r="ON16" s="295"/>
      <c r="OO16" s="295"/>
      <c r="OP16" s="295"/>
      <c r="OQ16" s="295"/>
      <c r="OR16" s="295"/>
      <c r="OS16" s="295"/>
      <c r="OT16" s="295"/>
      <c r="OU16" s="295"/>
      <c r="OV16" s="295"/>
      <c r="OW16" s="295"/>
      <c r="OX16" s="295"/>
      <c r="OY16" s="296"/>
    </row>
    <row r="17" spans="1:415" ht="21.75" customHeight="1" x14ac:dyDescent="0.25">
      <c r="A17" s="317" t="s">
        <v>23</v>
      </c>
      <c r="B17" s="318"/>
      <c r="C17" s="318"/>
      <c r="D17" s="318"/>
      <c r="E17" s="318"/>
      <c r="F17" s="318"/>
      <c r="G17" s="318"/>
      <c r="H17" s="319"/>
      <c r="I17" s="100"/>
      <c r="J17" s="306" t="s">
        <v>24</v>
      </c>
      <c r="K17" s="307"/>
      <c r="L17" s="307"/>
      <c r="M17" s="307"/>
      <c r="N17" s="307"/>
      <c r="O17" s="307"/>
      <c r="P17" s="307"/>
      <c r="Q17" s="307"/>
      <c r="R17" s="307"/>
      <c r="S17" s="307"/>
      <c r="T17" s="307"/>
      <c r="U17" s="307"/>
      <c r="V17" s="307"/>
      <c r="W17" s="307"/>
      <c r="X17" s="307"/>
      <c r="Y17" s="307"/>
      <c r="Z17" s="307"/>
      <c r="AA17" s="307"/>
      <c r="AB17" s="307"/>
      <c r="AC17" s="308"/>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4" t="s">
        <v>25</v>
      </c>
      <c r="OG17" s="275"/>
      <c r="OH17" s="275" t="s">
        <v>26</v>
      </c>
      <c r="OI17" s="275"/>
      <c r="OJ17" s="280" t="s">
        <v>27</v>
      </c>
      <c r="OK17" s="281"/>
      <c r="OL17" s="281"/>
      <c r="OM17" s="281"/>
      <c r="ON17" s="281"/>
      <c r="OO17" s="281"/>
      <c r="OP17" s="281"/>
      <c r="OQ17" s="281"/>
      <c r="OR17" s="281"/>
      <c r="OS17" s="281"/>
      <c r="OT17" s="281"/>
      <c r="OU17" s="281"/>
      <c r="OV17" s="281"/>
      <c r="OW17" s="281"/>
      <c r="OX17" s="281"/>
      <c r="OY17" s="185"/>
    </row>
    <row r="18" spans="1:415" ht="17.25" customHeight="1" x14ac:dyDescent="0.25">
      <c r="A18" s="320"/>
      <c r="B18" s="321"/>
      <c r="C18" s="321"/>
      <c r="D18" s="321"/>
      <c r="E18" s="321"/>
      <c r="F18" s="321"/>
      <c r="G18" s="321"/>
      <c r="H18" s="322"/>
      <c r="I18" s="101"/>
      <c r="J18" s="91" t="s">
        <v>28</v>
      </c>
      <c r="K18" s="309">
        <v>1</v>
      </c>
      <c r="L18" s="309"/>
      <c r="M18" s="309">
        <v>2</v>
      </c>
      <c r="N18" s="309"/>
      <c r="O18" s="309">
        <v>3</v>
      </c>
      <c r="P18" s="309"/>
      <c r="Q18" s="309">
        <v>4</v>
      </c>
      <c r="R18" s="309"/>
      <c r="S18" s="309">
        <v>5</v>
      </c>
      <c r="T18" s="309"/>
      <c r="U18" s="309">
        <v>6</v>
      </c>
      <c r="V18" s="309"/>
      <c r="W18" s="309">
        <v>7</v>
      </c>
      <c r="X18" s="309"/>
      <c r="Y18" s="310" t="s">
        <v>29</v>
      </c>
      <c r="Z18" s="311"/>
      <c r="AA18" s="309" t="s">
        <v>30</v>
      </c>
      <c r="AB18" s="312" t="s">
        <v>31</v>
      </c>
      <c r="AC18" s="30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6"/>
      <c r="OG18" s="277"/>
      <c r="OH18" s="277"/>
      <c r="OI18" s="277"/>
      <c r="OJ18" s="91" t="s">
        <v>28</v>
      </c>
      <c r="OK18" s="273">
        <v>1</v>
      </c>
      <c r="OL18" s="273"/>
      <c r="OM18" s="273">
        <v>2</v>
      </c>
      <c r="ON18" s="273"/>
      <c r="OO18" s="273">
        <v>3</v>
      </c>
      <c r="OP18" s="273"/>
      <c r="OQ18" s="273">
        <v>4</v>
      </c>
      <c r="OR18" s="273"/>
      <c r="OS18" s="273">
        <v>5</v>
      </c>
      <c r="OT18" s="273"/>
      <c r="OU18" s="273">
        <v>6</v>
      </c>
      <c r="OV18" s="273"/>
      <c r="OW18" s="273">
        <v>7</v>
      </c>
      <c r="OX18" s="273"/>
      <c r="OY18" s="183"/>
    </row>
    <row r="19" spans="1:415" ht="21" customHeight="1" thickBot="1" x14ac:dyDescent="0.3">
      <c r="A19" s="323"/>
      <c r="B19" s="324"/>
      <c r="C19" s="324"/>
      <c r="D19" s="324"/>
      <c r="E19" s="324"/>
      <c r="F19" s="324"/>
      <c r="G19" s="324"/>
      <c r="H19" s="325"/>
      <c r="I19" s="101"/>
      <c r="J19" s="91" t="s">
        <v>7</v>
      </c>
      <c r="K19" s="284">
        <f>J8</f>
        <v>0</v>
      </c>
      <c r="L19" s="285"/>
      <c r="M19" s="284">
        <f>J9</f>
        <v>0</v>
      </c>
      <c r="N19" s="285"/>
      <c r="O19" s="284">
        <f>J10</f>
        <v>0</v>
      </c>
      <c r="P19" s="285"/>
      <c r="Q19" s="284">
        <f>J11</f>
        <v>0</v>
      </c>
      <c r="R19" s="285"/>
      <c r="S19" s="284">
        <f>J12</f>
        <v>0</v>
      </c>
      <c r="T19" s="285"/>
      <c r="U19" s="284">
        <f>J13</f>
        <v>0</v>
      </c>
      <c r="V19" s="285"/>
      <c r="W19" s="284">
        <f>J14</f>
        <v>0</v>
      </c>
      <c r="X19" s="285"/>
      <c r="Y19" s="306"/>
      <c r="Z19" s="308"/>
      <c r="AA19" s="309"/>
      <c r="AB19" s="312"/>
      <c r="AC19" s="30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6"/>
      <c r="OG19" s="277"/>
      <c r="OH19" s="277"/>
      <c r="OI19" s="277"/>
      <c r="OJ19" s="91" t="s">
        <v>7</v>
      </c>
      <c r="OK19" s="278"/>
      <c r="OL19" s="279"/>
      <c r="OM19" s="278"/>
      <c r="ON19" s="279"/>
      <c r="OO19" s="278"/>
      <c r="OP19" s="279"/>
      <c r="OQ19" s="278"/>
      <c r="OR19" s="279"/>
      <c r="OS19" s="278"/>
      <c r="OT19" s="279"/>
      <c r="OU19" s="278"/>
      <c r="OV19" s="279"/>
      <c r="OW19" s="278"/>
      <c r="OX19" s="279"/>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9"/>
      <c r="AB20" s="312"/>
      <c r="AC20" s="30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5">
      <c r="A98" s="142" t="s">
        <v>95</v>
      </c>
      <c r="B98" s="232" t="s">
        <v>96</v>
      </c>
      <c r="C98" s="143" t="s">
        <v>68</v>
      </c>
      <c r="D98" s="94">
        <v>2</v>
      </c>
      <c r="E98" s="26">
        <f t="shared" ref="E98" si="485">D98</f>
        <v>2</v>
      </c>
      <c r="F98" s="151">
        <v>3500</v>
      </c>
      <c r="G98" s="27">
        <f t="shared" ref="G98" si="486">ROUND(ROUND(D98,3)*$F98,2)</f>
        <v>7000</v>
      </c>
      <c r="H98" s="86">
        <f t="shared" ref="H98" si="487">ROUND(ROUND(E98,3)*$F98,2)</f>
        <v>7000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7000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401</v>
      </c>
      <c r="C102" s="143" t="s">
        <v>68</v>
      </c>
      <c r="D102" s="94">
        <v>0.1</v>
      </c>
      <c r="E102" s="26">
        <f>IF(D102&lt;10,LEFT(ROUND(D102,1),1)+IF(LEN(D102)=1,0,RIGHT(ROUND(D102,1),1)),LEFT(ROUND(D102,1),2)+IF(LEN(D102)&lt;=2,0,RIGHT(ROUND(D102,1),1)))</f>
        <v>1</v>
      </c>
      <c r="F102" s="151">
        <v>24000</v>
      </c>
      <c r="G102" s="27">
        <f t="shared" ref="G102" si="549">ROUND(ROUND(D102,3)*$F102,2)</f>
        <v>2400</v>
      </c>
      <c r="H102" s="86">
        <f t="shared" ref="H102" si="550">ROUND(ROUND(E102,3)*$F102,2)</f>
        <v>24000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2400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69"/>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6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6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392</v>
      </c>
      <c r="C106" s="143" t="s">
        <v>68</v>
      </c>
      <c r="D106" s="94">
        <v>0.1</v>
      </c>
      <c r="E106" s="26">
        <f>IF(D106&lt;10,LEFT(ROUND(D106,1),1)+IF(LEN(D106)=1,0,RIGHT(ROUND(D106,1),1)),LEFT(ROUND(D106,1),2)+IF(LEN(D106)&lt;=2,0,RIGHT(ROUND(D106,1),1)))</f>
        <v>1</v>
      </c>
      <c r="F106" s="151">
        <v>18700</v>
      </c>
      <c r="G106" s="27">
        <f t="shared" ref="G106" si="554">ROUND(ROUND(D106,3)*$F106,2)</f>
        <v>1870</v>
      </c>
      <c r="H106" s="86">
        <f t="shared" ref="H106" si="555">ROUND(ROUND(E106,3)*$F106,2)</f>
        <v>18700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0.1</v>
      </c>
      <c r="OI106" s="29">
        <f>G106-OG106</f>
        <v>1870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630kVA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5">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5">
      <c r="A269" s="142" t="s">
        <v>178</v>
      </c>
      <c r="B269" s="232" t="s">
        <v>179</v>
      </c>
      <c r="C269" s="143" t="s">
        <v>68</v>
      </c>
      <c r="D269" s="94">
        <v>1</v>
      </c>
      <c r="E269" s="26">
        <f t="shared" ref="E269:E284" si="1133">D269</f>
        <v>1</v>
      </c>
      <c r="F269" s="151">
        <v>10000</v>
      </c>
      <c r="G269" s="27">
        <f t="shared" ref="G269" si="1134">ROUND(ROUND(D269,3)*$F269,2)</f>
        <v>10000</v>
      </c>
      <c r="H269" s="86">
        <f t="shared" ref="H269" si="1135">ROUND(ROUND(E269,3)*$F269,2)</f>
        <v>10000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10000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3" t="s">
        <v>180</v>
      </c>
      <c r="B273" s="55" t="s">
        <v>360</v>
      </c>
      <c r="C273" s="236" t="s">
        <v>68</v>
      </c>
      <c r="D273" s="238">
        <v>1</v>
      </c>
      <c r="E273" s="231">
        <f>IF(D273&lt;10,LEFT(ROUND(D273,1),1)+IF(LEN(D273)=1,0,RIGHT(ROUND(D273,1),1)),LEFT(ROUND(D273,1),2)+IF(LEN(D273)&lt;=2,0,RIGHT(ROUND(D273,1),1)))</f>
        <v>1</v>
      </c>
      <c r="F273" s="151">
        <v>56000</v>
      </c>
      <c r="G273" s="27">
        <f t="shared" ref="G273" si="1162">ROUND(ROUND(D273,3)*$F273,2)</f>
        <v>56000</v>
      </c>
      <c r="H273" s="86">
        <f t="shared" ref="H273" si="1163">ROUND(ROUND(E273,3)*$F273,2)</f>
        <v>56000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56000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 hidden="1" outlineLevel="1" x14ac:dyDescent="0.25">
      <c r="A274" s="228"/>
      <c r="B274" s="145"/>
      <c r="C274" s="237"/>
      <c r="D274" s="79"/>
      <c r="E274" s="26">
        <f t="shared" si="1133"/>
        <v>0</v>
      </c>
      <c r="F274" s="223"/>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5">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5">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t="s">
        <v>421</v>
      </c>
      <c r="C391" s="143" t="s">
        <v>76</v>
      </c>
      <c r="D391" s="190">
        <v>0</v>
      </c>
      <c r="E391" s="30">
        <f>D391*1.1</f>
        <v>0</v>
      </c>
      <c r="F391" s="266"/>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23"/>
      <c r="G392" s="69"/>
      <c r="H392" s="87"/>
      <c r="I392" s="95" t="str">
        <f>B391</f>
        <v xml:space="preserve">SP-114 - MTT </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t="s">
        <v>423</v>
      </c>
      <c r="C395" s="143" t="s">
        <v>76</v>
      </c>
      <c r="D395" s="190">
        <v>0</v>
      </c>
      <c r="E395" s="30">
        <f>D395*1.1</f>
        <v>0</v>
      </c>
      <c r="F395" s="266"/>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t="str">
        <f>B395</f>
        <v>MTT-1 - L-MT-2-196</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t="s">
        <v>422</v>
      </c>
      <c r="C399" s="143" t="s">
        <v>76</v>
      </c>
      <c r="D399" s="190">
        <v>0</v>
      </c>
      <c r="E399" s="30">
        <f>D399*1.1</f>
        <v>0</v>
      </c>
      <c r="F399" s="266"/>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t="str">
        <f>B399</f>
        <v>MTT-1 - PM2</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248</v>
      </c>
      <c r="B417" s="240" t="s">
        <v>373</v>
      </c>
      <c r="C417" s="236" t="s">
        <v>76</v>
      </c>
      <c r="D417" s="268">
        <v>0</v>
      </c>
      <c r="E417" s="30">
        <f>D417*11</f>
        <v>0</v>
      </c>
      <c r="F417" s="266"/>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253</v>
      </c>
      <c r="B421" s="200" t="s">
        <v>420</v>
      </c>
      <c r="C421" s="143" t="s">
        <v>76</v>
      </c>
      <c r="D421" s="190">
        <v>0</v>
      </c>
      <c r="E421" s="30">
        <f>D421*1.1</f>
        <v>0</v>
      </c>
      <c r="F421" s="266"/>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79"/>
      <c r="E422" s="79"/>
      <c r="F422" s="223"/>
      <c r="G422" s="69"/>
      <c r="H422" s="87"/>
      <c r="I422" s="95" t="str">
        <f>B421</f>
        <v>MGMTT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254</v>
      </c>
      <c r="B425" s="200" t="s">
        <v>424</v>
      </c>
      <c r="C425" s="143" t="s">
        <v>76</v>
      </c>
      <c r="D425" s="190">
        <v>0</v>
      </c>
      <c r="E425" s="30">
        <f>D425*1.1</f>
        <v>0</v>
      </c>
      <c r="F425" s="266"/>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79"/>
      <c r="E426" s="79"/>
      <c r="F426" s="223"/>
      <c r="G426" s="69"/>
      <c r="H426" s="87"/>
      <c r="I426" s="95" t="str">
        <f>B425</f>
        <v>KS - KAS</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258</v>
      </c>
      <c r="B434" s="240" t="s">
        <v>98</v>
      </c>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259</v>
      </c>
      <c r="B438" s="240" t="s">
        <v>98</v>
      </c>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260</v>
      </c>
      <c r="B442" s="240" t="s">
        <v>98</v>
      </c>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 hidden="1" outlineLevel="1" x14ac:dyDescent="0.25">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3" t="s">
        <v>264</v>
      </c>
      <c r="B451" s="240" t="s">
        <v>98</v>
      </c>
      <c r="C451" s="143" t="s">
        <v>76</v>
      </c>
      <c r="D451" s="190">
        <v>0</v>
      </c>
      <c r="E451" s="30">
        <f>D451*11</f>
        <v>0</v>
      </c>
      <c r="F451" s="266"/>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5" collapsed="1" x14ac:dyDescent="0.25">
      <c r="A452" s="233" t="s">
        <v>265</v>
      </c>
      <c r="B452" s="240" t="s">
        <v>98</v>
      </c>
      <c r="C452" s="143" t="s">
        <v>76</v>
      </c>
      <c r="D452" s="190">
        <v>0</v>
      </c>
      <c r="E452" s="30">
        <f>D452*11</f>
        <v>0</v>
      </c>
      <c r="F452" s="266"/>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266</v>
      </c>
      <c r="B453" s="240" t="s">
        <v>98</v>
      </c>
      <c r="C453" s="143" t="s">
        <v>76</v>
      </c>
      <c r="D453" s="190">
        <v>0</v>
      </c>
      <c r="E453" s="30">
        <f>D453*11</f>
        <v>0</v>
      </c>
      <c r="F453" s="266"/>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267</v>
      </c>
      <c r="B454" s="240"/>
      <c r="C454" s="143" t="s">
        <v>76</v>
      </c>
      <c r="D454" s="190">
        <v>0</v>
      </c>
      <c r="E454" s="30">
        <f>D454*11</f>
        <v>0</v>
      </c>
      <c r="F454" s="266"/>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2" t="s">
        <v>272</v>
      </c>
      <c r="B460" s="55" t="s">
        <v>273</v>
      </c>
      <c r="C460" s="143"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2" t="s">
        <v>288</v>
      </c>
      <c r="B486" s="55" t="s">
        <v>289</v>
      </c>
      <c r="C486" s="143"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2" t="s">
        <v>296</v>
      </c>
      <c r="B499" s="55" t="s">
        <v>297</v>
      </c>
      <c r="C499" s="143" t="s">
        <v>52</v>
      </c>
      <c r="D499" s="94">
        <v>0</v>
      </c>
      <c r="E499" s="26">
        <f>D499</f>
        <v>0</v>
      </c>
      <c r="F499" s="266"/>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5">
      <c r="A503" s="142" t="s">
        <v>298</v>
      </c>
      <c r="B503" s="55" t="s">
        <v>299</v>
      </c>
      <c r="C503" s="143" t="s">
        <v>52</v>
      </c>
      <c r="D503" s="94">
        <v>0</v>
      </c>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3" t="s">
        <v>302</v>
      </c>
      <c r="B511" s="232" t="s">
        <v>303</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3">
      <c r="A512" s="241"/>
      <c r="B512" s="242"/>
      <c r="C512" s="243"/>
      <c r="D512" s="111"/>
      <c r="E512" s="111"/>
      <c r="F512" s="27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32"/>
      <c r="C513" s="237"/>
      <c r="D513" s="79"/>
      <c r="E513" s="79"/>
      <c r="F513" s="26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4"/>
      <c r="C514" s="245"/>
      <c r="D514" s="124"/>
      <c r="E514" s="124"/>
      <c r="F514" s="27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3" t="s">
        <v>304</v>
      </c>
      <c r="B515" s="232" t="s">
        <v>301</v>
      </c>
      <c r="C515" s="236" t="s">
        <v>52</v>
      </c>
      <c r="D515" s="94">
        <v>1</v>
      </c>
      <c r="E515" s="26">
        <f t="shared" ref="E515" si="1889">D515</f>
        <v>1</v>
      </c>
      <c r="F515" s="270">
        <v>2000</v>
      </c>
      <c r="G515" s="128">
        <f t="shared" ref="G515" si="1890">ROUND(ROUND(D515,3)*$F515,2)</f>
        <v>2000</v>
      </c>
      <c r="H515" s="129">
        <f t="shared" ref="H515" si="1891">ROUND(ROUND(E515,3)*$F515,2)</f>
        <v>2000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2000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6</v>
      </c>
      <c r="E523" s="246">
        <f>COUNT(F21:F519)</f>
        <v>6</v>
      </c>
      <c r="F523" s="117" t="s">
        <v>306</v>
      </c>
      <c r="G523" s="118">
        <f>ROUND(SUM(G22:G519),2)</f>
        <v>79270</v>
      </c>
      <c r="H523" s="119">
        <f>ROUND(SUM(H22:H519),2)</f>
        <v>117700</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77270</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16646.7</v>
      </c>
      <c r="H524" s="120">
        <f>ROUND(H523*0.21,2)</f>
        <v>24717</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16226.7</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95916.7</v>
      </c>
      <c r="H525" s="121">
        <f>SUM(H523:H524)</f>
        <v>142417</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93496.7</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13" t="s">
        <v>417</v>
      </c>
      <c r="B528" s="313"/>
      <c r="C528" s="313"/>
      <c r="D528" s="313"/>
      <c r="E528" s="313"/>
      <c r="F528" s="313"/>
      <c r="G528" s="313"/>
      <c r="H528" s="313"/>
      <c r="I528" s="107"/>
      <c r="J528" s="283" t="s">
        <v>317</v>
      </c>
      <c r="K528" s="283"/>
      <c r="L528" s="283"/>
      <c r="M528" s="283"/>
      <c r="N528" s="283"/>
      <c r="O528" s="283"/>
      <c r="P528" s="283"/>
      <c r="Q528" s="283"/>
      <c r="R528" s="283"/>
      <c r="S528" s="283"/>
      <c r="T528" s="283"/>
      <c r="U528" s="283"/>
      <c r="V528" s="283"/>
      <c r="W528" s="283"/>
      <c r="X528" s="283"/>
      <c r="Y528" s="283"/>
      <c r="Z528" s="283"/>
      <c r="AA528" s="283"/>
      <c r="AB528" s="283"/>
      <c r="AC528" s="28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3" t="s">
        <v>317</v>
      </c>
      <c r="OG528" s="283"/>
      <c r="OH528" s="283"/>
      <c r="OI528" s="283"/>
      <c r="OJ528" s="283"/>
      <c r="OK528" s="283"/>
      <c r="OL528" s="283"/>
      <c r="OM528" s="283"/>
      <c r="ON528" s="283"/>
      <c r="OO528" s="283"/>
      <c r="OP528" s="283"/>
      <c r="OQ528" s="283"/>
      <c r="OR528" s="283"/>
      <c r="OS528" s="283"/>
      <c r="OT528" s="283"/>
      <c r="OU528" s="283"/>
      <c r="OV528" s="283"/>
      <c r="OW528" s="283"/>
      <c r="OX528" s="283"/>
    </row>
    <row r="529" spans="1:414" ht="34.5" customHeight="1" x14ac:dyDescent="0.25">
      <c r="A529" s="313" t="s">
        <v>418</v>
      </c>
      <c r="B529" s="313"/>
      <c r="C529" s="313"/>
      <c r="D529" s="313"/>
      <c r="E529" s="313"/>
      <c r="F529" s="313"/>
      <c r="G529" s="313"/>
      <c r="H529" s="313"/>
      <c r="I529" s="107"/>
      <c r="J529" s="283" t="s">
        <v>317</v>
      </c>
      <c r="K529" s="283"/>
      <c r="L529" s="283"/>
      <c r="M529" s="283"/>
      <c r="N529" s="283"/>
      <c r="O529" s="283"/>
      <c r="P529" s="283"/>
      <c r="Q529" s="283"/>
      <c r="R529" s="283"/>
      <c r="S529" s="283"/>
      <c r="T529" s="283"/>
      <c r="U529" s="283"/>
      <c r="V529" s="283"/>
      <c r="W529" s="283"/>
      <c r="X529" s="283"/>
      <c r="Y529" s="283"/>
      <c r="Z529" s="283"/>
      <c r="AA529" s="283"/>
      <c r="AB529" s="283"/>
      <c r="AC529" s="28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3" t="s">
        <v>317</v>
      </c>
      <c r="OG529" s="283"/>
      <c r="OH529" s="283"/>
      <c r="OI529" s="283"/>
      <c r="OJ529" s="283"/>
      <c r="OK529" s="283"/>
      <c r="OL529" s="283"/>
      <c r="OM529" s="283"/>
      <c r="ON529" s="283"/>
      <c r="OO529" s="283"/>
      <c r="OP529" s="283"/>
      <c r="OQ529" s="283"/>
      <c r="OR529" s="283"/>
      <c r="OS529" s="283"/>
      <c r="OT529" s="283"/>
      <c r="OU529" s="283"/>
      <c r="OV529" s="283"/>
      <c r="OW529" s="283"/>
      <c r="OX529" s="28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82" t="s">
        <v>318</v>
      </c>
      <c r="C531" s="282"/>
      <c r="D531" s="282"/>
      <c r="E531" s="282"/>
      <c r="F531" s="282"/>
      <c r="G531" s="282"/>
      <c r="H531" s="282"/>
      <c r="I531" s="107"/>
      <c r="J531" s="154"/>
      <c r="K531" s="282" t="s">
        <v>319</v>
      </c>
      <c r="L531" s="282"/>
      <c r="M531" s="282"/>
      <c r="N531" s="282"/>
      <c r="O531" s="282"/>
      <c r="P531" s="282"/>
      <c r="Q531" s="282"/>
      <c r="R531" s="282"/>
      <c r="S531" s="282"/>
      <c r="T531" s="282"/>
      <c r="U531" s="282"/>
      <c r="V531" s="282"/>
      <c r="W531" s="282"/>
      <c r="X531" s="282"/>
      <c r="Y531" s="282"/>
      <c r="Z531" s="282"/>
      <c r="AA531" s="282"/>
      <c r="AB531" s="282"/>
      <c r="AC531" s="28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2" t="s">
        <v>320</v>
      </c>
      <c r="OH531" s="282"/>
      <c r="OI531" s="282"/>
      <c r="OJ531" s="282"/>
      <c r="OK531" s="282"/>
      <c r="OL531" s="282"/>
      <c r="OM531" s="282"/>
      <c r="ON531" s="282"/>
      <c r="OO531" s="282"/>
      <c r="OP531" s="282"/>
      <c r="OQ531" s="282"/>
      <c r="OR531" s="282"/>
      <c r="OS531" s="282"/>
      <c r="OT531" s="282"/>
      <c r="OU531" s="282"/>
      <c r="OV531" s="282"/>
      <c r="OW531" s="282"/>
      <c r="OX531" s="282"/>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82" t="s">
        <v>321</v>
      </c>
      <c r="C533" s="282"/>
      <c r="D533" s="282"/>
      <c r="E533" s="282"/>
      <c r="F533" s="282"/>
      <c r="G533" s="282"/>
      <c r="H533" s="282"/>
      <c r="I533" s="107"/>
      <c r="J533" s="193"/>
      <c r="K533" s="282" t="s">
        <v>322</v>
      </c>
      <c r="L533" s="282"/>
      <c r="M533" s="282"/>
      <c r="N533" s="282"/>
      <c r="O533" s="282"/>
      <c r="P533" s="282"/>
      <c r="Q533" s="282"/>
      <c r="R533" s="282"/>
      <c r="S533" s="282"/>
      <c r="T533" s="282"/>
      <c r="U533" s="282"/>
      <c r="V533" s="282"/>
      <c r="W533" s="282"/>
      <c r="X533" s="282"/>
      <c r="Y533" s="282"/>
      <c r="Z533" s="282"/>
      <c r="AA533" s="282"/>
      <c r="AB533" s="282"/>
      <c r="AC533" s="28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2" t="s">
        <v>322</v>
      </c>
      <c r="OH533" s="282"/>
      <c r="OI533" s="282"/>
      <c r="OJ533" s="282"/>
      <c r="OK533" s="282"/>
      <c r="OL533" s="282"/>
      <c r="OM533" s="282"/>
      <c r="ON533" s="282"/>
      <c r="OO533" s="282"/>
      <c r="OP533" s="282"/>
      <c r="OQ533" s="282"/>
      <c r="OR533" s="282"/>
      <c r="OS533" s="282"/>
      <c r="OT533" s="282"/>
      <c r="OU533" s="282"/>
      <c r="OV533" s="282"/>
      <c r="OW533" s="282"/>
      <c r="OX533" s="282"/>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5">
      <c r="A536" s="247" t="s">
        <v>323</v>
      </c>
      <c r="B536" s="316" t="s">
        <v>324</v>
      </c>
      <c r="C536" s="316"/>
      <c r="D536" s="316"/>
      <c r="E536" s="316"/>
      <c r="F536" s="316"/>
      <c r="G536" s="316"/>
      <c r="H536" s="316"/>
      <c r="I536" s="107"/>
      <c r="J536" s="194"/>
      <c r="K536" s="282" t="s">
        <v>325</v>
      </c>
      <c r="L536" s="282"/>
      <c r="M536" s="282"/>
      <c r="N536" s="282"/>
      <c r="O536" s="282"/>
      <c r="P536" s="282"/>
      <c r="Q536" s="282"/>
      <c r="R536" s="282"/>
      <c r="S536" s="282"/>
      <c r="T536" s="282"/>
      <c r="U536" s="282"/>
      <c r="V536" s="282"/>
      <c r="W536" s="282"/>
      <c r="X536" s="282"/>
      <c r="Y536" s="282"/>
      <c r="Z536" s="282"/>
      <c r="AA536" s="282"/>
      <c r="AB536" s="282"/>
      <c r="AC536" s="28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2" t="s">
        <v>326</v>
      </c>
      <c r="OH536" s="282"/>
      <c r="OI536" s="282"/>
      <c r="OJ536" s="282"/>
      <c r="OK536" s="282"/>
      <c r="OL536" s="282"/>
      <c r="OM536" s="282"/>
      <c r="ON536" s="282"/>
      <c r="OO536" s="282"/>
      <c r="OP536" s="282"/>
      <c r="OQ536" s="282"/>
      <c r="OR536" s="282"/>
      <c r="OS536" s="282"/>
      <c r="OT536" s="282"/>
      <c r="OU536" s="282"/>
      <c r="OV536" s="282"/>
      <c r="OW536" s="282"/>
      <c r="OX536" s="282"/>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315" t="s">
        <v>329</v>
      </c>
      <c r="C538" s="315"/>
      <c r="D538" s="315"/>
      <c r="E538" s="315"/>
      <c r="F538" s="315"/>
      <c r="G538" s="315"/>
      <c r="H538" s="31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315" t="s">
        <v>331</v>
      </c>
      <c r="C539" s="315"/>
      <c r="D539" s="315"/>
      <c r="E539" s="315"/>
      <c r="F539" s="315"/>
      <c r="G539" s="315"/>
      <c r="H539" s="31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315" t="s">
        <v>333</v>
      </c>
      <c r="C540" s="315"/>
      <c r="D540" s="315"/>
      <c r="E540" s="315"/>
      <c r="F540" s="315"/>
      <c r="G540" s="315"/>
      <c r="H540" s="31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315" t="s">
        <v>335</v>
      </c>
      <c r="C541" s="315"/>
      <c r="D541" s="315"/>
      <c r="E541" s="315"/>
      <c r="F541" s="315"/>
      <c r="G541" s="315"/>
      <c r="H541" s="31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315" t="s">
        <v>337</v>
      </c>
      <c r="C542" s="315"/>
      <c r="D542" s="315"/>
      <c r="E542" s="315"/>
      <c r="F542" s="315"/>
      <c r="G542" s="315"/>
      <c r="H542" s="31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315" t="s">
        <v>339</v>
      </c>
      <c r="C543" s="315"/>
      <c r="D543" s="315"/>
      <c r="E543" s="315"/>
      <c r="F543" s="315"/>
      <c r="G543" s="315"/>
      <c r="H543" s="31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315" t="s">
        <v>341</v>
      </c>
      <c r="C544" s="315"/>
      <c r="D544" s="315"/>
      <c r="E544" s="315"/>
      <c r="F544" s="315"/>
      <c r="G544" s="315"/>
      <c r="H544" s="31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314" t="s">
        <v>343</v>
      </c>
      <c r="C545" s="314"/>
      <c r="D545" s="314"/>
      <c r="E545" s="314"/>
      <c r="F545" s="314"/>
      <c r="G545" s="314"/>
      <c r="H545" s="31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314" t="s">
        <v>419</v>
      </c>
      <c r="C546" s="314"/>
      <c r="D546" s="314"/>
      <c r="E546" s="314"/>
      <c r="F546" s="314"/>
      <c r="G546" s="314"/>
      <c r="H546" s="31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DOlS7wTCIU5LW6gVftpHN5PE6xZs1cezS0NELOKRkGJ2vXYmI2e/8CzH+PBZAVGHxkni6tRN/l59rVdJecjG/A==" saltValue="2DcBTfr8zsjqSLJ3JIFXl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B451:B453 B434:B442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60" customWidth="1"/>
    <col min="2" max="2" width="30.7265625" style="261" bestFit="1" customWidth="1"/>
    <col min="3" max="4" width="30.7265625" style="261" customWidth="1"/>
    <col min="5" max="5" width="30.7265625" style="260" customWidth="1"/>
    <col min="6" max="6" width="23" style="260" customWidth="1"/>
    <col min="7" max="7" width="25.7265625" style="260" customWidth="1"/>
    <col min="8" max="8" width="53.7265625" style="260" customWidth="1"/>
    <col min="9" max="16384" width="8.7265625" style="260"/>
  </cols>
  <sheetData>
    <row r="1" spans="1:7" ht="13" thickBot="1" x14ac:dyDescent="0.3"/>
    <row r="2" spans="1:7" ht="38.15" customHeight="1" thickBot="1" x14ac:dyDescent="0.3">
      <c r="A2" s="248" t="s">
        <v>33</v>
      </c>
      <c r="B2" s="249" t="s">
        <v>345</v>
      </c>
      <c r="C2" s="250" t="s">
        <v>346</v>
      </c>
      <c r="D2" s="250" t="s">
        <v>347</v>
      </c>
      <c r="E2" s="251" t="s">
        <v>348</v>
      </c>
      <c r="F2" s="251" t="s">
        <v>349</v>
      </c>
      <c r="G2" s="262" t="s">
        <v>350</v>
      </c>
    </row>
    <row r="3" spans="1:7" ht="46" x14ac:dyDescent="0.25">
      <c r="A3" s="252">
        <v>1</v>
      </c>
      <c r="B3" s="258" t="s">
        <v>351</v>
      </c>
      <c r="C3" s="254" t="s">
        <v>352</v>
      </c>
      <c r="D3" s="254" t="s">
        <v>353</v>
      </c>
      <c r="E3" s="263" t="s">
        <v>354</v>
      </c>
      <c r="F3" s="255" t="s">
        <v>355</v>
      </c>
      <c r="G3" s="256" t="s">
        <v>356</v>
      </c>
    </row>
    <row r="4" spans="1:7" ht="46" x14ac:dyDescent="0.25">
      <c r="A4" s="257">
        <v>2</v>
      </c>
      <c r="B4" s="258" t="s">
        <v>357</v>
      </c>
      <c r="C4" s="254" t="s">
        <v>358</v>
      </c>
      <c r="D4" s="254" t="s">
        <v>359</v>
      </c>
      <c r="E4" s="255" t="s">
        <v>360</v>
      </c>
      <c r="F4" s="255" t="s">
        <v>361</v>
      </c>
      <c r="G4" s="256" t="s">
        <v>362</v>
      </c>
    </row>
    <row r="5" spans="1:7" ht="46" x14ac:dyDescent="0.25">
      <c r="A5" s="257">
        <v>3</v>
      </c>
      <c r="B5" s="258" t="s">
        <v>363</v>
      </c>
      <c r="C5" s="254" t="s">
        <v>364</v>
      </c>
      <c r="D5" s="254" t="s">
        <v>365</v>
      </c>
      <c r="E5" s="253" t="s">
        <v>366</v>
      </c>
      <c r="F5" s="255" t="s">
        <v>367</v>
      </c>
      <c r="G5" s="256" t="s">
        <v>416</v>
      </c>
    </row>
    <row r="6" spans="1:7" ht="57.5" x14ac:dyDescent="0.25">
      <c r="A6" s="257">
        <v>4</v>
      </c>
      <c r="B6" s="258" t="s">
        <v>369</v>
      </c>
      <c r="C6" s="253" t="s">
        <v>370</v>
      </c>
      <c r="D6" s="254" t="s">
        <v>371</v>
      </c>
      <c r="E6" s="253" t="s">
        <v>372</v>
      </c>
      <c r="F6" s="255" t="s">
        <v>373</v>
      </c>
      <c r="G6" s="256" t="s">
        <v>368</v>
      </c>
    </row>
    <row r="7" spans="1:7" ht="57.5" x14ac:dyDescent="0.25">
      <c r="A7" s="257">
        <v>5</v>
      </c>
      <c r="B7" s="258" t="s">
        <v>375</v>
      </c>
      <c r="C7" s="253" t="s">
        <v>376</v>
      </c>
      <c r="D7" s="253" t="s">
        <v>377</v>
      </c>
      <c r="E7" s="258" t="s">
        <v>378</v>
      </c>
      <c r="F7" s="255" t="s">
        <v>379</v>
      </c>
      <c r="G7" s="256" t="s">
        <v>374</v>
      </c>
    </row>
    <row r="8" spans="1:7" ht="57.5" x14ac:dyDescent="0.25">
      <c r="A8" s="257">
        <v>6</v>
      </c>
      <c r="B8" s="258" t="s">
        <v>381</v>
      </c>
      <c r="C8" s="264" t="s">
        <v>382</v>
      </c>
      <c r="D8" s="258" t="s">
        <v>383</v>
      </c>
      <c r="E8" s="253" t="s">
        <v>384</v>
      </c>
      <c r="F8" s="255" t="s">
        <v>385</v>
      </c>
      <c r="G8" s="256" t="s">
        <v>380</v>
      </c>
    </row>
    <row r="9" spans="1:7" ht="57.5" x14ac:dyDescent="0.25">
      <c r="A9" s="257">
        <v>7</v>
      </c>
      <c r="B9" s="258" t="s">
        <v>387</v>
      </c>
      <c r="C9" s="259"/>
      <c r="D9" s="258" t="s">
        <v>388</v>
      </c>
      <c r="E9" s="255" t="s">
        <v>389</v>
      </c>
      <c r="F9" s="258" t="s">
        <v>390</v>
      </c>
      <c r="G9" s="256" t="s">
        <v>386</v>
      </c>
    </row>
    <row r="10" spans="1:7" ht="57.5" x14ac:dyDescent="0.25">
      <c r="A10" s="257">
        <v>8</v>
      </c>
      <c r="B10" s="258" t="s">
        <v>392</v>
      </c>
      <c r="C10" s="259"/>
      <c r="D10" s="258" t="s">
        <v>393</v>
      </c>
      <c r="E10" s="258" t="s">
        <v>394</v>
      </c>
      <c r="F10" s="258" t="s">
        <v>395</v>
      </c>
      <c r="G10" s="256" t="s">
        <v>391</v>
      </c>
    </row>
    <row r="11" spans="1:7" ht="57.5" x14ac:dyDescent="0.25">
      <c r="A11" s="257">
        <v>9</v>
      </c>
      <c r="B11" s="258" t="s">
        <v>397</v>
      </c>
      <c r="C11" s="259"/>
      <c r="D11" s="258" t="s">
        <v>398</v>
      </c>
      <c r="E11" s="258" t="s">
        <v>399</v>
      </c>
      <c r="G11" s="256" t="s">
        <v>396</v>
      </c>
    </row>
    <row r="12" spans="1:7" ht="46" x14ac:dyDescent="0.25">
      <c r="A12" s="257">
        <v>10</v>
      </c>
      <c r="B12" s="258" t="s">
        <v>401</v>
      </c>
      <c r="C12" s="259"/>
      <c r="D12" s="258" t="s">
        <v>402</v>
      </c>
      <c r="E12" s="258" t="s">
        <v>403</v>
      </c>
      <c r="G12" s="256" t="s">
        <v>400</v>
      </c>
    </row>
    <row r="13" spans="1:7" ht="34.5" x14ac:dyDescent="0.25">
      <c r="A13" s="257">
        <v>11</v>
      </c>
      <c r="B13" s="258" t="s">
        <v>404</v>
      </c>
      <c r="C13" s="259"/>
      <c r="D13" s="258" t="s">
        <v>405</v>
      </c>
    </row>
    <row r="14" spans="1:7" ht="34.5" x14ac:dyDescent="0.25">
      <c r="A14" s="257">
        <v>12</v>
      </c>
      <c r="B14" s="258" t="s">
        <v>406</v>
      </c>
      <c r="C14" s="259"/>
      <c r="D14" s="259"/>
    </row>
    <row r="15" spans="1:7" ht="34.5" x14ac:dyDescent="0.25">
      <c r="A15" s="257">
        <v>13</v>
      </c>
      <c r="B15" s="258" t="s">
        <v>407</v>
      </c>
      <c r="C15" s="259"/>
      <c r="D15" s="259"/>
    </row>
    <row r="16" spans="1:7" ht="34.5" x14ac:dyDescent="0.25">
      <c r="A16" s="257">
        <v>14</v>
      </c>
      <c r="B16" s="253" t="s">
        <v>408</v>
      </c>
      <c r="C16" s="259"/>
      <c r="D16" s="259"/>
      <c r="E16" s="263"/>
    </row>
    <row r="17" spans="1:5" ht="34.5" x14ac:dyDescent="0.25">
      <c r="A17" s="257">
        <v>15</v>
      </c>
      <c r="B17" s="258" t="s">
        <v>409</v>
      </c>
      <c r="C17" s="259"/>
      <c r="D17" s="259"/>
    </row>
    <row r="18" spans="1:5" ht="34.5" x14ac:dyDescent="0.25">
      <c r="A18" s="257">
        <v>16</v>
      </c>
      <c r="B18" s="258" t="s">
        <v>410</v>
      </c>
      <c r="C18" s="259"/>
      <c r="D18" s="259"/>
    </row>
    <row r="19" spans="1:5" ht="34.5" x14ac:dyDescent="0.25">
      <c r="A19" s="257">
        <v>17</v>
      </c>
      <c r="B19" s="258" t="s">
        <v>411</v>
      </c>
      <c r="C19" s="259"/>
      <c r="D19" s="259"/>
    </row>
    <row r="20" spans="1:5" ht="34.5" x14ac:dyDescent="0.25">
      <c r="A20" s="257">
        <v>18</v>
      </c>
      <c r="B20" s="258" t="s">
        <v>412</v>
      </c>
      <c r="C20" s="259"/>
      <c r="D20" s="259"/>
    </row>
    <row r="21" spans="1:5" ht="34.5" x14ac:dyDescent="0.25">
      <c r="A21" s="257">
        <v>19</v>
      </c>
      <c r="B21" s="258" t="s">
        <v>413</v>
      </c>
      <c r="C21" s="259"/>
      <c r="D21" s="259"/>
    </row>
    <row r="22" spans="1:5" ht="34.5" x14ac:dyDescent="0.25">
      <c r="A22" s="257">
        <v>20</v>
      </c>
      <c r="B22" s="258" t="s">
        <v>414</v>
      </c>
      <c r="C22" s="259"/>
      <c r="D22" s="259"/>
      <c r="E22" s="258"/>
    </row>
    <row r="23" spans="1:5" ht="34.5" x14ac:dyDescent="0.25">
      <c r="A23" s="257">
        <v>21</v>
      </c>
      <c r="B23" s="258" t="s">
        <v>415</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2026-02-02T05:20:32Z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