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kaunoligonine-my.sharepoint.com/personal/rasbuz_kaunoligonine_lt1/Documents/PIRKIMAI/VIENKARTINĖS MEDICININĖS PRIEMONĖS 1 dalis ID1718117 2025-04-30/"/>
    </mc:Choice>
  </mc:AlternateContent>
  <xr:revisionPtr revIDLastSave="3" documentId="8_{C4C9102A-C141-447F-B6A1-B29E5450C01A}" xr6:coauthVersionLast="47" xr6:coauthVersionMax="47" xr10:uidLastSave="{19D756ED-21F6-48DE-8CAF-283DDD558521}"/>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1" l="1"/>
  <c r="F58" i="1"/>
  <c r="G71" i="1" s="1"/>
  <c r="G47" i="1"/>
  <c r="F41" i="1"/>
  <c r="F46" i="1" s="1"/>
  <c r="F47" i="1" s="1"/>
  <c r="F48" i="1" s="1"/>
  <c r="G21" i="1"/>
  <c r="F71" i="1" l="1"/>
  <c r="F72" i="1" s="1"/>
  <c r="F73" i="1" s="1"/>
  <c r="G46" i="1"/>
</calcChain>
</file>

<file path=xl/sharedStrings.xml><?xml version="1.0" encoding="utf-8"?>
<sst xmlns="http://schemas.openxmlformats.org/spreadsheetml/2006/main" count="174" uniqueCount="146">
  <si>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</si>
  <si>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</si>
  <si>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</si>
  <si>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</si>
  <si>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</si>
  <si>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</si>
  <si>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</si>
  <si>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</si>
  <si>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</si>
  <si>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</si>
  <si>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</si>
  <si>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</si>
  <si>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</si>
  <si>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</si>
  <si>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</si>
  <si>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</si>
  <si>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</si>
  <si>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</si>
  <si>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</si>
  <si>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</si>
  <si>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</si>
  <si>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</si>
  <si>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</si>
  <si>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</si>
  <si>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</si>
  <si>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</si>
  <si>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</si>
  <si>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</si>
  <si>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</si>
  <si>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</si>
  <si>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</si>
  <si>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</si>
  <si>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</si>
  <si>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</si>
  <si>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</si>
  <si>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</si>
  <si>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</si>
  <si>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</si>
  <si>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</si>
  <si>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38. DALIS</t>
  </si>
  <si>
    <t>KINTAMO ILGIO PACIENTO JUNGTIS DIRBTINEI VENTILIACIJAI PER TRACHEOSTOMĄ</t>
  </si>
  <si>
    <t>38.</t>
  </si>
  <si>
    <t>Kintamo ilgio paciento jungtis dirbtinei ventiliacijai per tracheostomą</t>
  </si>
  <si>
    <t>38.1.</t>
  </si>
  <si>
    <t>38.1.1.</t>
  </si>
  <si>
    <t>Chromatinės armonikos dizaino, kas užtikrina reikiamą jungtelės padėtį</t>
  </si>
  <si>
    <t>38.1.2.</t>
  </si>
  <si>
    <t>Kintamo ilgio nuo 70 – 150 mm</t>
  </si>
  <si>
    <t>38.1.3.</t>
  </si>
  <si>
    <t>22F su šarnyrine jungtimi 22M/15F</t>
  </si>
  <si>
    <t>38.1.4.</t>
  </si>
  <si>
    <t>Turi „Flip top“ tipo dangtelį su angele atsiurbti</t>
  </si>
  <si>
    <t>Gaminio sudėtyje nėra latekso</t>
  </si>
  <si>
    <t>86. DALIS</t>
  </si>
  <si>
    <t>AEROZOLINĖS KAUKĖS SU VAISTŲ PURKŠTUVU</t>
  </si>
  <si>
    <t>86.</t>
  </si>
  <si>
    <t>Aerozolinės kaukės su vaistų purkštuvu</t>
  </si>
  <si>
    <t>86.1.</t>
  </si>
  <si>
    <t>86.1.1.</t>
  </si>
  <si>
    <t>Kliniškai švarios</t>
  </si>
  <si>
    <t>86.1.2.</t>
  </si>
  <si>
    <t>86.1.3.</t>
  </si>
  <si>
    <t>Tam pačiam ligoniui gali būti naudojamos ne vieną kartą</t>
  </si>
  <si>
    <t>86.1.4.</t>
  </si>
  <si>
    <t>Maksimalus leistinas Cirrus tūris – 5ml (talpa 12ml)</t>
  </si>
  <si>
    <t>86.1.5.</t>
  </si>
  <si>
    <t>Vaistų purškimas įmanomas esant 8 l/min oro/deguonies srauto</t>
  </si>
  <si>
    <t>86.1.6.</t>
  </si>
  <si>
    <t>Nebulaizeris veikia ir vertikalioje ir horizantalioje padėtyje</t>
  </si>
  <si>
    <t>86.1.7.</t>
  </si>
  <si>
    <t>Vaistų, kurie išpurškiami per 1 minutę (kai oro/deguonies srautas – 8 l/min)</t>
  </si>
  <si>
    <t>86.1.8.</t>
  </si>
  <si>
    <t>Vaisto tirpalas paverčiamas į 1-5 mikronų dydžio dalelių aerozolį</t>
  </si>
  <si>
    <t>86.1.9.</t>
  </si>
  <si>
    <t xml:space="preserve">Vienam ligoniui paruoštas trijų dalių rinkinys: nebulaizeris: 1,8m (±20 cm) deguonies vamzdelis ir aerozolio kaukė </t>
  </si>
  <si>
    <t>86.1.10.</t>
  </si>
  <si>
    <t>Aerozolio kaukė su sutvirtinimo juostele (gumele)</t>
  </si>
  <si>
    <t>86.1.11.</t>
  </si>
  <si>
    <t>Kaukės dydis L ir M</t>
  </si>
  <si>
    <t>86.1.12.</t>
  </si>
  <si>
    <t>Kaukės jungtis 22M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</si>
  <si>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</si>
  <si>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</si>
  <si>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</si>
  <si>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</si>
  <si>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</si>
  <si>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</si>
  <si>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</si>
  <si>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</si>
  <si>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</si>
  <si>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</si>
  <si>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</si>
  <si>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</si>
  <si>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</si>
  <si>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</si>
  <si>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</si>
  <si>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</si>
  <si>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</si>
  <si>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</si>
  <si>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</si>
  <si>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</si>
  <si>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9275-1 2025-03-24 13:32:43</t>
  </si>
  <si>
    <t>6.  Pasiūlymų formoje būtina palikti tik siūlomas pirkimo dalis. Nepasiūlytas pirkimo dalis būtina IŠTRINTI.</t>
  </si>
  <si>
    <t>Pabradė</t>
  </si>
  <si>
    <t>S25-115</t>
  </si>
  <si>
    <t>UAB "Intersurgical"</t>
  </si>
  <si>
    <t>Arnionių g. 60, LT-18170, Pabradė</t>
  </si>
  <si>
    <t>LT115024314</t>
  </si>
  <si>
    <t>AB SEB bankas, LT58 7044 0600 0101 8621, banko kodas 70440</t>
  </si>
  <si>
    <t>Viešųjų pirkimų specialistė Kristina Šimanel</t>
  </si>
  <si>
    <t>Generalinis direktorius Sigitas Žvirblis</t>
  </si>
  <si>
    <t>Valdymo ir (ar) priežiūros organai įmonėje nesudaryti. 
Tiekėjo finansinės apskaitos dokumentus turintį teisę surašyti ir pasirašyti  generalinis direktorius Sigitas Žvirblis ir finansų direktorė Larisa Paryngovskaja</t>
  </si>
  <si>
    <t xml:space="preserve">038766612, sales@intersurgical.lt </t>
  </si>
  <si>
    <t xml:space="preserve">Lietuvos klientų aptarnavimo specialistė Ingrida Zarembienė, 038766514, sales@intersurgical.lt </t>
  </si>
  <si>
    <t>Siūlomų gaminių aprašymų 3psl.</t>
  </si>
  <si>
    <t>Siūlomų gaminių aprašymų 6psl.</t>
  </si>
  <si>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Reguliuojamo ilgio paciento jungtelė su šarnyrinėmis jungtimis ir angomis, dirbtinei ventiliacijai per tracheostomą
</t>
    </r>
    <r>
      <rPr>
        <b/>
        <sz val="11"/>
        <color theme="1"/>
        <rFont val="Calibri"/>
        <family val="2"/>
        <charset val="186"/>
        <scheme val="minor"/>
      </rPr>
      <t xml:space="preserve">Prekės kodas: </t>
    </r>
    <r>
      <rPr>
        <sz val="11"/>
        <color theme="1"/>
        <rFont val="Calibri"/>
        <family val="2"/>
        <charset val="186"/>
        <scheme val="minor"/>
      </rPr>
      <t>3521000</t>
    </r>
  </si>
  <si>
    <t>Gofruota (armonikos tipo) ir lengvai fiksuojama norimoje padėtyje.</t>
  </si>
  <si>
    <t>Gofruoto vamzdelio ilgis reguliuojamas ir, matuojant tarp jungtelių (t.y.detalė su gofruota dalimi),  ilgis - sutraukus ne daugiau 70 mm ± 10mm, o ištempus – ne daugiau 150 mm ± 10mm.</t>
  </si>
  <si>
    <t>Pačios juntelės visos jungtys sandarios ir konusinės: 22F (aparato pusėje) - 22M/15F (paciento pusėje).</t>
  </si>
  <si>
    <t>Dvi angos: 9.5mm anga atsiurbimams su prie korpuso fiksuotu dangteliu, kuriame yra dar viena 7.6 mm anga su gumele bronchospkopijoms.</t>
  </si>
  <si>
    <t>Gaminio sudėtyje nėra latekso.</t>
  </si>
  <si>
    <t>Kliniškai švarios.</t>
  </si>
  <si>
    <t>Tam pačiam ligoniui gali būti naudojama ne vieną kartą.</t>
  </si>
  <si>
    <t xml:space="preserve">Maksimalus leistinas tūris – 5 ml (talpa 12 ml). </t>
  </si>
  <si>
    <t>Vaistų purškimas įmanomas esant 8 l/min oro/deguonies srautui.</t>
  </si>
  <si>
    <t>Nebulaizeris veikia ir vertikalioje, ir horizontalioje padėtyje.</t>
  </si>
  <si>
    <t xml:space="preserve">Nebulaizerio našumas – ne mažiau 0,25 g vaistų, kurie išpurškiami per 1 minutę (kai oro/deguonies srautas – 8 l/min). </t>
  </si>
  <si>
    <t xml:space="preserve">Vaisto tirpalas paverčiamas į 1 – 5 mikronų dydžio dalelių aerozolį. </t>
  </si>
  <si>
    <t>Vienam ligoniui paruoštas trijų dalių rinkinys: nebulaizeris, 1,8 m deguonies vamzdelis (ne lygiasienis, su specialiu vidiniu profiliu) ir aerozolio kaukė (be PVC).</t>
  </si>
  <si>
    <t xml:space="preserve">Kaukė yra su sutvirtinimo juostele (gumele), kuri leidžia hermetiškai fiksuoti kaukę pacientui ant veido. </t>
  </si>
  <si>
    <t>Kaukės dydis: L ir M viename.</t>
  </si>
  <si>
    <t>Kaukės jungtis 22M, vaistų purkštuvo – 22F.</t>
  </si>
  <si>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Aerozolinės kaukės su vaistų purkštuvu (be PVC)
</t>
    </r>
    <r>
      <rPr>
        <b/>
        <sz val="11"/>
        <color theme="1"/>
        <rFont val="Calibri"/>
        <family val="2"/>
        <charset val="186"/>
        <scheme val="minor"/>
      </rPr>
      <t xml:space="preserve">Prekės kodas: </t>
    </r>
    <r>
      <rPr>
        <sz val="11"/>
        <color theme="1"/>
        <rFont val="Calibri"/>
        <family val="2"/>
        <charset val="186"/>
        <scheme val="minor"/>
      </rPr>
      <t>1453015</t>
    </r>
  </si>
  <si>
    <t>Nėra</t>
  </si>
  <si>
    <t>-</t>
  </si>
  <si>
    <t>Ne</t>
  </si>
  <si>
    <t>CE kokybės sertifikatai, filtrų testavimo protokolai</t>
  </si>
  <si>
    <t>Pulmodyne CE sertifikatai, Pulmodyne BiTrac Atitikties deklaracija, Pulmodyne Registracijos pažymėjimas, raštas apie Pulmodyne įsigyjima</t>
  </si>
  <si>
    <t>Deklaracija dėl tiekėjo atsakingų asmenų</t>
  </si>
  <si>
    <t>Tiekėjo deklaracija</t>
  </si>
  <si>
    <t>Įgaliojimas</t>
  </si>
  <si>
    <t>Siūlomų gaminių aprašymai</t>
  </si>
  <si>
    <t>Viešųjų pirkimų specialistė</t>
  </si>
  <si>
    <t>Kristina Šimanel</t>
  </si>
  <si>
    <t>2025 m. balandžio mėn. 29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</si>
</sst>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1" xfId="0" applyFont="1" applyFill="1" applyBorder="1"/>
    <xf numFmtId="0" fontId="3" fillId="4" borderId="21" xfId="0" applyFont="1" applyFill="1" applyBorder="1"/>
    <xf numFmtId="0" fontId="3" fillId="6" borderId="21" xfId="0" applyFont="1" applyFill="1" applyBorder="1" applyProtection="1">
      <protection locked="0"/>
    </xf>
    <xf numFmtId="0" fontId="3" fillId="5" borderId="21"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6" xfId="0" applyFont="1" applyFill="1" applyBorder="1" applyAlignment="1" applyProtection="1">
      <alignment horizontal="center" vertical="center" wrapText="1"/>
      <protection locked="0"/>
    </xf>
    <xf numFmtId="0" fontId="3" fillId="7" borderId="0" xfId="0" applyFont="1" applyFill="1"/>
    <xf numFmtId="0" fontId="3" fillId="8" borderId="0" xfId="0" applyFont="1" applyFill="1"/>
    <xf numFmtId="0" fontId="4" fillId="4" borderId="21" xfId="0" applyFont="1" applyFill="1" applyBorder="1" applyAlignment="1">
      <alignment wrapText="1"/>
    </xf>
    <xf numFmtId="0" fontId="3" fillId="4" borderId="21" xfId="0" applyFont="1" applyFill="1" applyBorder="1" applyAlignment="1">
      <alignment wrapText="1"/>
    </xf>
    <xf numFmtId="0" fontId="3" fillId="5" borderId="21" xfId="0" applyFont="1" applyFill="1" applyBorder="1" applyAlignment="1" applyProtection="1">
      <alignment wrapText="1"/>
      <protection locked="0"/>
    </xf>
    <xf numFmtId="0" fontId="3" fillId="4" borderId="0" xfId="0" applyFont="1" applyFill="1" applyAlignment="1">
      <alignment wrapText="1"/>
    </xf>
    <xf numFmtId="0" fontId="3" fillId="6" borderId="1" xfId="0" applyFont="1" applyFill="1" applyBorder="1" applyAlignment="1" applyProtection="1">
      <alignment wrapText="1"/>
      <protection locked="0"/>
    </xf>
    <xf numFmtId="0" fontId="2" fillId="6" borderId="21" xfId="0" applyFont="1" applyFill="1" applyBorder="1" applyAlignment="1" applyProtection="1">
      <alignment vertical="center" wrapText="1"/>
      <protection locked="0"/>
    </xf>
    <xf numFmtId="0" fontId="7" fillId="4" borderId="21" xfId="0" applyFont="1" applyFill="1" applyBorder="1" applyAlignment="1">
      <alignment vertical="center" wrapText="1"/>
    </xf>
    <xf numFmtId="0" fontId="3" fillId="2" borderId="0" xfId="0" applyFont="1" applyFill="1"/>
    <xf numFmtId="0" fontId="3" fillId="6"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5" fillId="2" borderId="2" xfId="0" applyNumberFormat="1" applyFont="1" applyFill="1" applyBorder="1" applyAlignment="1">
      <alignment horizontal="left" vertical="center" wrapText="1"/>
    </xf>
    <xf numFmtId="0" fontId="0" fillId="0" borderId="20" xfId="0" applyBorder="1"/>
    <xf numFmtId="0" fontId="4" fillId="2" borderId="0" xfId="0" applyFont="1" applyFill="1"/>
    <xf numFmtId="0" fontId="3" fillId="2" borderId="1" xfId="0" applyFont="1" applyFill="1" applyBorder="1" applyAlignment="1">
      <alignment vertical="center" wrapText="1"/>
    </xf>
    <xf numFmtId="0" fontId="0" fillId="0" borderId="13" xfId="0" applyBorder="1"/>
    <xf numFmtId="0" fontId="3" fillId="4" borderId="21" xfId="0" applyFont="1" applyFill="1" applyBorder="1" applyAlignment="1">
      <alignment vertical="center" wrapText="1"/>
    </xf>
    <xf numFmtId="0" fontId="0" fillId="0" borderId="21"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3" fillId="6" borderId="21" xfId="0" applyFont="1" applyFill="1" applyBorder="1" applyAlignment="1" applyProtection="1">
      <alignment horizontal="center" vertical="center" wrapText="1"/>
      <protection locked="0"/>
    </xf>
    <xf numFmtId="0" fontId="0" fillId="0" borderId="21" xfId="0" applyBorder="1" applyProtection="1">
      <protection locked="0"/>
    </xf>
    <xf numFmtId="0" fontId="3" fillId="3" borderId="1"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0" fillId="0" borderId="10" xfId="0" applyBorder="1"/>
    <xf numFmtId="0" fontId="3" fillId="3" borderId="8" xfId="0" applyFont="1" applyFill="1" applyBorder="1" applyAlignment="1" applyProtection="1">
      <alignment horizontal="center" vertical="center" wrapText="1"/>
      <protection locked="0"/>
    </xf>
    <xf numFmtId="0" fontId="0" fillId="0" borderId="15" xfId="0" applyBorder="1"/>
    <xf numFmtId="0" fontId="3" fillId="5" borderId="15" xfId="0" applyFont="1" applyFill="1" applyBorder="1" applyAlignment="1" applyProtection="1">
      <alignment horizontal="center" vertical="center" wrapText="1"/>
      <protection locked="0"/>
    </xf>
    <xf numFmtId="0" fontId="0" fillId="0" borderId="14" xfId="0" applyBorder="1"/>
    <xf numFmtId="0" fontId="3" fillId="2" borderId="5" xfId="0" applyFont="1" applyFill="1" applyBorder="1" applyAlignment="1">
      <alignment horizontal="center" vertical="center" wrapText="1"/>
    </xf>
    <xf numFmtId="0" fontId="0" fillId="0" borderId="11" xfId="0" applyBorder="1"/>
    <xf numFmtId="0" fontId="3" fillId="3" borderId="7"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3" fillId="2" borderId="10"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right"/>
    </xf>
    <xf numFmtId="0" fontId="6" fillId="2" borderId="0" xfId="0" applyFont="1" applyFill="1" applyAlignment="1">
      <alignment horizontal="left" vertical="top" wrapText="1"/>
    </xf>
    <xf numFmtId="0" fontId="3" fillId="3" borderId="0" xfId="0" applyFont="1" applyFill="1" applyProtection="1">
      <protection locked="0"/>
    </xf>
    <xf numFmtId="0" fontId="3"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3"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3" fillId="2" borderId="12" xfId="0" applyFont="1" applyFill="1" applyBorder="1" applyAlignment="1">
      <alignment horizontal="center" vertical="center" wrapText="1"/>
    </xf>
    <xf numFmtId="0" fontId="0" fillId="0" borderId="12" xfId="0" applyBorder="1"/>
    <xf numFmtId="0" fontId="4" fillId="2" borderId="0" xfId="0" applyFont="1" applyFill="1" applyAlignment="1">
      <alignment horizontal="left" wrapText="1"/>
    </xf>
    <xf numFmtId="0" fontId="4" fillId="2" borderId="0" xfId="0" applyFont="1" applyFill="1" applyAlignment="1">
      <alignment horizontal="left"/>
    </xf>
    <xf numFmtId="0" fontId="3"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3"/>
  <sheetViews>
    <sheetView tabSelected="1" topLeftCell="A70" workbookViewId="0">
      <selection activeCell="H92" sqref="H90:H92"/>
    </sheetView>
  </sheetViews>
  <sheetFormatPr defaultColWidth="10.875" defaultRowHeight="15" x14ac:dyDescent="0.25"/>
  <cols>
    <col min="1" max="1" width="9.125" style="1" customWidth="1"/>
    <col min="2" max="2" width="78" style="1" customWidth="1"/>
    <col min="3" max="3" width="19.25" style="1" customWidth="1"/>
    <col min="4" max="4" width="15.875" style="1" customWidth="1"/>
    <col min="5" max="5" width="20.625" style="1" customWidth="1"/>
    <col min="6" max="6" width="18.875" style="1" customWidth="1"/>
    <col min="7" max="7" width="32.125" style="12" customWidth="1"/>
    <col min="8" max="8" width="33.25" style="12"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0" t="s">
        <v>145</v>
      </c>
    </row>
    <row r="9" spans="1:6" x14ac:dyDescent="0.25">
      <c r="A9" s="4" t="s">
        <v>5</v>
      </c>
      <c r="B9" s="30" t="s">
        <v>104</v>
      </c>
    </row>
    <row r="10" spans="1:6" x14ac:dyDescent="0.25">
      <c r="A10" s="4" t="s">
        <v>6</v>
      </c>
      <c r="B10" s="30" t="s">
        <v>103</v>
      </c>
    </row>
    <row r="12" spans="1:6" ht="15.75" x14ac:dyDescent="0.25">
      <c r="A12" s="40" t="s">
        <v>7</v>
      </c>
      <c r="B12" s="41"/>
      <c r="C12" s="34" t="s">
        <v>105</v>
      </c>
      <c r="D12" s="35"/>
      <c r="E12" s="35"/>
      <c r="F12" s="36"/>
    </row>
    <row r="13" spans="1:6" ht="15.95" customHeight="1" x14ac:dyDescent="0.25">
      <c r="A13" s="45" t="s">
        <v>8</v>
      </c>
      <c r="B13" s="38"/>
      <c r="C13" s="34">
        <v>111502432</v>
      </c>
      <c r="D13" s="35"/>
      <c r="E13" s="35"/>
      <c r="F13" s="36"/>
    </row>
    <row r="14" spans="1:6" ht="15.95" customHeight="1" x14ac:dyDescent="0.25">
      <c r="A14" s="45" t="s">
        <v>9</v>
      </c>
      <c r="B14" s="38"/>
      <c r="C14" s="34" t="s">
        <v>106</v>
      </c>
      <c r="D14" s="35"/>
      <c r="E14" s="35"/>
      <c r="F14" s="36"/>
    </row>
    <row r="15" spans="1:6" ht="15.95" customHeight="1" x14ac:dyDescent="0.25">
      <c r="A15" s="40" t="s">
        <v>10</v>
      </c>
      <c r="B15" s="41"/>
      <c r="C15" s="34" t="s">
        <v>107</v>
      </c>
      <c r="D15" s="35"/>
      <c r="E15" s="35"/>
      <c r="F15" s="36"/>
    </row>
    <row r="16" spans="1:6" ht="63" customHeight="1" x14ac:dyDescent="0.25">
      <c r="A16" s="37" t="s">
        <v>11</v>
      </c>
      <c r="B16" s="38"/>
      <c r="C16" s="34" t="s">
        <v>108</v>
      </c>
      <c r="D16" s="35"/>
      <c r="E16" s="35"/>
      <c r="F16" s="36"/>
    </row>
    <row r="17" spans="1:7" ht="15.95" customHeight="1" x14ac:dyDescent="0.25">
      <c r="A17" s="40" t="s">
        <v>12</v>
      </c>
      <c r="B17" s="41"/>
      <c r="C17" s="34" t="s">
        <v>109</v>
      </c>
      <c r="D17" s="35"/>
      <c r="E17" s="35"/>
      <c r="F17" s="36"/>
    </row>
    <row r="18" spans="1:7" ht="15.95" customHeight="1" x14ac:dyDescent="0.25">
      <c r="A18" s="40" t="s">
        <v>13</v>
      </c>
      <c r="B18" s="41"/>
      <c r="C18" s="34" t="s">
        <v>112</v>
      </c>
      <c r="D18" s="35"/>
      <c r="E18" s="35"/>
      <c r="F18" s="36"/>
    </row>
    <row r="19" spans="1:7" ht="48" customHeight="1" x14ac:dyDescent="0.25">
      <c r="A19" s="40" t="s">
        <v>14</v>
      </c>
      <c r="B19" s="41"/>
      <c r="C19" s="34" t="s">
        <v>110</v>
      </c>
      <c r="D19" s="35"/>
      <c r="E19" s="35"/>
      <c r="F19" s="36"/>
    </row>
    <row r="20" spans="1:7" ht="54.95" customHeight="1" x14ac:dyDescent="0.25">
      <c r="A20" s="40" t="s">
        <v>15</v>
      </c>
      <c r="B20" s="41"/>
      <c r="C20" s="34" t="s">
        <v>113</v>
      </c>
      <c r="D20" s="35"/>
      <c r="E20" s="35"/>
      <c r="F20" s="36"/>
    </row>
    <row r="21" spans="1:7" ht="71.099999999999994" customHeight="1" x14ac:dyDescent="0.25">
      <c r="A21" s="42" t="s">
        <v>16</v>
      </c>
      <c r="B21" s="43"/>
      <c r="C21" s="46" t="s">
        <v>111</v>
      </c>
      <c r="D21" s="47"/>
      <c r="E21" s="47"/>
      <c r="F21" s="47"/>
      <c r="G21" s="29" t="str">
        <f>IF((SUMPRODUCT(--(C21=""))&gt;0), "Privaloma užpildyti, kai taikomi pašalinimo pagrindai", "")</f>
        <v/>
      </c>
    </row>
    <row r="22" spans="1:7" ht="18" customHeight="1" x14ac:dyDescent="0.25">
      <c r="A22" s="5"/>
      <c r="B22" s="5"/>
      <c r="C22" s="6"/>
      <c r="D22" s="6"/>
      <c r="E22" s="6"/>
      <c r="F22" s="6"/>
    </row>
    <row r="23" spans="1:7" x14ac:dyDescent="0.25">
      <c r="A23" s="39"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4" t="s">
        <v>22</v>
      </c>
      <c r="B28" s="33"/>
      <c r="C28" s="33"/>
      <c r="D28" s="33"/>
      <c r="E28" s="33"/>
      <c r="F28" s="33"/>
    </row>
    <row r="29" spans="1:7" x14ac:dyDescent="0.25">
      <c r="A29" s="33" t="s">
        <v>23</v>
      </c>
      <c r="B29" s="33"/>
      <c r="C29" s="33"/>
      <c r="D29" s="33"/>
      <c r="E29" s="33"/>
      <c r="F29" s="33"/>
    </row>
    <row r="30" spans="1:7" x14ac:dyDescent="0.25">
      <c r="A30" s="14" t="s">
        <v>24</v>
      </c>
      <c r="D30" s="15"/>
    </row>
    <row r="31" spans="1:7" x14ac:dyDescent="0.25">
      <c r="A31" s="24" t="s">
        <v>102</v>
      </c>
      <c r="B31" s="25"/>
    </row>
    <row r="32" spans="1:7" x14ac:dyDescent="0.25">
      <c r="A32" s="14"/>
    </row>
    <row r="33" spans="1:8" x14ac:dyDescent="0.25">
      <c r="A33" s="14"/>
    </row>
    <row r="36" spans="1:8" x14ac:dyDescent="0.25">
      <c r="A36" s="13" t="s">
        <v>39</v>
      </c>
      <c r="B36" s="13" t="s">
        <v>40</v>
      </c>
    </row>
    <row r="38" spans="1:8" x14ac:dyDescent="0.25">
      <c r="A38" s="13" t="s">
        <v>25</v>
      </c>
    </row>
    <row r="39" spans="1:8" ht="45" x14ac:dyDescent="0.25">
      <c r="A39" s="16" t="s">
        <v>26</v>
      </c>
      <c r="B39" s="16" t="s">
        <v>27</v>
      </c>
      <c r="C39" s="16" t="s">
        <v>28</v>
      </c>
      <c r="D39" s="16" t="s">
        <v>29</v>
      </c>
      <c r="E39" s="16" t="s">
        <v>30</v>
      </c>
      <c r="F39" s="16" t="s">
        <v>31</v>
      </c>
      <c r="G39" s="26" t="s">
        <v>32</v>
      </c>
      <c r="H39" s="26" t="s">
        <v>33</v>
      </c>
    </row>
    <row r="40" spans="1:8" x14ac:dyDescent="0.25">
      <c r="A40" s="16" t="s">
        <v>41</v>
      </c>
      <c r="B40" s="16" t="s">
        <v>42</v>
      </c>
      <c r="C40" s="17"/>
      <c r="D40" s="17"/>
      <c r="E40" s="17"/>
      <c r="F40" s="17"/>
      <c r="G40" s="27"/>
      <c r="H40" s="27"/>
    </row>
    <row r="41" spans="1:8" ht="90" x14ac:dyDescent="0.25">
      <c r="A41" s="17" t="s">
        <v>43</v>
      </c>
      <c r="B41" s="17" t="s">
        <v>42</v>
      </c>
      <c r="C41" s="17">
        <v>2100</v>
      </c>
      <c r="D41" s="17" t="s">
        <v>34</v>
      </c>
      <c r="E41" s="18">
        <v>0.83809999999999996</v>
      </c>
      <c r="F41" s="17">
        <f>IF(ISBLANK(E41),"", PRODUCT(C41,E41))</f>
        <v>1760.01</v>
      </c>
      <c r="G41" s="31" t="s">
        <v>116</v>
      </c>
      <c r="H41" s="32" t="s">
        <v>114</v>
      </c>
    </row>
    <row r="42" spans="1:8" ht="30" x14ac:dyDescent="0.25">
      <c r="A42" s="17" t="s">
        <v>44</v>
      </c>
      <c r="B42" s="17" t="s">
        <v>45</v>
      </c>
      <c r="C42" s="17"/>
      <c r="D42" s="17"/>
      <c r="E42" s="17"/>
      <c r="F42" s="17"/>
      <c r="G42" s="27"/>
      <c r="H42" s="28" t="s">
        <v>117</v>
      </c>
    </row>
    <row r="43" spans="1:8" ht="75" x14ac:dyDescent="0.25">
      <c r="A43" s="17" t="s">
        <v>46</v>
      </c>
      <c r="B43" s="17" t="s">
        <v>47</v>
      </c>
      <c r="C43" s="17"/>
      <c r="D43" s="17"/>
      <c r="E43" s="17"/>
      <c r="F43" s="17"/>
      <c r="G43" s="27"/>
      <c r="H43" s="28" t="s">
        <v>118</v>
      </c>
    </row>
    <row r="44" spans="1:8" ht="45" x14ac:dyDescent="0.25">
      <c r="A44" s="17" t="s">
        <v>48</v>
      </c>
      <c r="B44" s="17" t="s">
        <v>49</v>
      </c>
      <c r="C44" s="17"/>
      <c r="D44" s="17"/>
      <c r="E44" s="17"/>
      <c r="F44" s="17"/>
      <c r="G44" s="27"/>
      <c r="H44" s="28" t="s">
        <v>119</v>
      </c>
    </row>
    <row r="45" spans="1:8" ht="60" x14ac:dyDescent="0.25">
      <c r="A45" s="17" t="s">
        <v>50</v>
      </c>
      <c r="B45" s="17" t="s">
        <v>51</v>
      </c>
      <c r="C45" s="17"/>
      <c r="D45" s="17"/>
      <c r="E45" s="17"/>
      <c r="F45" s="17"/>
      <c r="G45" s="27"/>
      <c r="H45" s="28" t="s">
        <v>120</v>
      </c>
    </row>
    <row r="46" spans="1:8" x14ac:dyDescent="0.25">
      <c r="E46" s="16" t="s">
        <v>35</v>
      </c>
      <c r="F46" s="16">
        <f>IF((COUNT(C41:C45)&lt;&gt;COUNT(F41:F45)),"", ROUND(SUM(F41:F45),2))</f>
        <v>1760.01</v>
      </c>
      <c r="G46" s="29" t="str">
        <f>IF((COUNT(C41:C45)&lt;&gt;COUNT(F41:F45)),"Neužpildytos visų objektų kainos", "")</f>
        <v/>
      </c>
    </row>
    <row r="47" spans="1:8" x14ac:dyDescent="0.25">
      <c r="C47" s="16" t="s">
        <v>36</v>
      </c>
      <c r="D47" s="19">
        <v>5</v>
      </c>
      <c r="E47" s="16" t="s">
        <v>37</v>
      </c>
      <c r="F47" s="16">
        <f>IF(OR(F46="",D47=""),"", ROUND(PRODUCT(D47,F46)/100,2))</f>
        <v>88</v>
      </c>
      <c r="G47" s="29" t="str">
        <f>IF(D47="", "Nurodykite taikomą PVM dydį", "")</f>
        <v/>
      </c>
    </row>
    <row r="48" spans="1:8" x14ac:dyDescent="0.25">
      <c r="E48" s="16" t="s">
        <v>38</v>
      </c>
      <c r="F48" s="16">
        <f>IF(ISBLANK(F47), "", ROUND(SUM(F46:F47),2))</f>
        <v>1848.01</v>
      </c>
    </row>
    <row r="53" spans="1:8" x14ac:dyDescent="0.25">
      <c r="A53" s="13" t="s">
        <v>53</v>
      </c>
      <c r="B53" s="13" t="s">
        <v>54</v>
      </c>
    </row>
    <row r="55" spans="1:8" x14ac:dyDescent="0.25">
      <c r="A55" s="13" t="s">
        <v>25</v>
      </c>
    </row>
    <row r="56" spans="1:8" ht="45" x14ac:dyDescent="0.25">
      <c r="A56" s="16" t="s">
        <v>26</v>
      </c>
      <c r="B56" s="16" t="s">
        <v>27</v>
      </c>
      <c r="C56" s="16" t="s">
        <v>28</v>
      </c>
      <c r="D56" s="16" t="s">
        <v>29</v>
      </c>
      <c r="E56" s="16" t="s">
        <v>30</v>
      </c>
      <c r="F56" s="16" t="s">
        <v>31</v>
      </c>
      <c r="G56" s="26" t="s">
        <v>32</v>
      </c>
      <c r="H56" s="26" t="s">
        <v>33</v>
      </c>
    </row>
    <row r="57" spans="1:8" x14ac:dyDescent="0.25">
      <c r="A57" s="16" t="s">
        <v>55</v>
      </c>
      <c r="B57" s="16" t="s">
        <v>56</v>
      </c>
      <c r="C57" s="17"/>
      <c r="D57" s="17"/>
      <c r="E57" s="17"/>
      <c r="F57" s="17"/>
      <c r="G57" s="27"/>
      <c r="H57" s="27"/>
    </row>
    <row r="58" spans="1:8" ht="60" x14ac:dyDescent="0.25">
      <c r="A58" s="17" t="s">
        <v>57</v>
      </c>
      <c r="B58" s="17" t="s">
        <v>56</v>
      </c>
      <c r="C58" s="17">
        <v>4400</v>
      </c>
      <c r="D58" s="17" t="s">
        <v>34</v>
      </c>
      <c r="E58" s="18">
        <v>1.381</v>
      </c>
      <c r="F58" s="17">
        <f>IF(ISBLANK(E58),"", PRODUCT(C58,E58))</f>
        <v>6076.4</v>
      </c>
      <c r="G58" s="31" t="s">
        <v>133</v>
      </c>
      <c r="H58" s="32" t="s">
        <v>115</v>
      </c>
    </row>
    <row r="59" spans="1:8" x14ac:dyDescent="0.25">
      <c r="A59" s="17" t="s">
        <v>58</v>
      </c>
      <c r="B59" s="17" t="s">
        <v>59</v>
      </c>
      <c r="C59" s="17"/>
      <c r="D59" s="17"/>
      <c r="E59" s="17"/>
      <c r="F59" s="17"/>
      <c r="G59" s="27"/>
      <c r="H59" s="28" t="s">
        <v>122</v>
      </c>
    </row>
    <row r="60" spans="1:8" x14ac:dyDescent="0.25">
      <c r="A60" s="17" t="s">
        <v>60</v>
      </c>
      <c r="B60" s="17" t="s">
        <v>52</v>
      </c>
      <c r="C60" s="17"/>
      <c r="D60" s="17"/>
      <c r="E60" s="17"/>
      <c r="F60" s="17"/>
      <c r="G60" s="27"/>
      <c r="H60" s="28" t="s">
        <v>121</v>
      </c>
    </row>
    <row r="61" spans="1:8" ht="30" x14ac:dyDescent="0.25">
      <c r="A61" s="17" t="s">
        <v>61</v>
      </c>
      <c r="B61" s="17" t="s">
        <v>62</v>
      </c>
      <c r="C61" s="17"/>
      <c r="D61" s="17"/>
      <c r="E61" s="17"/>
      <c r="F61" s="17"/>
      <c r="G61" s="27"/>
      <c r="H61" s="28" t="s">
        <v>123</v>
      </c>
    </row>
    <row r="62" spans="1:8" ht="30" x14ac:dyDescent="0.25">
      <c r="A62" s="17" t="s">
        <v>63</v>
      </c>
      <c r="B62" s="17" t="s">
        <v>64</v>
      </c>
      <c r="C62" s="17"/>
      <c r="D62" s="17"/>
      <c r="E62" s="17"/>
      <c r="F62" s="17"/>
      <c r="G62" s="27"/>
      <c r="H62" s="28" t="s">
        <v>124</v>
      </c>
    </row>
    <row r="63" spans="1:8" ht="30" x14ac:dyDescent="0.25">
      <c r="A63" s="17" t="s">
        <v>65</v>
      </c>
      <c r="B63" s="17" t="s">
        <v>66</v>
      </c>
      <c r="C63" s="17"/>
      <c r="D63" s="17"/>
      <c r="E63" s="17"/>
      <c r="F63" s="17"/>
      <c r="G63" s="27"/>
      <c r="H63" s="28" t="s">
        <v>125</v>
      </c>
    </row>
    <row r="64" spans="1:8" ht="30" x14ac:dyDescent="0.25">
      <c r="A64" s="17" t="s">
        <v>67</v>
      </c>
      <c r="B64" s="17" t="s">
        <v>68</v>
      </c>
      <c r="C64" s="17"/>
      <c r="D64" s="17"/>
      <c r="E64" s="17"/>
      <c r="F64" s="17"/>
      <c r="G64" s="27"/>
      <c r="H64" s="28" t="s">
        <v>126</v>
      </c>
    </row>
    <row r="65" spans="1:8" ht="45" x14ac:dyDescent="0.25">
      <c r="A65" s="17" t="s">
        <v>69</v>
      </c>
      <c r="B65" s="17" t="s">
        <v>70</v>
      </c>
      <c r="C65" s="17"/>
      <c r="D65" s="17"/>
      <c r="E65" s="17"/>
      <c r="F65" s="17"/>
      <c r="G65" s="27"/>
      <c r="H65" s="28" t="s">
        <v>127</v>
      </c>
    </row>
    <row r="66" spans="1:8" ht="30" x14ac:dyDescent="0.25">
      <c r="A66" s="17" t="s">
        <v>71</v>
      </c>
      <c r="B66" s="17" t="s">
        <v>72</v>
      </c>
      <c r="C66" s="17"/>
      <c r="D66" s="17"/>
      <c r="E66" s="17"/>
      <c r="F66" s="17"/>
      <c r="G66" s="27"/>
      <c r="H66" s="28" t="s">
        <v>128</v>
      </c>
    </row>
    <row r="67" spans="1:8" ht="75" x14ac:dyDescent="0.25">
      <c r="A67" s="17" t="s">
        <v>73</v>
      </c>
      <c r="B67" s="27" t="s">
        <v>74</v>
      </c>
      <c r="C67" s="17"/>
      <c r="D67" s="17"/>
      <c r="E67" s="17"/>
      <c r="F67" s="17"/>
      <c r="G67" s="27"/>
      <c r="H67" s="28" t="s">
        <v>129</v>
      </c>
    </row>
    <row r="68" spans="1:8" ht="45" x14ac:dyDescent="0.25">
      <c r="A68" s="17" t="s">
        <v>75</v>
      </c>
      <c r="B68" s="17" t="s">
        <v>76</v>
      </c>
      <c r="C68" s="17"/>
      <c r="D68" s="17"/>
      <c r="E68" s="17"/>
      <c r="F68" s="17"/>
      <c r="G68" s="27"/>
      <c r="H68" s="28" t="s">
        <v>130</v>
      </c>
    </row>
    <row r="69" spans="1:8" x14ac:dyDescent="0.25">
      <c r="A69" s="17" t="s">
        <v>77</v>
      </c>
      <c r="B69" s="17" t="s">
        <v>78</v>
      </c>
      <c r="C69" s="17"/>
      <c r="D69" s="17"/>
      <c r="E69" s="17"/>
      <c r="F69" s="17"/>
      <c r="G69" s="27"/>
      <c r="H69" s="28" t="s">
        <v>131</v>
      </c>
    </row>
    <row r="70" spans="1:8" ht="30" x14ac:dyDescent="0.25">
      <c r="A70" s="17" t="s">
        <v>79</v>
      </c>
      <c r="B70" s="17" t="s">
        <v>80</v>
      </c>
      <c r="C70" s="17"/>
      <c r="D70" s="17"/>
      <c r="E70" s="17"/>
      <c r="F70" s="17"/>
      <c r="G70" s="27"/>
      <c r="H70" s="28" t="s">
        <v>132</v>
      </c>
    </row>
    <row r="71" spans="1:8" x14ac:dyDescent="0.25">
      <c r="E71" s="16" t="s">
        <v>35</v>
      </c>
      <c r="F71" s="16">
        <f>IF((COUNT(C58:C70)&lt;&gt;COUNT(F58:F70)),"", ROUND(SUM(F58:F70),2))</f>
        <v>6076.4</v>
      </c>
      <c r="G71" s="29" t="str">
        <f>IF((COUNT(C58:C70)&lt;&gt;COUNT(F58:F70)),"Neužpildytos visų objektų kainos", "")</f>
        <v/>
      </c>
    </row>
    <row r="72" spans="1:8" x14ac:dyDescent="0.25">
      <c r="C72" s="16" t="s">
        <v>36</v>
      </c>
      <c r="D72" s="19">
        <v>5</v>
      </c>
      <c r="E72" s="16" t="s">
        <v>37</v>
      </c>
      <c r="F72" s="16">
        <f>IF(OR(F71="",D72=""),"", ROUND(PRODUCT(D72,F71)/100,2))</f>
        <v>303.82</v>
      </c>
      <c r="G72" s="29" t="str">
        <f>IF(D72="", "Nurodykite taikomą PVM dydį", "")</f>
        <v/>
      </c>
    </row>
    <row r="73" spans="1:8" x14ac:dyDescent="0.25">
      <c r="E73" s="16" t="s">
        <v>38</v>
      </c>
      <c r="F73" s="16">
        <f>IF(ISBLANK(F72), "", ROUND(SUM(F71:F72),2))</f>
        <v>6380.22</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3" t="s">
        <v>81</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49" t="s">
        <v>82</v>
      </c>
      <c r="B5" s="50"/>
      <c r="C5" s="55" t="s">
        <v>83</v>
      </c>
      <c r="D5" s="56"/>
      <c r="E5" s="50"/>
      <c r="F5" s="55" t="s">
        <v>84</v>
      </c>
      <c r="G5" s="56"/>
      <c r="H5" s="50"/>
      <c r="I5" s="55" t="s">
        <v>85</v>
      </c>
      <c r="J5" s="50"/>
      <c r="K5" s="9" t="s">
        <v>86</v>
      </c>
    </row>
    <row r="6" spans="1:11" ht="48.95" customHeight="1" x14ac:dyDescent="0.25">
      <c r="A6" s="57" t="s">
        <v>134</v>
      </c>
      <c r="B6" s="41"/>
      <c r="C6" s="48"/>
      <c r="D6" s="54"/>
      <c r="E6" s="41"/>
      <c r="F6" s="48"/>
      <c r="G6" s="54"/>
      <c r="H6" s="41"/>
      <c r="I6" s="48"/>
      <c r="J6" s="41"/>
      <c r="K6" s="20"/>
    </row>
    <row r="7" spans="1:11" ht="48.95" customHeight="1" x14ac:dyDescent="0.25">
      <c r="A7" s="57"/>
      <c r="B7" s="41"/>
      <c r="C7" s="48"/>
      <c r="D7" s="54"/>
      <c r="E7" s="41"/>
      <c r="F7" s="48"/>
      <c r="G7" s="54"/>
      <c r="H7" s="41"/>
      <c r="I7" s="48"/>
      <c r="J7" s="41"/>
      <c r="K7" s="20"/>
    </row>
    <row r="8" spans="1:11" ht="48.95" customHeight="1" x14ac:dyDescent="0.25">
      <c r="A8" s="57"/>
      <c r="B8" s="41"/>
      <c r="C8" s="48"/>
      <c r="D8" s="54"/>
      <c r="E8" s="41"/>
      <c r="F8" s="48"/>
      <c r="G8" s="54"/>
      <c r="H8" s="41"/>
      <c r="I8" s="48"/>
      <c r="J8" s="41"/>
      <c r="K8" s="20"/>
    </row>
    <row r="9" spans="1:11" ht="18.95" customHeight="1" x14ac:dyDescent="0.25">
      <c r="A9" s="10"/>
      <c r="B9" s="10"/>
      <c r="C9" s="10"/>
      <c r="D9" s="10"/>
      <c r="E9" s="10"/>
      <c r="F9" s="10"/>
      <c r="G9" s="10"/>
      <c r="H9" s="10"/>
      <c r="I9" s="10"/>
      <c r="J9" s="10"/>
      <c r="K9" s="11"/>
    </row>
    <row r="10" spans="1:11" ht="48.95" customHeight="1" x14ac:dyDescent="0.25">
      <c r="A10" s="61" t="s">
        <v>87</v>
      </c>
      <c r="B10" s="33"/>
      <c r="C10" s="33"/>
      <c r="D10" s="33"/>
      <c r="E10" s="33"/>
      <c r="F10" s="33"/>
      <c r="G10" s="33"/>
      <c r="H10" s="33"/>
      <c r="I10" s="33"/>
      <c r="J10" s="33"/>
      <c r="K10" s="33"/>
    </row>
    <row r="11" spans="1:11" ht="15.95" customHeight="1" thickBot="1" x14ac:dyDescent="0.3">
      <c r="A11" s="10"/>
      <c r="B11" s="10"/>
      <c r="C11" s="10"/>
      <c r="D11" s="10"/>
      <c r="E11" s="10"/>
      <c r="F11" s="10"/>
      <c r="G11" s="10"/>
      <c r="H11" s="10"/>
      <c r="I11" s="10"/>
      <c r="J11" s="10"/>
      <c r="K11" s="11"/>
    </row>
    <row r="12" spans="1:11" ht="48.95" customHeight="1" x14ac:dyDescent="0.25">
      <c r="A12" s="49" t="s">
        <v>27</v>
      </c>
      <c r="B12" s="50"/>
      <c r="C12" s="55" t="s">
        <v>83</v>
      </c>
      <c r="D12" s="56"/>
      <c r="E12" s="50"/>
      <c r="F12" s="55" t="s">
        <v>88</v>
      </c>
      <c r="G12" s="56"/>
      <c r="H12" s="50"/>
      <c r="I12" s="75" t="s">
        <v>85</v>
      </c>
      <c r="J12" s="72"/>
      <c r="K12" s="11"/>
    </row>
    <row r="13" spans="1:11" ht="48.95" customHeight="1" x14ac:dyDescent="0.25">
      <c r="A13" s="57" t="s">
        <v>134</v>
      </c>
      <c r="B13" s="41"/>
      <c r="C13" s="48"/>
      <c r="D13" s="54"/>
      <c r="E13" s="41"/>
      <c r="F13" s="48"/>
      <c r="G13" s="54"/>
      <c r="H13" s="41"/>
      <c r="I13" s="51"/>
      <c r="J13" s="52"/>
      <c r="K13" s="11"/>
    </row>
    <row r="14" spans="1:11" ht="48.95" customHeight="1" x14ac:dyDescent="0.25">
      <c r="A14" s="57"/>
      <c r="B14" s="41"/>
      <c r="C14" s="48"/>
      <c r="D14" s="54"/>
      <c r="E14" s="41"/>
      <c r="F14" s="48"/>
      <c r="G14" s="54"/>
      <c r="H14" s="41"/>
      <c r="I14" s="51"/>
      <c r="J14" s="52"/>
      <c r="K14" s="11"/>
    </row>
    <row r="15" spans="1:11" ht="48.95" customHeight="1" x14ac:dyDescent="0.25">
      <c r="A15" s="57"/>
      <c r="B15" s="41"/>
      <c r="C15" s="48"/>
      <c r="D15" s="54"/>
      <c r="E15" s="41"/>
      <c r="F15" s="48"/>
      <c r="G15" s="54"/>
      <c r="H15" s="41"/>
      <c r="I15" s="51"/>
      <c r="J15" s="52"/>
      <c r="K15" s="11"/>
    </row>
    <row r="17" spans="1:10" ht="33" customHeight="1" x14ac:dyDescent="0.25">
      <c r="A17" s="63"/>
      <c r="B17" s="33"/>
      <c r="C17" s="33"/>
      <c r="D17" s="33"/>
      <c r="E17" s="33"/>
      <c r="F17" s="33"/>
      <c r="G17" s="33"/>
      <c r="H17" s="33"/>
      <c r="I17" s="33"/>
      <c r="J17" s="33"/>
    </row>
    <row r="19" spans="1:10" ht="15.95" customHeight="1" x14ac:dyDescent="0.25">
      <c r="A19" s="74" t="s">
        <v>89</v>
      </c>
      <c r="B19" s="33"/>
      <c r="C19" s="33"/>
      <c r="D19" s="33"/>
      <c r="E19" s="33"/>
      <c r="F19" s="33"/>
      <c r="G19" s="33"/>
      <c r="H19" s="33"/>
      <c r="I19" s="33"/>
      <c r="J19" s="33"/>
    </row>
    <row r="20" spans="1:10" ht="15.95" customHeight="1" thickBot="1" x14ac:dyDescent="0.3"/>
    <row r="21" spans="1:10" ht="15.95" customHeight="1" x14ac:dyDescent="0.25">
      <c r="A21" s="8" t="s">
        <v>26</v>
      </c>
      <c r="B21" s="59" t="s">
        <v>90</v>
      </c>
      <c r="C21" s="56"/>
      <c r="D21" s="56"/>
      <c r="E21" s="56"/>
      <c r="F21" s="56"/>
      <c r="G21" s="50"/>
      <c r="H21" s="71" t="s">
        <v>91</v>
      </c>
      <c r="I21" s="56"/>
      <c r="J21" s="72"/>
    </row>
    <row r="22" spans="1:10" ht="48" customHeight="1" x14ac:dyDescent="0.25">
      <c r="A22" s="21" t="s">
        <v>92</v>
      </c>
      <c r="B22" s="60" t="s">
        <v>93</v>
      </c>
      <c r="C22" s="54"/>
      <c r="D22" s="54"/>
      <c r="E22" s="54"/>
      <c r="F22" s="54"/>
      <c r="G22" s="41"/>
      <c r="H22" s="53" t="s">
        <v>135</v>
      </c>
      <c r="I22" s="54"/>
      <c r="J22" s="52"/>
    </row>
    <row r="23" spans="1:10" ht="48" customHeight="1" x14ac:dyDescent="0.25">
      <c r="A23" s="21" t="s">
        <v>94</v>
      </c>
      <c r="B23" s="60" t="s">
        <v>95</v>
      </c>
      <c r="C23" s="54"/>
      <c r="D23" s="54"/>
      <c r="E23" s="54"/>
      <c r="F23" s="54"/>
      <c r="G23" s="41"/>
      <c r="H23" s="53" t="s">
        <v>136</v>
      </c>
      <c r="I23" s="54"/>
      <c r="J23" s="52"/>
    </row>
    <row r="24" spans="1:10" ht="48" customHeight="1" x14ac:dyDescent="0.25">
      <c r="A24" s="21" t="s">
        <v>96</v>
      </c>
      <c r="B24" s="60" t="s">
        <v>97</v>
      </c>
      <c r="C24" s="54"/>
      <c r="D24" s="54"/>
      <c r="E24" s="54"/>
      <c r="F24" s="54"/>
      <c r="G24" s="41"/>
      <c r="H24" s="53" t="s">
        <v>135</v>
      </c>
      <c r="I24" s="54"/>
      <c r="J24" s="52"/>
    </row>
    <row r="25" spans="1:10" ht="48" customHeight="1" x14ac:dyDescent="0.25">
      <c r="A25" s="22">
        <v>4</v>
      </c>
      <c r="B25" s="58" t="s">
        <v>137</v>
      </c>
      <c r="C25" s="54"/>
      <c r="D25" s="54"/>
      <c r="E25" s="54"/>
      <c r="F25" s="54"/>
      <c r="G25" s="41"/>
      <c r="H25" s="53" t="s">
        <v>136</v>
      </c>
      <c r="I25" s="54"/>
      <c r="J25" s="52"/>
    </row>
    <row r="26" spans="1:10" ht="48" customHeight="1" x14ac:dyDescent="0.25">
      <c r="A26" s="22">
        <v>5</v>
      </c>
      <c r="B26" s="58" t="s">
        <v>138</v>
      </c>
      <c r="C26" s="54"/>
      <c r="D26" s="54"/>
      <c r="E26" s="54"/>
      <c r="F26" s="54"/>
      <c r="G26" s="41"/>
      <c r="H26" s="53" t="s">
        <v>136</v>
      </c>
      <c r="I26" s="54"/>
      <c r="J26" s="52"/>
    </row>
    <row r="27" spans="1:10" ht="48" customHeight="1" x14ac:dyDescent="0.25">
      <c r="A27" s="22">
        <v>6</v>
      </c>
      <c r="B27" s="58" t="s">
        <v>139</v>
      </c>
      <c r="C27" s="54"/>
      <c r="D27" s="54"/>
      <c r="E27" s="54"/>
      <c r="F27" s="54"/>
      <c r="G27" s="41"/>
      <c r="H27" s="53" t="s">
        <v>136</v>
      </c>
      <c r="I27" s="54"/>
      <c r="J27" s="52"/>
    </row>
    <row r="28" spans="1:10" ht="48" customHeight="1" x14ac:dyDescent="0.25">
      <c r="A28" s="22">
        <v>7</v>
      </c>
      <c r="B28" s="58" t="s">
        <v>140</v>
      </c>
      <c r="C28" s="54"/>
      <c r="D28" s="54"/>
      <c r="E28" s="54"/>
      <c r="F28" s="54"/>
      <c r="G28" s="41"/>
      <c r="H28" s="53" t="s">
        <v>136</v>
      </c>
      <c r="I28" s="54"/>
      <c r="J28" s="52"/>
    </row>
    <row r="29" spans="1:10" ht="48" customHeight="1" x14ac:dyDescent="0.25">
      <c r="A29" s="22">
        <v>8</v>
      </c>
      <c r="B29" s="58" t="s">
        <v>141</v>
      </c>
      <c r="C29" s="54"/>
      <c r="D29" s="54"/>
      <c r="E29" s="54"/>
      <c r="F29" s="54"/>
      <c r="G29" s="41"/>
      <c r="H29" s="53" t="s">
        <v>136</v>
      </c>
      <c r="I29" s="54"/>
      <c r="J29" s="52"/>
    </row>
    <row r="30" spans="1:10" ht="48" customHeight="1" x14ac:dyDescent="0.25">
      <c r="A30" s="22">
        <v>9</v>
      </c>
      <c r="B30" s="58" t="s">
        <v>142</v>
      </c>
      <c r="C30" s="54"/>
      <c r="D30" s="54"/>
      <c r="E30" s="54"/>
      <c r="F30" s="54"/>
      <c r="G30" s="41"/>
      <c r="H30" s="53" t="s">
        <v>136</v>
      </c>
      <c r="I30" s="54"/>
      <c r="J30" s="52"/>
    </row>
    <row r="31" spans="1:10" ht="48" customHeight="1" x14ac:dyDescent="0.25">
      <c r="A31" s="22"/>
      <c r="B31" s="58"/>
      <c r="C31" s="54"/>
      <c r="D31" s="54"/>
      <c r="E31" s="54"/>
      <c r="F31" s="54"/>
      <c r="G31" s="41"/>
      <c r="H31" s="53"/>
      <c r="I31" s="54"/>
      <c r="J31" s="52"/>
    </row>
    <row r="32" spans="1:10" ht="48.95" customHeight="1" thickBot="1" x14ac:dyDescent="0.3">
      <c r="A32" s="23"/>
      <c r="B32" s="65"/>
      <c r="C32" s="66"/>
      <c r="D32" s="66"/>
      <c r="E32" s="66"/>
      <c r="F32" s="66"/>
      <c r="G32" s="67"/>
      <c r="H32" s="68"/>
      <c r="I32" s="69"/>
      <c r="J32" s="70"/>
    </row>
    <row r="34" spans="1:10" ht="102" customHeight="1" x14ac:dyDescent="0.25">
      <c r="A34" s="63" t="s">
        <v>98</v>
      </c>
      <c r="B34" s="33"/>
      <c r="C34" s="33"/>
      <c r="D34" s="33"/>
      <c r="E34" s="33"/>
      <c r="F34" s="33"/>
      <c r="G34" s="33"/>
      <c r="H34" s="33"/>
      <c r="I34" s="33"/>
      <c r="J34" s="33"/>
    </row>
    <row r="37" spans="1:10" x14ac:dyDescent="0.25">
      <c r="A37" s="62" t="s">
        <v>99</v>
      </c>
      <c r="B37" s="33"/>
      <c r="C37" s="33"/>
      <c r="D37" s="33"/>
      <c r="E37" s="64" t="s">
        <v>143</v>
      </c>
      <c r="F37" s="33"/>
      <c r="G37" s="33"/>
      <c r="H37" s="33"/>
      <c r="I37" s="33"/>
      <c r="J37" s="33"/>
    </row>
    <row r="39" spans="1:10" x14ac:dyDescent="0.25">
      <c r="A39" s="62" t="s">
        <v>100</v>
      </c>
      <c r="B39" s="33"/>
      <c r="C39" s="33"/>
      <c r="D39" s="33"/>
      <c r="E39" s="64" t="s">
        <v>144</v>
      </c>
      <c r="F39" s="33"/>
      <c r="G39" s="33"/>
      <c r="H39" s="33"/>
      <c r="I39" s="33"/>
      <c r="J39" s="33"/>
    </row>
    <row r="86" spans="1:1" ht="15.75" x14ac:dyDescent="0.25">
      <c r="A86" t="s">
        <v>101</v>
      </c>
    </row>
  </sheetData>
  <sheetProtection algorithmName="SHA-512" hashValue="Vac/LkHbuzBECkBAJ7D046N2+deCYdRhq1LIaJ5zzSwBAExlnPwW+5e5GlU0PKwoqZJ5wk33Rq30FeL7AumYvA==" saltValue="aAGWBtSqVTkV2RWUG3Yrwg==" spinCount="100000" sheet="1"/>
  <mergeCells count="6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39:D39"/>
    <mergeCell ref="C15:E15"/>
    <mergeCell ref="A17:J17"/>
    <mergeCell ref="A37:D37"/>
    <mergeCell ref="B31:G31"/>
    <mergeCell ref="E37:J37"/>
    <mergeCell ref="A15:B15"/>
    <mergeCell ref="E39:J39"/>
    <mergeCell ref="A34:J34"/>
    <mergeCell ref="B32:G32"/>
    <mergeCell ref="H32:J32"/>
    <mergeCell ref="H21:J21"/>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2025-09-15T11:21:57Z</dcterms:modified>
</cp:coreProperties>
</file>