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Z:\2025\2. SUPAPRASTINTI konkursai\Priemonės kataraktos operacijai 3914-1\Pasiūlymai\"/>
    </mc:Choice>
  </mc:AlternateContent>
  <xr:revisionPtr revIDLastSave="0" documentId="8_{9D341B58-346C-4A52-B547-DB439E24FA50}" xr6:coauthVersionLast="47" xr6:coauthVersionMax="47" xr10:uidLastSave="{00000000-0000-0000-0000-000000000000}"/>
  <bookViews>
    <workbookView xWindow="-120" yWindow="-120" windowWidth="29040" windowHeight="15840" activeTab="1"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08" i="1" l="1"/>
  <c r="F101" i="1"/>
  <c r="G107" i="1" s="1"/>
  <c r="G91" i="1"/>
  <c r="F79" i="1"/>
  <c r="G90" i="1" s="1"/>
  <c r="G69" i="1"/>
  <c r="F65" i="1"/>
  <c r="G68" i="1" s="1"/>
  <c r="G55" i="1"/>
  <c r="F52" i="1"/>
  <c r="G54" i="1" s="1"/>
  <c r="G42" i="1"/>
  <c r="F37" i="1"/>
  <c r="G41" i="1" s="1"/>
  <c r="G21" i="1"/>
  <c r="F41" i="1" l="1"/>
  <c r="F42" i="1" s="1"/>
  <c r="F43" i="1" s="1"/>
  <c r="F54" i="1"/>
  <c r="F55" i="1" s="1"/>
  <c r="F56" i="1" s="1"/>
  <c r="F68" i="1"/>
  <c r="F69" i="1" s="1"/>
  <c r="F70" i="1" s="1"/>
  <c r="F90" i="1"/>
  <c r="F91" i="1" s="1"/>
  <c r="F92" i="1" s="1"/>
  <c r="F107" i="1"/>
  <c r="F108" i="1" s="1"/>
  <c r="F109" i="1" s="1"/>
</calcChain>
</file>

<file path=xl/sharedStrings.xml><?xml version="1.0" encoding="utf-8"?>
<sst xmlns="http://schemas.openxmlformats.org/spreadsheetml/2006/main" count="220" uniqueCount="144">
  <si>
    <t>PIRKIMO SĄLYGŲ PRIEDAS "PASIŪLYMO FORMA"</t>
  </si>
  <si>
    <t>PRIEMONĖS KATARAKTOS OPERACIJAI</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</si>
  <si>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</si>
  <si>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</si>
  <si>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</si>
  <si>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</si>
  <si>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</si>
  <si>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</si>
  <si>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</si>
  <si>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</si>
  <si>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</si>
  <si>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</si>
  <si>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</si>
  <si>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</si>
  <si>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</si>
  <si>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</si>
  <si>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</si>
  <si>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</si>
  <si>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</si>
  <si>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</si>
  <si>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</si>
  <si>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</si>
  <si>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</si>
  <si>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</si>
  <si>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</si>
  <si>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</si>
  <si>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</si>
  <si>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KAPSULĖS TEMPIMO ŽIEDAI</t>
  </si>
  <si>
    <t>Tiekėjo pasiūlymas:</t>
  </si>
  <si>
    <t>Nr.</t>
  </si>
  <si>
    <t>Pavadinimas</t>
  </si>
  <si>
    <t>Kiekis</t>
  </si>
  <si>
    <t>Mato vienetas</t>
  </si>
  <si>
    <t>Kaina be PVM, Eur</t>
  </si>
  <si>
    <t>Suma be PVM, Eur</t>
  </si>
  <si>
    <t>Gamintojas, modelis, prekės kodas kataloge (jei turi)</t>
  </si>
  <si>
    <t>Konkreti siūlomo parametro reikšmė</t>
  </si>
  <si>
    <t>Dokumentas, kuriame yra nurodyta parametro reikšmė, pavadinimas ir puslapio Nr.  (puslapyje pabraukiant kiekvienos pozicijos kiekvieną atitikimą, nurodant pozicijos numerį pagal prašomas specifikacijas)</t>
  </si>
  <si>
    <t>1.</t>
  </si>
  <si>
    <t>Kapsulės tempimo žiedai</t>
  </si>
  <si>
    <t>1.1.</t>
  </si>
  <si>
    <t>vnt.</t>
  </si>
  <si>
    <t>1.1.1.</t>
  </si>
  <si>
    <t>Medžiaga: polimetilmetakrilatas ar jo dariniai</t>
  </si>
  <si>
    <t>1.1.2.</t>
  </si>
  <si>
    <t>Diametras: 12.0, 12.5, 13.0, 13.5 ir 14.00 mm, su angutėmis galuose</t>
  </si>
  <si>
    <t>1.1.3.</t>
  </si>
  <si>
    <t>Mėlynos spalvos</t>
  </si>
  <si>
    <t>Suma be PVM</t>
  </si>
  <si>
    <t>Taikomas PVM dydis (%)</t>
  </si>
  <si>
    <t>PVM suma</t>
  </si>
  <si>
    <t>Suma su PVM</t>
  </si>
  <si>
    <t>2. DALIS</t>
  </si>
  <si>
    <t>VIENKARTINĖS, STERILIOS NEPERLENKIAMOS IOL IMPLANTAVIMO KASETĖS</t>
  </si>
  <si>
    <t>2.</t>
  </si>
  <si>
    <t>Vienkartinės, sterilios neperlenkiamos IOL implantavimo kasetės</t>
  </si>
  <si>
    <t>2.1.</t>
  </si>
  <si>
    <t>2.1.1.</t>
  </si>
  <si>
    <t>Skirtos ligoninėje turintiems Monarch II ir Monarch III injektoriams, implantuoti sulankstomiems IOL per didesnį kaip 2,75 mm pjūvį</t>
  </si>
  <si>
    <t>3. DALIS</t>
  </si>
  <si>
    <t>VIENKARTINIAI RAINELĖS RETRAKTORIAI (KABLIUKAI)</t>
  </si>
  <si>
    <t>3.</t>
  </si>
  <si>
    <t>Vienkartiniai rainelės retraktoriai (kabliukai)</t>
  </si>
  <si>
    <t>3.1.</t>
  </si>
  <si>
    <t>dėž.</t>
  </si>
  <si>
    <t>3.1.1.</t>
  </si>
  <si>
    <t>Propilenas, sterilūs, mėlynos spalvos</t>
  </si>
  <si>
    <t>3.1.2.</t>
  </si>
  <si>
    <t>5 vnt. dėžutėje</t>
  </si>
  <si>
    <t>4. DALIS</t>
  </si>
  <si>
    <t>UŽPAKALINĖS KAMEROS SULANKSTOMI INTRAOKULINIAI LĘŠIUKAI</t>
  </si>
  <si>
    <t>4.</t>
  </si>
  <si>
    <t>Užpakalinės kameros sulankstomi intraokuliniai lęšiukai</t>
  </si>
  <si>
    <t>4.1.</t>
  </si>
  <si>
    <t>4.1.1.</t>
  </si>
  <si>
    <t>Medžiaga: hidrofobinis akrilatas</t>
  </si>
  <si>
    <t>4.1.2.</t>
  </si>
  <si>
    <t>Ilgis: gali būti nuo 12,5 mm iki 13,0 mm</t>
  </si>
  <si>
    <t>4.1.3.</t>
  </si>
  <si>
    <t>Optinės dalies diametras: gali būti nuo 5,5mm iki 6,0mm</t>
  </si>
  <si>
    <t>4.1.4.</t>
  </si>
  <si>
    <t>Optinės dalies kraštas: status</t>
  </si>
  <si>
    <t>4.1.5.</t>
  </si>
  <si>
    <t>Optinės dalies išgaubtumas: asferinis</t>
  </si>
  <si>
    <t>4.1.6.</t>
  </si>
  <si>
    <t>Optinės dalies forma: pliusinių dioptrijų laužiamosios galios lęšiukų optinė dalis abipusiai išgaubta, minusinių dioptrijų - menisko formos.</t>
  </si>
  <si>
    <t>4.1.7.</t>
  </si>
  <si>
    <t>Refrakcijos indeksas: intervalas tarp 1,46 ir 1,56</t>
  </si>
  <si>
    <t>4.1.8.</t>
  </si>
  <si>
    <t>Laužiamoji galia: nuo -5 iki +34 dioptrijų, 0,5 dioptrijos žingsniu</t>
  </si>
  <si>
    <t>4.1.9.</t>
  </si>
  <si>
    <t>Atraminių elementų forma: „J" arba „C“</t>
  </si>
  <si>
    <t>4.1.10.</t>
  </si>
  <si>
    <t>Konstrukcija: monolitiniai</t>
  </si>
  <si>
    <t>5. DALIS</t>
  </si>
  <si>
    <t>PRIEKINĖS KAMEROS NESULANKSTOMI INTRAOKULINIAI LĘŠIUKAI</t>
  </si>
  <si>
    <t>5.</t>
  </si>
  <si>
    <t>Priekinės kameros nesulankstomi intraokuliniai lęšiukai</t>
  </si>
  <si>
    <t>5.1.</t>
  </si>
  <si>
    <t>5.1.1.</t>
  </si>
  <si>
    <t>5.1.2.</t>
  </si>
  <si>
    <t>Ilgis: gali būti nuo 12,5 iki 13,5 mm</t>
  </si>
  <si>
    <t>5.1.3.</t>
  </si>
  <si>
    <t>Optinės dalies diametras: gali būti nuo 5,5 mm iki 6,0 mm</t>
  </si>
  <si>
    <t>5.1.4.</t>
  </si>
  <si>
    <t>Laužiamoji galia: nuo +5 iki +25 dioptrijų</t>
  </si>
  <si>
    <t>5.1.5.</t>
  </si>
  <si>
    <t>Atraminiai elementai atviro tipo (angl. open loop) su 4 atraminiais taškais</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</si>
  <si>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</si>
  <si>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</si>
  <si>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</si>
  <si>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</si>
  <si>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</si>
  <si>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</si>
  <si>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</si>
  <si>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</si>
  <si>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</si>
  <si>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</si>
  <si>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</si>
  <si>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</si>
  <si>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</si>
  <si>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</si>
  <si>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</si>
  <si>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</si>
  <si>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</si>
  <si>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</si>
  <si>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</si>
  <si>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</si>
  <si>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3914-1 2025-11-05 08:28:57</t>
  </si>
  <si>
    <t>Vilnius</t>
  </si>
  <si>
    <t>Fox Vision UAB</t>
  </si>
  <si>
    <t>A. Mickevičiaus 9-3, Vilnius LT-08119</t>
  </si>
  <si>
    <t>LT100008636117</t>
  </si>
  <si>
    <t>Aurimas Šumskis</t>
  </si>
  <si>
    <t>+37069829975, asumskis@foxvisiongroup.com</t>
  </si>
  <si>
    <t xml:space="preserve">MADHU INSTRUMENTS PVT LTD, Iris Care MIPL/D1, </t>
  </si>
  <si>
    <t>Polipropilenas, sterilūs, mėlynos spalvos</t>
  </si>
  <si>
    <t>3 PD katalogas.pdf.pdf</t>
  </si>
  <si>
    <t>Aurimas Šumskis, direktorius</t>
  </si>
  <si>
    <t>Aurimas Šumskis, direktorius, +37069829975, asumskis@foxvisiongroup.com</t>
  </si>
  <si>
    <t>LT83 7044 0600 0815 0581, AB SEB bankas, banko kodas 70440</t>
  </si>
  <si>
    <t>ne</t>
  </si>
  <si>
    <t>CE Certificate.pdf</t>
  </si>
  <si>
    <t>CE Notified Body Confirmation Letter.pdf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</si>
</sst>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3">
    <xf numFmtId="0" fontId="0" fillId="0" borderId="0" xfId="0"/>
    <xf numFmtId="0" fontId="3" fillId="2" borderId="0" xfId="0" applyFont="1" applyFill="1"/>
    <xf numFmtId="0" fontId="4" fillId="2" borderId="0" xfId="0" applyFont="1" applyFill="1"/>
    <xf numFmtId="0" fontId="4" fillId="2" borderId="0" xfId="0" applyFont="1" applyFill="1" applyAlignment="1">
      <alignment horizontal="center"/>
    </xf>
    <xf numFmtId="0" fontId="3" fillId="2" borderId="1" xfId="0" applyFont="1" applyFill="1" applyBorder="1" applyAlignment="1">
      <alignment horizontal="left"/>
    </xf>
    <xf numFmtId="0" fontId="3" fillId="2" borderId="0" xfId="0" applyFont="1" applyFill="1" applyAlignment="1">
      <alignment vertical="center" wrapText="1"/>
    </xf>
    <xf numFmtId="0" fontId="3" fillId="2" borderId="0" xfId="0" applyFont="1" applyFill="1" applyAlignment="1" applyProtection="1">
      <alignment horizontal="center" vertical="center" wrapText="1"/>
      <protection locked="0"/>
    </xf>
    <xf numFmtId="0" fontId="3" fillId="2" borderId="3" xfId="0" applyFont="1" applyFill="1" applyBorder="1"/>
    <xf numFmtId="0" fontId="3" fillId="2" borderId="4" xfId="0" applyFont="1" applyFill="1" applyBorder="1" applyAlignment="1">
      <alignment horizontal="center" vertical="center" wrapText="1"/>
    </xf>
    <xf numFmtId="0" fontId="3" fillId="2" borderId="6" xfId="0" applyFont="1" applyFill="1" applyBorder="1" applyAlignment="1">
      <alignment horizontal="center" wrapText="1"/>
    </xf>
    <xf numFmtId="0" fontId="3" fillId="2" borderId="0" xfId="0" applyFont="1" applyFill="1" applyAlignment="1">
      <alignment horizontal="center" vertical="center" wrapText="1"/>
    </xf>
    <xf numFmtId="0" fontId="3" fillId="2" borderId="0" xfId="0" applyFont="1" applyFill="1" applyAlignment="1">
      <alignment horizontal="center" vertical="center"/>
    </xf>
    <xf numFmtId="0" fontId="4" fillId="4" borderId="0" xfId="0" applyFont="1" applyFill="1"/>
    <xf numFmtId="0" fontId="3" fillId="5" borderId="1" xfId="0" applyFont="1" applyFill="1" applyBorder="1" applyProtection="1">
      <protection locked="0"/>
    </xf>
    <xf numFmtId="0" fontId="3" fillId="4" borderId="0" xfId="0" applyFont="1" applyFill="1"/>
    <xf numFmtId="0" fontId="3" fillId="5" borderId="0" xfId="0" applyFont="1" applyFill="1" applyProtection="1">
      <protection locked="0"/>
    </xf>
    <xf numFmtId="0" fontId="4" fillId="4" borderId="23" xfId="0" applyFont="1" applyFill="1" applyBorder="1"/>
    <xf numFmtId="0" fontId="3" fillId="5" borderId="23" xfId="0" applyFont="1" applyFill="1" applyBorder="1" applyProtection="1">
      <protection locked="0"/>
    </xf>
    <xf numFmtId="0" fontId="3" fillId="3" borderId="8" xfId="0" applyFont="1" applyFill="1" applyBorder="1" applyAlignment="1" applyProtection="1">
      <alignment horizontal="center" vertical="center"/>
      <protection locked="0"/>
    </xf>
    <xf numFmtId="0" fontId="3" fillId="3" borderId="11" xfId="0" applyFont="1" applyFill="1" applyBorder="1" applyAlignment="1" applyProtection="1">
      <alignment horizontal="center" vertical="center"/>
      <protection locked="0"/>
    </xf>
    <xf numFmtId="0" fontId="3" fillId="4" borderId="7" xfId="0" applyFont="1" applyFill="1" applyBorder="1" applyAlignment="1">
      <alignment horizontal="center" vertical="center" wrapText="1"/>
    </xf>
    <xf numFmtId="0" fontId="3" fillId="5" borderId="7" xfId="0" applyFont="1" applyFill="1" applyBorder="1" applyAlignment="1" applyProtection="1">
      <alignment horizontal="center" vertical="center" wrapText="1"/>
      <protection locked="0"/>
    </xf>
    <xf numFmtId="0" fontId="3" fillId="5" borderId="18" xfId="0" applyFont="1" applyFill="1" applyBorder="1" applyAlignment="1" applyProtection="1">
      <alignment horizontal="center" vertical="center" wrapText="1"/>
      <protection locked="0"/>
    </xf>
    <xf numFmtId="0" fontId="4" fillId="4" borderId="23" xfId="0" applyFont="1" applyFill="1" applyBorder="1" applyAlignment="1">
      <alignment wrapText="1"/>
    </xf>
    <xf numFmtId="0" fontId="4" fillId="4" borderId="23" xfId="0" applyFont="1" applyFill="1" applyBorder="1" applyAlignment="1">
      <alignment vertical="top" wrapText="1"/>
    </xf>
    <xf numFmtId="0" fontId="3" fillId="4" borderId="23" xfId="0" applyFont="1" applyFill="1" applyBorder="1" applyAlignment="1">
      <alignment vertical="top" wrapText="1"/>
    </xf>
    <xf numFmtId="0" fontId="3" fillId="6" borderId="23" xfId="0" applyFont="1" applyFill="1" applyBorder="1" applyAlignment="1" applyProtection="1">
      <alignment vertical="top" wrapText="1"/>
      <protection locked="0"/>
    </xf>
    <xf numFmtId="0" fontId="3" fillId="5" borderId="23" xfId="0" applyFont="1" applyFill="1" applyBorder="1" applyAlignment="1" applyProtection="1">
      <alignment vertical="top" wrapText="1"/>
      <protection locked="0"/>
    </xf>
    <xf numFmtId="0" fontId="4" fillId="4" borderId="23" xfId="0" applyFont="1" applyFill="1" applyBorder="1" applyAlignment="1">
      <alignment horizontal="center" vertical="top" wrapText="1"/>
    </xf>
    <xf numFmtId="0" fontId="3" fillId="4" borderId="23" xfId="0" applyFont="1" applyFill="1" applyBorder="1" applyAlignment="1">
      <alignment horizontal="center" vertical="top" wrapText="1"/>
    </xf>
    <xf numFmtId="14" fontId="3" fillId="5" borderId="1" xfId="0" applyNumberFormat="1" applyFont="1" applyFill="1" applyBorder="1" applyProtection="1">
      <protection locked="0"/>
    </xf>
    <xf numFmtId="0" fontId="2" fillId="5" borderId="1" xfId="0" applyFont="1" applyFill="1" applyBorder="1" applyProtection="1">
      <protection locked="0"/>
    </xf>
    <xf numFmtId="0" fontId="2" fillId="5" borderId="23" xfId="0" applyFont="1" applyFill="1" applyBorder="1" applyAlignment="1" applyProtection="1">
      <alignment vertical="top" wrapText="1"/>
      <protection locked="0"/>
    </xf>
    <xf numFmtId="0" fontId="3" fillId="4" borderId="0" xfId="0" applyFont="1" applyFill="1" applyAlignment="1">
      <alignment horizontal="left" vertical="top" wrapText="1"/>
    </xf>
    <xf numFmtId="0" fontId="3" fillId="2" borderId="0" xfId="0" applyFont="1" applyFill="1"/>
    <xf numFmtId="0" fontId="2"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3" fillId="2" borderId="1" xfId="0" applyFont="1" applyFill="1" applyBorder="1" applyAlignment="1">
      <alignment vertical="center" wrapText="1"/>
    </xf>
    <xf numFmtId="0" fontId="0" fillId="0" borderId="15" xfId="0" applyBorder="1"/>
    <xf numFmtId="0" fontId="3" fillId="4" borderId="23" xfId="0" applyFont="1" applyFill="1" applyBorder="1" applyAlignment="1">
      <alignment vertical="center" wrapText="1"/>
    </xf>
    <xf numFmtId="0" fontId="0" fillId="0" borderId="23" xfId="0" applyBorder="1"/>
    <xf numFmtId="0" fontId="3" fillId="2" borderId="0" xfId="0" applyFont="1" applyFill="1" applyAlignment="1">
      <alignment vertical="center" wrapText="1"/>
    </xf>
    <xf numFmtId="49" fontId="5" fillId="2" borderId="2" xfId="0" applyNumberFormat="1" applyFont="1" applyFill="1" applyBorder="1" applyAlignment="1">
      <alignment horizontal="left" vertical="center"/>
    </xf>
    <xf numFmtId="0" fontId="0" fillId="0" borderId="22" xfId="0" applyBorder="1"/>
    <xf numFmtId="0" fontId="2"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3" fillId="5" borderId="1" xfId="0" applyFont="1" applyFill="1" applyBorder="1" applyAlignment="1" applyProtection="1">
      <alignment horizontal="center" vertical="center" wrapText="1"/>
      <protection locked="0"/>
    </xf>
    <xf numFmtId="0" fontId="2" fillId="5" borderId="1" xfId="0" quotePrefix="1" applyFont="1" applyFill="1" applyBorder="1" applyAlignment="1" applyProtection="1">
      <alignment horizontal="center" vertical="center" wrapText="1"/>
      <protection locked="0"/>
    </xf>
    <xf numFmtId="49" fontId="5" fillId="2" borderId="2" xfId="0" applyNumberFormat="1" applyFont="1" applyFill="1" applyBorder="1" applyAlignment="1">
      <alignment horizontal="left" vertical="center" wrapText="1"/>
    </xf>
    <xf numFmtId="0" fontId="4" fillId="2" borderId="0" xfId="0" applyFont="1" applyFill="1"/>
    <xf numFmtId="0" fontId="4" fillId="2" borderId="0" xfId="0" applyFont="1" applyFill="1" applyAlignment="1">
      <alignment horizontal="left" wrapText="1"/>
    </xf>
    <xf numFmtId="0" fontId="3" fillId="5" borderId="1" xfId="0" applyFont="1" applyFill="1" applyBorder="1" applyAlignment="1" applyProtection="1">
      <alignment horizontal="left" vertical="center" wrapText="1"/>
      <protection locked="0"/>
    </xf>
    <xf numFmtId="0" fontId="0" fillId="0" borderId="16" xfId="0" applyBorder="1"/>
    <xf numFmtId="0" fontId="3" fillId="3" borderId="7" xfId="0" applyFont="1" applyFill="1" applyBorder="1" applyAlignment="1" applyProtection="1">
      <alignment horizontal="center" vertical="center" wrapText="1"/>
      <protection locked="0"/>
    </xf>
    <xf numFmtId="0" fontId="3" fillId="3" borderId="1" xfId="0" applyFont="1" applyFill="1" applyBorder="1" applyAlignment="1" applyProtection="1">
      <alignment horizontal="center" vertical="center" wrapText="1"/>
      <protection locked="0"/>
    </xf>
    <xf numFmtId="0" fontId="3" fillId="4" borderId="1" xfId="0" applyFont="1" applyFill="1" applyBorder="1" applyAlignment="1">
      <alignment horizontal="left" vertical="center" wrapText="1"/>
    </xf>
    <xf numFmtId="0" fontId="1" fillId="5" borderId="17" xfId="0" applyFont="1" applyFill="1" applyBorder="1" applyAlignment="1" applyProtection="1">
      <alignment horizontal="center" vertical="center" wrapText="1"/>
      <protection locked="0"/>
    </xf>
    <xf numFmtId="0" fontId="0" fillId="0" borderId="17" xfId="0" applyBorder="1"/>
    <xf numFmtId="0" fontId="3" fillId="3" borderId="8" xfId="0" applyFont="1" applyFill="1" applyBorder="1" applyAlignment="1" applyProtection="1">
      <alignment horizontal="center" vertical="center" wrapText="1"/>
      <protection locked="0"/>
    </xf>
    <xf numFmtId="0" fontId="3" fillId="2" borderId="5" xfId="0" applyFont="1" applyFill="1" applyBorder="1" applyAlignment="1">
      <alignment horizontal="center" vertical="center" wrapText="1"/>
    </xf>
    <xf numFmtId="0" fontId="0" fillId="0" borderId="13" xfId="0" applyBorder="1"/>
    <xf numFmtId="0" fontId="0" fillId="0" borderId="12" xfId="0" applyBorder="1"/>
    <xf numFmtId="0" fontId="3" fillId="5" borderId="17" xfId="0" applyFont="1" applyFill="1" applyBorder="1" applyAlignment="1" applyProtection="1">
      <alignment horizontal="center" vertical="center" wrapText="1"/>
      <protection locked="0"/>
    </xf>
    <xf numFmtId="0" fontId="6" fillId="2" borderId="0" xfId="0" applyFont="1" applyFill="1" applyAlignment="1">
      <alignment horizontal="left" vertical="top" wrapText="1"/>
    </xf>
    <xf numFmtId="0" fontId="3" fillId="5" borderId="10" xfId="0" applyFont="1" applyFill="1" applyBorder="1" applyAlignment="1" applyProtection="1">
      <alignment horizontal="left" vertical="center" wrapText="1"/>
      <protection locked="0"/>
    </xf>
    <xf numFmtId="0" fontId="0" fillId="0" borderId="19" xfId="0" applyBorder="1"/>
    <xf numFmtId="0" fontId="0" fillId="0" borderId="20" xfId="0" applyBorder="1"/>
    <xf numFmtId="0" fontId="3"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3" fillId="2" borderId="0" xfId="0" applyFont="1" applyFill="1" applyAlignment="1">
      <alignment horizontal="right"/>
    </xf>
    <xf numFmtId="0" fontId="3" fillId="3" borderId="10" xfId="0" applyFont="1" applyFill="1" applyBorder="1" applyAlignment="1" applyProtection="1">
      <alignment horizontal="center" vertical="center" wrapText="1"/>
      <protection locked="0"/>
    </xf>
    <xf numFmtId="0" fontId="3" fillId="2" borderId="4" xfId="0" applyFont="1" applyFill="1" applyBorder="1" applyAlignment="1">
      <alignment horizontal="center" vertical="center" wrapText="1"/>
    </xf>
    <xf numFmtId="0" fontId="3" fillId="3" borderId="0" xfId="0" applyFont="1" applyFill="1" applyProtection="1">
      <protection locked="0"/>
    </xf>
    <xf numFmtId="0" fontId="4" fillId="2" borderId="0" xfId="0" applyFont="1" applyFill="1" applyAlignment="1">
      <alignment horizontal="left"/>
    </xf>
    <xf numFmtId="0" fontId="4" fillId="2" borderId="0" xfId="0" applyFont="1" applyFill="1" applyAlignment="1">
      <alignment horizontal="left" vertical="center" wrapText="1"/>
    </xf>
    <xf numFmtId="0" fontId="1" fillId="5" borderId="1" xfId="0" applyFont="1" applyFill="1" applyBorder="1" applyAlignment="1" applyProtection="1">
      <alignment horizontal="left" vertical="center" wrapText="1"/>
      <protection locked="0"/>
    </xf>
    <xf numFmtId="0" fontId="3" fillId="2" borderId="6" xfId="0" applyFont="1" applyFill="1" applyBorder="1" applyAlignment="1">
      <alignment horizontal="center" vertical="center" wrapText="1"/>
    </xf>
    <xf numFmtId="0" fontId="0" fillId="0" borderId="14" xfId="0" applyBorder="1"/>
    <xf numFmtId="0" fontId="3" fillId="3" borderId="9" xfId="0" applyFont="1" applyFill="1" applyBorder="1" applyAlignment="1" applyProtection="1">
      <alignment horizontal="center" vertical="center" wrapText="1"/>
      <protection locked="0"/>
    </xf>
    <xf numFmtId="0" fontId="3" fillId="2" borderId="12" xfId="0" applyFont="1" applyFill="1" applyBorder="1" applyAlignment="1">
      <alignment horizontal="center" vertical="center" wrapText="1"/>
    </xf>
    <xf numFmtId="0" fontId="3" fillId="2" borderId="14" xfId="0" applyFont="1" applyFill="1" applyBorder="1" applyAlignment="1">
      <alignment horizontal="center" vertical="center"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I109"/>
  <sheetViews>
    <sheetView topLeftCell="A9" workbookViewId="0">
      <selection activeCell="G16" sqref="G16"/>
    </sheetView>
  </sheetViews>
  <sheetFormatPr defaultColWidth="10.875" defaultRowHeight="15" x14ac:dyDescent="0.25"/>
  <cols>
    <col min="1" max="1" width="6.75" style="1" customWidth="1"/>
    <col min="2" max="2" width="32.375" style="1" customWidth="1"/>
    <col min="3" max="3" width="15.125" style="1" customWidth="1"/>
    <col min="4" max="4" width="11.875" style="1" customWidth="1"/>
    <col min="5" max="5" width="14" style="1" customWidth="1"/>
    <col min="6" max="6" width="15.125" style="1" customWidth="1"/>
    <col min="7" max="7" width="20.5" style="1" customWidth="1"/>
    <col min="8" max="8" width="26.5" style="1" customWidth="1"/>
    <col min="9" max="15" width="25" style="1" customWidth="1"/>
    <col min="16" max="16" width="10.875" style="1" customWidth="1"/>
    <col min="17" max="16384" width="10.875" style="1"/>
  </cols>
  <sheetData>
    <row r="2" spans="1:6" x14ac:dyDescent="0.25">
      <c r="A2" s="12" t="s">
        <v>0</v>
      </c>
      <c r="B2" s="2"/>
    </row>
    <row r="3" spans="1:6" x14ac:dyDescent="0.25">
      <c r="B3" s="3"/>
    </row>
    <row r="4" spans="1:6" x14ac:dyDescent="0.25">
      <c r="A4" s="12" t="s">
        <v>1</v>
      </c>
      <c r="B4" s="2"/>
    </row>
    <row r="5" spans="1:6" x14ac:dyDescent="0.25">
      <c r="A5" s="2"/>
      <c r="B5" s="2"/>
    </row>
    <row r="6" spans="1:6" x14ac:dyDescent="0.25">
      <c r="A6" s="1" t="s">
        <v>2</v>
      </c>
      <c r="B6" s="12" t="s">
        <v>3</v>
      </c>
    </row>
    <row r="7" spans="1:6" x14ac:dyDescent="0.25">
      <c r="B7" s="2"/>
    </row>
    <row r="8" spans="1:6" x14ac:dyDescent="0.25">
      <c r="A8" s="4" t="s">
        <v>4</v>
      </c>
      <c r="B8" s="30">
        <v>45973</v>
      </c>
    </row>
    <row r="9" spans="1:6" x14ac:dyDescent="0.25">
      <c r="A9" s="4" t="s">
        <v>5</v>
      </c>
      <c r="B9" s="13"/>
    </row>
    <row r="10" spans="1:6" x14ac:dyDescent="0.25">
      <c r="A10" s="4" t="s">
        <v>6</v>
      </c>
      <c r="B10" s="31" t="s">
        <v>129</v>
      </c>
    </row>
    <row r="12" spans="1:6" ht="15.75" x14ac:dyDescent="0.25">
      <c r="A12" s="38" t="s">
        <v>7</v>
      </c>
      <c r="B12" s="39"/>
      <c r="C12" s="35" t="s">
        <v>130</v>
      </c>
      <c r="D12" s="36"/>
      <c r="E12" s="36"/>
      <c r="F12" s="37"/>
    </row>
    <row r="13" spans="1:6" ht="15.95" customHeight="1" x14ac:dyDescent="0.25">
      <c r="A13" s="43" t="s">
        <v>8</v>
      </c>
      <c r="B13" s="44"/>
      <c r="C13" s="47">
        <v>303317197</v>
      </c>
      <c r="D13" s="36"/>
      <c r="E13" s="36"/>
      <c r="F13" s="37"/>
    </row>
    <row r="14" spans="1:6" ht="15.95" customHeight="1" x14ac:dyDescent="0.25">
      <c r="A14" s="43" t="s">
        <v>9</v>
      </c>
      <c r="B14" s="44"/>
      <c r="C14" s="35" t="s">
        <v>131</v>
      </c>
      <c r="D14" s="36"/>
      <c r="E14" s="36"/>
      <c r="F14" s="37"/>
    </row>
    <row r="15" spans="1:6" ht="15.95" customHeight="1" x14ac:dyDescent="0.25">
      <c r="A15" s="38" t="s">
        <v>10</v>
      </c>
      <c r="B15" s="39"/>
      <c r="C15" s="35" t="s">
        <v>132</v>
      </c>
      <c r="D15" s="36"/>
      <c r="E15" s="36"/>
      <c r="F15" s="37"/>
    </row>
    <row r="16" spans="1:6" ht="63" customHeight="1" x14ac:dyDescent="0.25">
      <c r="A16" s="49" t="s">
        <v>11</v>
      </c>
      <c r="B16" s="44"/>
      <c r="C16" s="35" t="s">
        <v>140</v>
      </c>
      <c r="D16" s="36"/>
      <c r="E16" s="36"/>
      <c r="F16" s="37"/>
    </row>
    <row r="17" spans="1:7" ht="15.95" customHeight="1" x14ac:dyDescent="0.25">
      <c r="A17" s="38" t="s">
        <v>12</v>
      </c>
      <c r="B17" s="39"/>
      <c r="C17" s="35" t="s">
        <v>133</v>
      </c>
      <c r="D17" s="36"/>
      <c r="E17" s="36"/>
      <c r="F17" s="37"/>
    </row>
    <row r="18" spans="1:7" ht="15.95" customHeight="1" x14ac:dyDescent="0.25">
      <c r="A18" s="38" t="s">
        <v>13</v>
      </c>
      <c r="B18" s="39"/>
      <c r="C18" s="48" t="s">
        <v>134</v>
      </c>
      <c r="D18" s="36"/>
      <c r="E18" s="36"/>
      <c r="F18" s="37"/>
    </row>
    <row r="19" spans="1:7" ht="48" customHeight="1" x14ac:dyDescent="0.25">
      <c r="A19" s="38" t="s">
        <v>14</v>
      </c>
      <c r="B19" s="39"/>
      <c r="C19" s="35" t="s">
        <v>138</v>
      </c>
      <c r="D19" s="36"/>
      <c r="E19" s="36"/>
      <c r="F19" s="37"/>
    </row>
    <row r="20" spans="1:7" ht="54.95" customHeight="1" x14ac:dyDescent="0.25">
      <c r="A20" s="38" t="s">
        <v>15</v>
      </c>
      <c r="B20" s="39"/>
      <c r="C20" s="35" t="s">
        <v>139</v>
      </c>
      <c r="D20" s="36"/>
      <c r="E20" s="36"/>
      <c r="F20" s="37"/>
    </row>
    <row r="21" spans="1:7" ht="71.099999999999994" customHeight="1" x14ac:dyDescent="0.25">
      <c r="A21" s="40" t="s">
        <v>16</v>
      </c>
      <c r="B21" s="41"/>
      <c r="C21" s="45" t="s">
        <v>133</v>
      </c>
      <c r="D21" s="46"/>
      <c r="E21" s="46"/>
      <c r="F21" s="46"/>
      <c r="G21" s="14" t="str">
        <f>IF((SUMPRODUCT(--(C21=""))&gt;0), "Privaloma užpildyti, kai taikomi pašalinimo pagrindai", "")</f>
        <v/>
      </c>
    </row>
    <row r="22" spans="1:7" ht="18" customHeight="1" x14ac:dyDescent="0.25">
      <c r="A22" s="5"/>
      <c r="B22" s="5"/>
      <c r="C22" s="6"/>
      <c r="D22" s="6"/>
      <c r="E22" s="6"/>
      <c r="F22" s="6"/>
    </row>
    <row r="23" spans="1:7" x14ac:dyDescent="0.25">
      <c r="A23" s="50" t="s">
        <v>17</v>
      </c>
      <c r="B23" s="34"/>
      <c r="C23" s="34"/>
      <c r="D23" s="34"/>
      <c r="E23" s="34"/>
      <c r="F23" s="34"/>
    </row>
    <row r="24" spans="1:7" x14ac:dyDescent="0.25">
      <c r="A24" s="34" t="s">
        <v>18</v>
      </c>
      <c r="B24" s="34"/>
      <c r="C24" s="34"/>
      <c r="D24" s="34"/>
      <c r="E24" s="34"/>
      <c r="F24" s="34"/>
    </row>
    <row r="25" spans="1:7" x14ac:dyDescent="0.25">
      <c r="A25" s="34" t="s">
        <v>19</v>
      </c>
      <c r="B25" s="34"/>
      <c r="C25" s="34"/>
      <c r="D25" s="34"/>
      <c r="E25" s="34"/>
      <c r="F25" s="34"/>
    </row>
    <row r="26" spans="1:7" x14ac:dyDescent="0.25">
      <c r="A26" s="34" t="s">
        <v>20</v>
      </c>
      <c r="B26" s="34"/>
      <c r="C26" s="34"/>
      <c r="D26" s="34"/>
      <c r="E26" s="34"/>
      <c r="F26" s="34"/>
    </row>
    <row r="27" spans="1:7" x14ac:dyDescent="0.25">
      <c r="A27" s="34" t="s">
        <v>21</v>
      </c>
      <c r="B27" s="34"/>
      <c r="C27" s="34"/>
      <c r="D27" s="34"/>
      <c r="E27" s="34"/>
      <c r="F27" s="34"/>
    </row>
    <row r="28" spans="1:7" ht="32.1" customHeight="1" x14ac:dyDescent="0.25">
      <c r="A28" s="42" t="s">
        <v>22</v>
      </c>
      <c r="B28" s="34"/>
      <c r="C28" s="34"/>
      <c r="D28" s="34"/>
      <c r="E28" s="34"/>
      <c r="F28" s="34"/>
    </row>
    <row r="29" spans="1:7" x14ac:dyDescent="0.25">
      <c r="A29" s="34" t="s">
        <v>23</v>
      </c>
      <c r="B29" s="34"/>
      <c r="C29" s="34"/>
      <c r="D29" s="34"/>
      <c r="E29" s="34"/>
      <c r="F29" s="34"/>
    </row>
    <row r="30" spans="1:7" ht="34.5" customHeight="1" x14ac:dyDescent="0.25">
      <c r="A30" s="33" t="s">
        <v>24</v>
      </c>
      <c r="B30" s="33"/>
      <c r="C30" s="33"/>
      <c r="D30" s="15"/>
    </row>
    <row r="31" spans="1:7" x14ac:dyDescent="0.25">
      <c r="A31" s="14" t="s">
        <v>25</v>
      </c>
    </row>
    <row r="32" spans="1:7" x14ac:dyDescent="0.25">
      <c r="A32" s="12" t="s">
        <v>26</v>
      </c>
      <c r="B32" s="12" t="s">
        <v>27</v>
      </c>
    </row>
    <row r="34" spans="1:9" x14ac:dyDescent="0.25">
      <c r="A34" s="12" t="s">
        <v>28</v>
      </c>
    </row>
    <row r="35" spans="1:9" ht="120" x14ac:dyDescent="0.25">
      <c r="A35" s="28" t="s">
        <v>29</v>
      </c>
      <c r="B35" s="28" t="s">
        <v>30</v>
      </c>
      <c r="C35" s="28" t="s">
        <v>31</v>
      </c>
      <c r="D35" s="28" t="s">
        <v>32</v>
      </c>
      <c r="E35" s="28" t="s">
        <v>33</v>
      </c>
      <c r="F35" s="28" t="s">
        <v>34</v>
      </c>
      <c r="G35" s="28" t="s">
        <v>35</v>
      </c>
      <c r="H35" s="28" t="s">
        <v>36</v>
      </c>
      <c r="I35" s="28" t="s">
        <v>37</v>
      </c>
    </row>
    <row r="36" spans="1:9" x14ac:dyDescent="0.25">
      <c r="A36" s="24" t="s">
        <v>38</v>
      </c>
      <c r="B36" s="24" t="s">
        <v>39</v>
      </c>
      <c r="C36" s="25"/>
      <c r="D36" s="25"/>
      <c r="E36" s="25"/>
      <c r="F36" s="25"/>
      <c r="G36" s="25"/>
      <c r="H36" s="25"/>
      <c r="I36" s="25"/>
    </row>
    <row r="37" spans="1:9" x14ac:dyDescent="0.25">
      <c r="A37" s="25" t="s">
        <v>40</v>
      </c>
      <c r="B37" s="25" t="s">
        <v>39</v>
      </c>
      <c r="C37" s="29">
        <v>300</v>
      </c>
      <c r="D37" s="29" t="s">
        <v>41</v>
      </c>
      <c r="E37" s="26"/>
      <c r="F37" s="25" t="str">
        <f>IF(ISBLANK(E37),"", PRODUCT(C37,E37))</f>
        <v/>
      </c>
      <c r="G37" s="27"/>
      <c r="H37" s="25"/>
      <c r="I37" s="25"/>
    </row>
    <row r="38" spans="1:9" ht="30" x14ac:dyDescent="0.25">
      <c r="A38" s="25" t="s">
        <v>42</v>
      </c>
      <c r="B38" s="25" t="s">
        <v>43</v>
      </c>
      <c r="C38" s="25"/>
      <c r="D38" s="25"/>
      <c r="E38" s="25"/>
      <c r="F38" s="25"/>
      <c r="G38" s="25"/>
      <c r="H38" s="27"/>
      <c r="I38" s="27"/>
    </row>
    <row r="39" spans="1:9" ht="30" x14ac:dyDescent="0.25">
      <c r="A39" s="25" t="s">
        <v>44</v>
      </c>
      <c r="B39" s="25" t="s">
        <v>45</v>
      </c>
      <c r="C39" s="25"/>
      <c r="D39" s="25"/>
      <c r="E39" s="25"/>
      <c r="F39" s="25"/>
      <c r="G39" s="25"/>
      <c r="H39" s="27"/>
      <c r="I39" s="27"/>
    </row>
    <row r="40" spans="1:9" x14ac:dyDescent="0.25">
      <c r="A40" s="25" t="s">
        <v>46</v>
      </c>
      <c r="B40" s="25" t="s">
        <v>47</v>
      </c>
      <c r="C40" s="25"/>
      <c r="D40" s="25"/>
      <c r="E40" s="25"/>
      <c r="F40" s="25"/>
      <c r="G40" s="25"/>
      <c r="H40" s="27"/>
      <c r="I40" s="27"/>
    </row>
    <row r="41" spans="1:9" x14ac:dyDescent="0.25">
      <c r="E41" s="16" t="s">
        <v>48</v>
      </c>
      <c r="F41" s="16" t="str">
        <f>IF((COUNT(C37:C40)&lt;&gt;COUNT(F37:F40)),"", ROUND(SUM(F37:F40),2))</f>
        <v/>
      </c>
      <c r="G41" s="14" t="str">
        <f>IF((COUNT(C37:C40)&lt;&gt;COUNT(F37:F40)),"Neužpildytos visų objektų kainos", "")</f>
        <v>Neužpildytos visų objektų kainos</v>
      </c>
    </row>
    <row r="42" spans="1:9" ht="30" x14ac:dyDescent="0.25">
      <c r="C42" s="23" t="s">
        <v>49</v>
      </c>
      <c r="D42" s="17"/>
      <c r="E42" s="16" t="s">
        <v>50</v>
      </c>
      <c r="F42" s="16" t="str">
        <f>IF(OR(F41="",D42=""),"", ROUND(PRODUCT(D42,F41)/100,2))</f>
        <v/>
      </c>
      <c r="G42" s="14" t="str">
        <f>IF(D42="", "Nurodykite taikomą PVM dydį", "")</f>
        <v>Nurodykite taikomą PVM dydį</v>
      </c>
    </row>
    <row r="43" spans="1:9" x14ac:dyDescent="0.25">
      <c r="E43" s="16" t="s">
        <v>51</v>
      </c>
      <c r="F43" s="16">
        <f>IF(ISBLANK(F42), "", ROUND(SUM(F41:F42),2))</f>
        <v>0</v>
      </c>
    </row>
    <row r="47" spans="1:9" x14ac:dyDescent="0.25">
      <c r="A47" s="12" t="s">
        <v>52</v>
      </c>
      <c r="B47" s="12" t="s">
        <v>53</v>
      </c>
    </row>
    <row r="49" spans="1:9" x14ac:dyDescent="0.25">
      <c r="A49" s="12" t="s">
        <v>28</v>
      </c>
    </row>
    <row r="50" spans="1:9" ht="120" x14ac:dyDescent="0.25">
      <c r="A50" s="28" t="s">
        <v>29</v>
      </c>
      <c r="B50" s="28" t="s">
        <v>30</v>
      </c>
      <c r="C50" s="28" t="s">
        <v>31</v>
      </c>
      <c r="D50" s="28" t="s">
        <v>32</v>
      </c>
      <c r="E50" s="28" t="s">
        <v>33</v>
      </c>
      <c r="F50" s="28" t="s">
        <v>34</v>
      </c>
      <c r="G50" s="28" t="s">
        <v>35</v>
      </c>
      <c r="H50" s="28" t="s">
        <v>36</v>
      </c>
      <c r="I50" s="28" t="s">
        <v>37</v>
      </c>
    </row>
    <row r="51" spans="1:9" ht="30" x14ac:dyDescent="0.25">
      <c r="A51" s="24" t="s">
        <v>54</v>
      </c>
      <c r="B51" s="24" t="s">
        <v>55</v>
      </c>
      <c r="C51" s="25"/>
      <c r="D51" s="25"/>
      <c r="E51" s="25"/>
      <c r="F51" s="25"/>
      <c r="G51" s="25"/>
      <c r="H51" s="25"/>
      <c r="I51" s="25"/>
    </row>
    <row r="52" spans="1:9" ht="30" x14ac:dyDescent="0.25">
      <c r="A52" s="25" t="s">
        <v>56</v>
      </c>
      <c r="B52" s="25" t="s">
        <v>55</v>
      </c>
      <c r="C52" s="29">
        <v>3000</v>
      </c>
      <c r="D52" s="29" t="s">
        <v>41</v>
      </c>
      <c r="E52" s="26"/>
      <c r="F52" s="25" t="str">
        <f>IF(ISBLANK(E52),"", PRODUCT(C52,E52))</f>
        <v/>
      </c>
      <c r="G52" s="27"/>
      <c r="H52" s="25"/>
      <c r="I52" s="25"/>
    </row>
    <row r="53" spans="1:9" ht="60" x14ac:dyDescent="0.25">
      <c r="A53" s="25" t="s">
        <v>57</v>
      </c>
      <c r="B53" s="25" t="s">
        <v>58</v>
      </c>
      <c r="C53" s="25"/>
      <c r="D53" s="25"/>
      <c r="E53" s="25"/>
      <c r="F53" s="25"/>
      <c r="G53" s="25"/>
      <c r="H53" s="27"/>
      <c r="I53" s="27"/>
    </row>
    <row r="54" spans="1:9" x14ac:dyDescent="0.25">
      <c r="E54" s="16" t="s">
        <v>48</v>
      </c>
      <c r="F54" s="16" t="str">
        <f>IF((COUNT(C52:C53)&lt;&gt;COUNT(F52:F53)),"", ROUND(SUM(F52:F53),2))</f>
        <v/>
      </c>
      <c r="G54" s="14" t="str">
        <f>IF((COUNT(C52:C53)&lt;&gt;COUNT(F52:F53)),"Neužpildytos visų objektų kainos", "")</f>
        <v>Neužpildytos visų objektų kainos</v>
      </c>
    </row>
    <row r="55" spans="1:9" ht="30" x14ac:dyDescent="0.25">
      <c r="C55" s="23" t="s">
        <v>49</v>
      </c>
      <c r="D55" s="17"/>
      <c r="E55" s="16" t="s">
        <v>50</v>
      </c>
      <c r="F55" s="16" t="str">
        <f>IF(OR(F54="",D55=""),"", ROUND(PRODUCT(D55,F54)/100,2))</f>
        <v/>
      </c>
      <c r="G55" s="14" t="str">
        <f>IF(D55="", "Nurodykite taikomą PVM dydį", "")</f>
        <v>Nurodykite taikomą PVM dydį</v>
      </c>
    </row>
    <row r="56" spans="1:9" x14ac:dyDescent="0.25">
      <c r="E56" s="16" t="s">
        <v>51</v>
      </c>
      <c r="F56" s="16">
        <f>IF(ISBLANK(F55), "", ROUND(SUM(F54:F55),2))</f>
        <v>0</v>
      </c>
    </row>
    <row r="60" spans="1:9" x14ac:dyDescent="0.25">
      <c r="A60" s="12" t="s">
        <v>59</v>
      </c>
      <c r="B60" s="12" t="s">
        <v>60</v>
      </c>
    </row>
    <row r="62" spans="1:9" x14ac:dyDescent="0.25">
      <c r="A62" s="12" t="s">
        <v>28</v>
      </c>
    </row>
    <row r="63" spans="1:9" ht="120" x14ac:dyDescent="0.25">
      <c r="A63" s="28" t="s">
        <v>29</v>
      </c>
      <c r="B63" s="28" t="s">
        <v>30</v>
      </c>
      <c r="C63" s="28" t="s">
        <v>31</v>
      </c>
      <c r="D63" s="28" t="s">
        <v>32</v>
      </c>
      <c r="E63" s="28" t="s">
        <v>33</v>
      </c>
      <c r="F63" s="28" t="s">
        <v>34</v>
      </c>
      <c r="G63" s="28" t="s">
        <v>35</v>
      </c>
      <c r="H63" s="28" t="s">
        <v>36</v>
      </c>
      <c r="I63" s="28" t="s">
        <v>37</v>
      </c>
    </row>
    <row r="64" spans="1:9" ht="30" x14ac:dyDescent="0.25">
      <c r="A64" s="24" t="s">
        <v>61</v>
      </c>
      <c r="B64" s="24" t="s">
        <v>62</v>
      </c>
      <c r="C64" s="25"/>
      <c r="D64" s="25"/>
      <c r="E64" s="25"/>
      <c r="F64" s="25"/>
      <c r="G64" s="25"/>
      <c r="H64" s="25"/>
      <c r="I64" s="25"/>
    </row>
    <row r="65" spans="1:9" ht="45" x14ac:dyDescent="0.25">
      <c r="A65" s="25" t="s">
        <v>63</v>
      </c>
      <c r="B65" s="25" t="s">
        <v>62</v>
      </c>
      <c r="C65" s="29">
        <v>300</v>
      </c>
      <c r="D65" s="29" t="s">
        <v>64</v>
      </c>
      <c r="E65" s="26">
        <v>22</v>
      </c>
      <c r="F65" s="25">
        <f>IF(ISBLANK(E65),"", PRODUCT(C65,E65))</f>
        <v>6600</v>
      </c>
      <c r="G65" s="32" t="s">
        <v>135</v>
      </c>
      <c r="H65" s="25"/>
      <c r="I65" s="25"/>
    </row>
    <row r="66" spans="1:9" ht="30" x14ac:dyDescent="0.25">
      <c r="A66" s="25" t="s">
        <v>65</v>
      </c>
      <c r="B66" s="25" t="s">
        <v>66</v>
      </c>
      <c r="C66" s="25"/>
      <c r="D66" s="25"/>
      <c r="E66" s="25"/>
      <c r="F66" s="25"/>
      <c r="G66" s="25"/>
      <c r="H66" s="32" t="s">
        <v>136</v>
      </c>
      <c r="I66" s="32" t="s">
        <v>137</v>
      </c>
    </row>
    <row r="67" spans="1:9" x14ac:dyDescent="0.25">
      <c r="A67" s="25" t="s">
        <v>67</v>
      </c>
      <c r="B67" s="25" t="s">
        <v>68</v>
      </c>
      <c r="C67" s="25"/>
      <c r="D67" s="25"/>
      <c r="E67" s="25"/>
      <c r="F67" s="25"/>
      <c r="G67" s="25"/>
      <c r="H67" s="32" t="s">
        <v>68</v>
      </c>
      <c r="I67" s="32" t="s">
        <v>137</v>
      </c>
    </row>
    <row r="68" spans="1:9" x14ac:dyDescent="0.25">
      <c r="E68" s="16" t="s">
        <v>48</v>
      </c>
      <c r="F68" s="16">
        <f>IF((COUNT(C65:C67)&lt;&gt;COUNT(F65:F67)),"", ROUND(SUM(F65:F67),2))</f>
        <v>6600</v>
      </c>
      <c r="G68" s="14" t="str">
        <f>IF((COUNT(C65:C67)&lt;&gt;COUNT(F65:F67)),"Neužpildytos visų objektų kainos", "")</f>
        <v/>
      </c>
    </row>
    <row r="69" spans="1:9" ht="30" x14ac:dyDescent="0.25">
      <c r="C69" s="23" t="s">
        <v>49</v>
      </c>
      <c r="D69" s="17">
        <v>5</v>
      </c>
      <c r="E69" s="16" t="s">
        <v>50</v>
      </c>
      <c r="F69" s="16">
        <f>IF(OR(F68="",D69=""),"", ROUND(PRODUCT(D69,F68)/100,2))</f>
        <v>330</v>
      </c>
      <c r="G69" s="14" t="str">
        <f>IF(D69="", "Nurodykite taikomą PVM dydį", "")</f>
        <v/>
      </c>
    </row>
    <row r="70" spans="1:9" x14ac:dyDescent="0.25">
      <c r="E70" s="16" t="s">
        <v>51</v>
      </c>
      <c r="F70" s="16">
        <f>IF(ISBLANK(F69), "", ROUND(SUM(F68:F69),2))</f>
        <v>6930</v>
      </c>
    </row>
    <row r="74" spans="1:9" x14ac:dyDescent="0.25">
      <c r="A74" s="12" t="s">
        <v>69</v>
      </c>
      <c r="B74" s="12" t="s">
        <v>70</v>
      </c>
    </row>
    <row r="76" spans="1:9" x14ac:dyDescent="0.25">
      <c r="A76" s="12" t="s">
        <v>28</v>
      </c>
    </row>
    <row r="77" spans="1:9" ht="120" x14ac:dyDescent="0.25">
      <c r="A77" s="28" t="s">
        <v>29</v>
      </c>
      <c r="B77" s="28" t="s">
        <v>30</v>
      </c>
      <c r="C77" s="28" t="s">
        <v>31</v>
      </c>
      <c r="D77" s="28" t="s">
        <v>32</v>
      </c>
      <c r="E77" s="28" t="s">
        <v>33</v>
      </c>
      <c r="F77" s="28" t="s">
        <v>34</v>
      </c>
      <c r="G77" s="28" t="s">
        <v>35</v>
      </c>
      <c r="H77" s="28" t="s">
        <v>36</v>
      </c>
      <c r="I77" s="28" t="s">
        <v>37</v>
      </c>
    </row>
    <row r="78" spans="1:9" ht="30" x14ac:dyDescent="0.25">
      <c r="A78" s="24" t="s">
        <v>71</v>
      </c>
      <c r="B78" s="24" t="s">
        <v>72</v>
      </c>
      <c r="C78" s="25"/>
      <c r="D78" s="25"/>
      <c r="E78" s="25"/>
      <c r="F78" s="25"/>
      <c r="G78" s="25"/>
      <c r="H78" s="25"/>
      <c r="I78" s="25"/>
    </row>
    <row r="79" spans="1:9" ht="30" x14ac:dyDescent="0.25">
      <c r="A79" s="25" t="s">
        <v>73</v>
      </c>
      <c r="B79" s="25" t="s">
        <v>72</v>
      </c>
      <c r="C79" s="29">
        <v>3000</v>
      </c>
      <c r="D79" s="29" t="s">
        <v>41</v>
      </c>
      <c r="E79" s="26"/>
      <c r="F79" s="25" t="str">
        <f>IF(ISBLANK(E79),"", PRODUCT(C79,E79))</f>
        <v/>
      </c>
      <c r="G79" s="27"/>
      <c r="H79" s="25"/>
      <c r="I79" s="25"/>
    </row>
    <row r="80" spans="1:9" x14ac:dyDescent="0.25">
      <c r="A80" s="25" t="s">
        <v>74</v>
      </c>
      <c r="B80" s="25" t="s">
        <v>75</v>
      </c>
      <c r="C80" s="25"/>
      <c r="D80" s="25"/>
      <c r="E80" s="25"/>
      <c r="F80" s="25"/>
      <c r="G80" s="25"/>
      <c r="H80" s="27"/>
      <c r="I80" s="27"/>
    </row>
    <row r="81" spans="1:9" x14ac:dyDescent="0.25">
      <c r="A81" s="25" t="s">
        <v>76</v>
      </c>
      <c r="B81" s="25" t="s">
        <v>77</v>
      </c>
      <c r="C81" s="25"/>
      <c r="D81" s="25"/>
      <c r="E81" s="25"/>
      <c r="F81" s="25"/>
      <c r="G81" s="25"/>
      <c r="H81" s="27"/>
      <c r="I81" s="27"/>
    </row>
    <row r="82" spans="1:9" ht="30" x14ac:dyDescent="0.25">
      <c r="A82" s="25" t="s">
        <v>78</v>
      </c>
      <c r="B82" s="25" t="s">
        <v>79</v>
      </c>
      <c r="C82" s="25"/>
      <c r="D82" s="25"/>
      <c r="E82" s="25"/>
      <c r="F82" s="25"/>
      <c r="G82" s="25"/>
      <c r="H82" s="27"/>
      <c r="I82" s="27"/>
    </row>
    <row r="83" spans="1:9" x14ac:dyDescent="0.25">
      <c r="A83" s="25" t="s">
        <v>80</v>
      </c>
      <c r="B83" s="25" t="s">
        <v>81</v>
      </c>
      <c r="C83" s="25"/>
      <c r="D83" s="25"/>
      <c r="E83" s="25"/>
      <c r="F83" s="25"/>
      <c r="G83" s="25"/>
      <c r="H83" s="27"/>
      <c r="I83" s="27"/>
    </row>
    <row r="84" spans="1:9" x14ac:dyDescent="0.25">
      <c r="A84" s="25" t="s">
        <v>82</v>
      </c>
      <c r="B84" s="25" t="s">
        <v>83</v>
      </c>
      <c r="C84" s="25"/>
      <c r="D84" s="25"/>
      <c r="E84" s="25"/>
      <c r="F84" s="25"/>
      <c r="G84" s="25"/>
      <c r="H84" s="27"/>
      <c r="I84" s="27"/>
    </row>
    <row r="85" spans="1:9" ht="60" x14ac:dyDescent="0.25">
      <c r="A85" s="25" t="s">
        <v>84</v>
      </c>
      <c r="B85" s="25" t="s">
        <v>85</v>
      </c>
      <c r="C85" s="25"/>
      <c r="D85" s="25"/>
      <c r="E85" s="25"/>
      <c r="F85" s="25"/>
      <c r="G85" s="25"/>
      <c r="H85" s="27"/>
      <c r="I85" s="27"/>
    </row>
    <row r="86" spans="1:9" ht="30" x14ac:dyDescent="0.25">
      <c r="A86" s="25" t="s">
        <v>86</v>
      </c>
      <c r="B86" s="25" t="s">
        <v>87</v>
      </c>
      <c r="C86" s="25"/>
      <c r="D86" s="25"/>
      <c r="E86" s="25"/>
      <c r="F86" s="25"/>
      <c r="G86" s="25"/>
      <c r="H86" s="27"/>
      <c r="I86" s="27"/>
    </row>
    <row r="87" spans="1:9" ht="30" x14ac:dyDescent="0.25">
      <c r="A87" s="25" t="s">
        <v>88</v>
      </c>
      <c r="B87" s="25" t="s">
        <v>89</v>
      </c>
      <c r="C87" s="25"/>
      <c r="D87" s="25"/>
      <c r="E87" s="25"/>
      <c r="F87" s="25"/>
      <c r="G87" s="25"/>
      <c r="H87" s="27"/>
      <c r="I87" s="27"/>
    </row>
    <row r="88" spans="1:9" x14ac:dyDescent="0.25">
      <c r="A88" s="25" t="s">
        <v>90</v>
      </c>
      <c r="B88" s="25" t="s">
        <v>91</v>
      </c>
      <c r="C88" s="25"/>
      <c r="D88" s="25"/>
      <c r="E88" s="25"/>
      <c r="F88" s="25"/>
      <c r="G88" s="25"/>
      <c r="H88" s="27"/>
      <c r="I88" s="27"/>
    </row>
    <row r="89" spans="1:9" x14ac:dyDescent="0.25">
      <c r="A89" s="25" t="s">
        <v>92</v>
      </c>
      <c r="B89" s="25" t="s">
        <v>93</v>
      </c>
      <c r="C89" s="25"/>
      <c r="D89" s="25"/>
      <c r="E89" s="25"/>
      <c r="F89" s="25"/>
      <c r="G89" s="25"/>
      <c r="H89" s="27"/>
      <c r="I89" s="27"/>
    </row>
    <row r="90" spans="1:9" x14ac:dyDescent="0.25">
      <c r="E90" s="16" t="s">
        <v>48</v>
      </c>
      <c r="F90" s="16" t="str">
        <f>IF((COUNT(C79:C89)&lt;&gt;COUNT(F79:F89)),"", ROUND(SUM(F79:F89),2))</f>
        <v/>
      </c>
      <c r="G90" s="14" t="str">
        <f>IF((COUNT(C79:C89)&lt;&gt;COUNT(F79:F89)),"Neužpildytos visų objektų kainos", "")</f>
        <v>Neužpildytos visų objektų kainos</v>
      </c>
    </row>
    <row r="91" spans="1:9" ht="30" x14ac:dyDescent="0.25">
      <c r="C91" s="23" t="s">
        <v>49</v>
      </c>
      <c r="D91" s="17"/>
      <c r="E91" s="16" t="s">
        <v>50</v>
      </c>
      <c r="F91" s="16" t="str">
        <f>IF(OR(F90="",D91=""),"", ROUND(PRODUCT(D91,F90)/100,2))</f>
        <v/>
      </c>
      <c r="G91" s="14" t="str">
        <f>IF(D91="", "Nurodykite taikomą PVM dydį", "")</f>
        <v>Nurodykite taikomą PVM dydį</v>
      </c>
    </row>
    <row r="92" spans="1:9" x14ac:dyDescent="0.25">
      <c r="E92" s="16" t="s">
        <v>51</v>
      </c>
      <c r="F92" s="16">
        <f>IF(ISBLANK(F91), "", ROUND(SUM(F90:F91),2))</f>
        <v>0</v>
      </c>
    </row>
    <row r="96" spans="1:9" x14ac:dyDescent="0.25">
      <c r="A96" s="12" t="s">
        <v>94</v>
      </c>
      <c r="B96" s="12" t="s">
        <v>95</v>
      </c>
    </row>
    <row r="98" spans="1:9" x14ac:dyDescent="0.25">
      <c r="A98" s="12" t="s">
        <v>28</v>
      </c>
    </row>
    <row r="99" spans="1:9" ht="120" x14ac:dyDescent="0.25">
      <c r="A99" s="28" t="s">
        <v>29</v>
      </c>
      <c r="B99" s="28" t="s">
        <v>30</v>
      </c>
      <c r="C99" s="28" t="s">
        <v>31</v>
      </c>
      <c r="D99" s="28" t="s">
        <v>32</v>
      </c>
      <c r="E99" s="28" t="s">
        <v>33</v>
      </c>
      <c r="F99" s="28" t="s">
        <v>34</v>
      </c>
      <c r="G99" s="28" t="s">
        <v>35</v>
      </c>
      <c r="H99" s="28" t="s">
        <v>36</v>
      </c>
      <c r="I99" s="28" t="s">
        <v>37</v>
      </c>
    </row>
    <row r="100" spans="1:9" ht="30" x14ac:dyDescent="0.25">
      <c r="A100" s="24" t="s">
        <v>96</v>
      </c>
      <c r="B100" s="24" t="s">
        <v>97</v>
      </c>
      <c r="C100" s="25"/>
      <c r="D100" s="25"/>
      <c r="E100" s="25"/>
      <c r="F100" s="25"/>
      <c r="G100" s="25"/>
      <c r="H100" s="25"/>
      <c r="I100" s="25"/>
    </row>
    <row r="101" spans="1:9" ht="30" x14ac:dyDescent="0.25">
      <c r="A101" s="25" t="s">
        <v>98</v>
      </c>
      <c r="B101" s="25" t="s">
        <v>97</v>
      </c>
      <c r="C101" s="29">
        <v>300</v>
      </c>
      <c r="D101" s="29" t="s">
        <v>41</v>
      </c>
      <c r="E101" s="26"/>
      <c r="F101" s="25" t="str">
        <f>IF(ISBLANK(E101),"", PRODUCT(C101,E101))</f>
        <v/>
      </c>
      <c r="G101" s="27"/>
      <c r="H101" s="25"/>
      <c r="I101" s="25"/>
    </row>
    <row r="102" spans="1:9" ht="30" x14ac:dyDescent="0.25">
      <c r="A102" s="25" t="s">
        <v>99</v>
      </c>
      <c r="B102" s="25" t="s">
        <v>43</v>
      </c>
      <c r="C102" s="25"/>
      <c r="D102" s="25"/>
      <c r="E102" s="25"/>
      <c r="F102" s="25"/>
      <c r="G102" s="25"/>
      <c r="H102" s="27"/>
      <c r="I102" s="27"/>
    </row>
    <row r="103" spans="1:9" x14ac:dyDescent="0.25">
      <c r="A103" s="25" t="s">
        <v>100</v>
      </c>
      <c r="B103" s="25" t="s">
        <v>101</v>
      </c>
      <c r="C103" s="25"/>
      <c r="D103" s="25"/>
      <c r="E103" s="25"/>
      <c r="F103" s="25"/>
      <c r="G103" s="25"/>
      <c r="H103" s="27"/>
      <c r="I103" s="27"/>
    </row>
    <row r="104" spans="1:9" ht="30" x14ac:dyDescent="0.25">
      <c r="A104" s="25" t="s">
        <v>102</v>
      </c>
      <c r="B104" s="25" t="s">
        <v>103</v>
      </c>
      <c r="C104" s="25"/>
      <c r="D104" s="25"/>
      <c r="E104" s="25"/>
      <c r="F104" s="25"/>
      <c r="G104" s="25"/>
      <c r="H104" s="27"/>
      <c r="I104" s="27"/>
    </row>
    <row r="105" spans="1:9" x14ac:dyDescent="0.25">
      <c r="A105" s="25" t="s">
        <v>104</v>
      </c>
      <c r="B105" s="25" t="s">
        <v>105</v>
      </c>
      <c r="C105" s="25"/>
      <c r="D105" s="25"/>
      <c r="E105" s="25"/>
      <c r="F105" s="25"/>
      <c r="G105" s="25"/>
      <c r="H105" s="27"/>
      <c r="I105" s="27"/>
    </row>
    <row r="106" spans="1:9" ht="30" x14ac:dyDescent="0.25">
      <c r="A106" s="25" t="s">
        <v>106</v>
      </c>
      <c r="B106" s="25" t="s">
        <v>107</v>
      </c>
      <c r="C106" s="25"/>
      <c r="D106" s="25"/>
      <c r="E106" s="25"/>
      <c r="F106" s="25"/>
      <c r="G106" s="25"/>
      <c r="H106" s="27"/>
      <c r="I106" s="27"/>
    </row>
    <row r="107" spans="1:9" x14ac:dyDescent="0.25">
      <c r="E107" s="16" t="s">
        <v>48</v>
      </c>
      <c r="F107" s="16" t="str">
        <f>IF((COUNT(C101:C106)&lt;&gt;COUNT(F101:F106)),"", ROUND(SUM(F101:F106),2))</f>
        <v/>
      </c>
      <c r="G107" s="14" t="str">
        <f>IF((COUNT(C101:C106)&lt;&gt;COUNT(F101:F106)),"Neužpildytos visų objektų kainos", "")</f>
        <v>Neužpildytos visų objektų kainos</v>
      </c>
    </row>
    <row r="108" spans="1:9" ht="30" x14ac:dyDescent="0.25">
      <c r="C108" s="23" t="s">
        <v>49</v>
      </c>
      <c r="D108" s="17"/>
      <c r="E108" s="16" t="s">
        <v>50</v>
      </c>
      <c r="F108" s="16" t="str">
        <f>IF(OR(F107="",D108=""),"", ROUND(PRODUCT(D108,F107)/100,2))</f>
        <v/>
      </c>
      <c r="G108" s="14" t="str">
        <f>IF(D108="", "Nurodykite taikomą PVM dydį", "")</f>
        <v>Nurodykite taikomą PVM dydį</v>
      </c>
    </row>
    <row r="109" spans="1:9" x14ac:dyDescent="0.25">
      <c r="E109" s="16" t="s">
        <v>51</v>
      </c>
      <c r="F109" s="16">
        <f>IF(ISBLANK(F108), "", ROUND(SUM(F107:F108),2))</f>
        <v>0</v>
      </c>
    </row>
  </sheetData>
  <sheetProtection algorithmName="SHA-512" hashValue="x3eqVG5MZmoIsCGItHI83IH8Am3spN/a7kKe7RgX83/IJLuozJhM1vmU6DcUaoqv3w68O9IucqEnzHbxB0VJxQ==" saltValue="26ulsXmY8boYYfOYY8wckA==" spinCount="100000" sheet="1"/>
  <mergeCells count="28">
    <mergeCell ref="A27:F27"/>
    <mergeCell ref="A26:F26"/>
    <mergeCell ref="C19:F19"/>
    <mergeCell ref="A25:F25"/>
    <mergeCell ref="C13:F13"/>
    <mergeCell ref="C18:F18"/>
    <mergeCell ref="A16:B16"/>
    <mergeCell ref="A23:F23"/>
    <mergeCell ref="C15:F15"/>
    <mergeCell ref="A18:B18"/>
    <mergeCell ref="C17:F17"/>
    <mergeCell ref="A15:B15"/>
    <mergeCell ref="A30:C30"/>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tabSelected="1" topLeftCell="A4" workbookViewId="0">
      <selection activeCell="L41" sqref="L41"/>
    </sheetView>
  </sheetViews>
  <sheetFormatPr defaultColWidth="10.875" defaultRowHeight="15" x14ac:dyDescent="0.25"/>
  <cols>
    <col min="1" max="1" width="13.875" style="1" customWidth="1"/>
    <col min="2" max="2" width="10.875" style="1" customWidth="1"/>
    <col min="3" max="16384" width="10.875" style="1"/>
  </cols>
  <sheetData>
    <row r="2" spans="1:11" x14ac:dyDescent="0.25">
      <c r="A2" s="51" t="s">
        <v>108</v>
      </c>
      <c r="B2" s="34"/>
      <c r="C2" s="34"/>
      <c r="D2" s="34"/>
      <c r="E2" s="34"/>
      <c r="F2" s="34"/>
      <c r="G2" s="34"/>
      <c r="H2" s="34"/>
      <c r="I2" s="34"/>
      <c r="J2" s="34"/>
      <c r="K2" s="34"/>
    </row>
    <row r="3" spans="1:11" x14ac:dyDescent="0.25">
      <c r="A3" s="34"/>
      <c r="B3" s="34"/>
      <c r="C3" s="34"/>
      <c r="D3" s="34"/>
      <c r="E3" s="34"/>
      <c r="F3" s="34"/>
      <c r="G3" s="34"/>
      <c r="H3" s="34"/>
      <c r="I3" s="34"/>
      <c r="J3" s="34"/>
      <c r="K3" s="34"/>
    </row>
    <row r="4" spans="1:11" ht="15.95" customHeight="1" thickBot="1" x14ac:dyDescent="0.3">
      <c r="A4" s="7"/>
      <c r="B4" s="7"/>
      <c r="C4" s="7"/>
      <c r="D4" s="7"/>
      <c r="E4" s="7"/>
      <c r="F4" s="7"/>
      <c r="G4" s="7"/>
      <c r="H4" s="7"/>
      <c r="I4" s="7"/>
      <c r="J4" s="7"/>
    </row>
    <row r="5" spans="1:11" ht="48" customHeight="1" x14ac:dyDescent="0.25">
      <c r="A5" s="73" t="s">
        <v>109</v>
      </c>
      <c r="B5" s="62"/>
      <c r="C5" s="60" t="s">
        <v>110</v>
      </c>
      <c r="D5" s="61"/>
      <c r="E5" s="62"/>
      <c r="F5" s="60" t="s">
        <v>111</v>
      </c>
      <c r="G5" s="61"/>
      <c r="H5" s="62"/>
      <c r="I5" s="60" t="s">
        <v>112</v>
      </c>
      <c r="J5" s="62"/>
      <c r="K5" s="9" t="s">
        <v>113</v>
      </c>
    </row>
    <row r="6" spans="1:11" ht="48.95" customHeight="1" x14ac:dyDescent="0.25">
      <c r="A6" s="54"/>
      <c r="B6" s="39"/>
      <c r="C6" s="55"/>
      <c r="D6" s="53"/>
      <c r="E6" s="39"/>
      <c r="F6" s="55"/>
      <c r="G6" s="53"/>
      <c r="H6" s="39"/>
      <c r="I6" s="55"/>
      <c r="J6" s="39"/>
      <c r="K6" s="18"/>
    </row>
    <row r="7" spans="1:11" ht="48.95" customHeight="1" x14ac:dyDescent="0.25">
      <c r="A7" s="54"/>
      <c r="B7" s="39"/>
      <c r="C7" s="55"/>
      <c r="D7" s="53"/>
      <c r="E7" s="39"/>
      <c r="F7" s="55"/>
      <c r="G7" s="53"/>
      <c r="H7" s="39"/>
      <c r="I7" s="55"/>
      <c r="J7" s="39"/>
      <c r="K7" s="18"/>
    </row>
    <row r="8" spans="1:11" ht="48.95" customHeight="1" x14ac:dyDescent="0.25">
      <c r="A8" s="54"/>
      <c r="B8" s="39"/>
      <c r="C8" s="55"/>
      <c r="D8" s="53"/>
      <c r="E8" s="39"/>
      <c r="F8" s="55"/>
      <c r="G8" s="53"/>
      <c r="H8" s="39"/>
      <c r="I8" s="55"/>
      <c r="J8" s="39"/>
      <c r="K8" s="18"/>
    </row>
    <row r="9" spans="1:11" ht="48.95" customHeight="1" x14ac:dyDescent="0.25">
      <c r="A9" s="54"/>
      <c r="B9" s="39"/>
      <c r="C9" s="55"/>
      <c r="D9" s="53"/>
      <c r="E9" s="39"/>
      <c r="F9" s="55"/>
      <c r="G9" s="53"/>
      <c r="H9" s="39"/>
      <c r="I9" s="55"/>
      <c r="J9" s="39"/>
      <c r="K9" s="18"/>
    </row>
    <row r="10" spans="1:11" ht="48.95" customHeight="1" x14ac:dyDescent="0.25">
      <c r="A10" s="54"/>
      <c r="B10" s="39"/>
      <c r="C10" s="55"/>
      <c r="D10" s="53"/>
      <c r="E10" s="39"/>
      <c r="F10" s="55"/>
      <c r="G10" s="53"/>
      <c r="H10" s="39"/>
      <c r="I10" s="55"/>
      <c r="J10" s="39"/>
      <c r="K10" s="18"/>
    </row>
    <row r="11" spans="1:11" ht="48.95" customHeight="1" x14ac:dyDescent="0.25">
      <c r="A11" s="54"/>
      <c r="B11" s="39"/>
      <c r="C11" s="55"/>
      <c r="D11" s="53"/>
      <c r="E11" s="39"/>
      <c r="F11" s="55"/>
      <c r="G11" s="53"/>
      <c r="H11" s="39"/>
      <c r="I11" s="55"/>
      <c r="J11" s="39"/>
      <c r="K11" s="18"/>
    </row>
    <row r="12" spans="1:11" ht="48.95" customHeight="1" x14ac:dyDescent="0.25">
      <c r="A12" s="54"/>
      <c r="B12" s="39"/>
      <c r="C12" s="55"/>
      <c r="D12" s="53"/>
      <c r="E12" s="39"/>
      <c r="F12" s="55"/>
      <c r="G12" s="53"/>
      <c r="H12" s="39"/>
      <c r="I12" s="55"/>
      <c r="J12" s="39"/>
      <c r="K12" s="18"/>
    </row>
    <row r="13" spans="1:11" ht="48.95" customHeight="1" x14ac:dyDescent="0.25">
      <c r="A13" s="54"/>
      <c r="B13" s="39"/>
      <c r="C13" s="55"/>
      <c r="D13" s="53"/>
      <c r="E13" s="39"/>
      <c r="F13" s="55"/>
      <c r="G13" s="53"/>
      <c r="H13" s="39"/>
      <c r="I13" s="55"/>
      <c r="J13" s="39"/>
      <c r="K13" s="18"/>
    </row>
    <row r="14" spans="1:11" ht="48.95" customHeight="1" x14ac:dyDescent="0.25">
      <c r="A14" s="54"/>
      <c r="B14" s="39"/>
      <c r="C14" s="55"/>
      <c r="D14" s="53"/>
      <c r="E14" s="39"/>
      <c r="F14" s="55"/>
      <c r="G14" s="53"/>
      <c r="H14" s="39"/>
      <c r="I14" s="55"/>
      <c r="J14" s="39"/>
      <c r="K14" s="18"/>
    </row>
    <row r="15" spans="1:11" ht="48" customHeight="1" thickBot="1" x14ac:dyDescent="0.3">
      <c r="A15" s="80"/>
      <c r="B15" s="67"/>
      <c r="C15" s="72"/>
      <c r="D15" s="66"/>
      <c r="E15" s="67"/>
      <c r="F15" s="72"/>
      <c r="G15" s="66"/>
      <c r="H15" s="67"/>
      <c r="I15" s="72"/>
      <c r="J15" s="67"/>
      <c r="K15" s="19"/>
    </row>
    <row r="16" spans="1:11" ht="18.95" customHeight="1" x14ac:dyDescent="0.25">
      <c r="A16" s="10"/>
      <c r="B16" s="10"/>
      <c r="C16" s="10"/>
      <c r="D16" s="10"/>
      <c r="E16" s="10"/>
      <c r="F16" s="10"/>
      <c r="G16" s="10"/>
      <c r="H16" s="10"/>
      <c r="I16" s="10"/>
      <c r="J16" s="10"/>
      <c r="K16" s="11"/>
    </row>
    <row r="17" spans="1:11" ht="48.95" customHeight="1" x14ac:dyDescent="0.25">
      <c r="A17" s="76" t="s">
        <v>114</v>
      </c>
      <c r="B17" s="34"/>
      <c r="C17" s="34"/>
      <c r="D17" s="34"/>
      <c r="E17" s="34"/>
      <c r="F17" s="34"/>
      <c r="G17" s="34"/>
      <c r="H17" s="34"/>
      <c r="I17" s="34"/>
      <c r="J17" s="34"/>
      <c r="K17" s="34"/>
    </row>
    <row r="18" spans="1:11" ht="15.95" customHeight="1" thickBot="1" x14ac:dyDescent="0.3">
      <c r="A18" s="10"/>
      <c r="B18" s="10"/>
      <c r="C18" s="10"/>
      <c r="D18" s="10"/>
      <c r="E18" s="10"/>
      <c r="F18" s="10"/>
      <c r="G18" s="10"/>
      <c r="H18" s="10"/>
      <c r="I18" s="10"/>
      <c r="J18" s="10"/>
      <c r="K18" s="11"/>
    </row>
    <row r="19" spans="1:11" ht="48.95" customHeight="1" x14ac:dyDescent="0.25">
      <c r="A19" s="73" t="s">
        <v>30</v>
      </c>
      <c r="B19" s="62"/>
      <c r="C19" s="60" t="s">
        <v>110</v>
      </c>
      <c r="D19" s="61"/>
      <c r="E19" s="62"/>
      <c r="F19" s="60" t="s">
        <v>115</v>
      </c>
      <c r="G19" s="61"/>
      <c r="H19" s="62"/>
      <c r="I19" s="78" t="s">
        <v>112</v>
      </c>
      <c r="J19" s="79"/>
      <c r="K19" s="11"/>
    </row>
    <row r="20" spans="1:11" ht="48.95" customHeight="1" x14ac:dyDescent="0.25">
      <c r="A20" s="54"/>
      <c r="B20" s="39"/>
      <c r="C20" s="55"/>
      <c r="D20" s="53"/>
      <c r="E20" s="39"/>
      <c r="F20" s="55"/>
      <c r="G20" s="53"/>
      <c r="H20" s="39"/>
      <c r="I20" s="59"/>
      <c r="J20" s="58"/>
      <c r="K20" s="11"/>
    </row>
    <row r="21" spans="1:11" ht="48.95" customHeight="1" x14ac:dyDescent="0.25">
      <c r="A21" s="54"/>
      <c r="B21" s="39"/>
      <c r="C21" s="55"/>
      <c r="D21" s="53"/>
      <c r="E21" s="39"/>
      <c r="F21" s="55"/>
      <c r="G21" s="53"/>
      <c r="H21" s="39"/>
      <c r="I21" s="59"/>
      <c r="J21" s="58"/>
      <c r="K21" s="11"/>
    </row>
    <row r="22" spans="1:11" ht="48.95" customHeight="1" x14ac:dyDescent="0.25">
      <c r="A22" s="54"/>
      <c r="B22" s="39"/>
      <c r="C22" s="55"/>
      <c r="D22" s="53"/>
      <c r="E22" s="39"/>
      <c r="F22" s="55"/>
      <c r="G22" s="53"/>
      <c r="H22" s="39"/>
      <c r="I22" s="59"/>
      <c r="J22" s="58"/>
      <c r="K22" s="11"/>
    </row>
    <row r="23" spans="1:11" ht="48.95" customHeight="1" x14ac:dyDescent="0.25">
      <c r="A23" s="54"/>
      <c r="B23" s="39"/>
      <c r="C23" s="55"/>
      <c r="D23" s="53"/>
      <c r="E23" s="39"/>
      <c r="F23" s="55"/>
      <c r="G23" s="53"/>
      <c r="H23" s="39"/>
      <c r="I23" s="59"/>
      <c r="J23" s="58"/>
      <c r="K23" s="11"/>
    </row>
    <row r="24" spans="1:11" ht="48.95" customHeight="1" x14ac:dyDescent="0.25">
      <c r="A24" s="54"/>
      <c r="B24" s="39"/>
      <c r="C24" s="55"/>
      <c r="D24" s="53"/>
      <c r="E24" s="39"/>
      <c r="F24" s="55"/>
      <c r="G24" s="53"/>
      <c r="H24" s="39"/>
      <c r="I24" s="59"/>
      <c r="J24" s="58"/>
      <c r="K24" s="11"/>
    </row>
    <row r="25" spans="1:11" ht="48.95" customHeight="1" x14ac:dyDescent="0.25">
      <c r="A25" s="54"/>
      <c r="B25" s="39"/>
      <c r="C25" s="55"/>
      <c r="D25" s="53"/>
      <c r="E25" s="39"/>
      <c r="F25" s="55"/>
      <c r="G25" s="53"/>
      <c r="H25" s="39"/>
      <c r="I25" s="59"/>
      <c r="J25" s="58"/>
      <c r="K25" s="11"/>
    </row>
    <row r="26" spans="1:11" ht="48.95" customHeight="1" x14ac:dyDescent="0.25">
      <c r="A26" s="54"/>
      <c r="B26" s="39"/>
      <c r="C26" s="55"/>
      <c r="D26" s="53"/>
      <c r="E26" s="39"/>
      <c r="F26" s="55"/>
      <c r="G26" s="53"/>
      <c r="H26" s="39"/>
      <c r="I26" s="59"/>
      <c r="J26" s="58"/>
      <c r="K26" s="11"/>
    </row>
    <row r="27" spans="1:11" ht="48.95" customHeight="1" x14ac:dyDescent="0.25">
      <c r="A27" s="54"/>
      <c r="B27" s="39"/>
      <c r="C27" s="55"/>
      <c r="D27" s="53"/>
      <c r="E27" s="39"/>
      <c r="F27" s="55"/>
      <c r="G27" s="53"/>
      <c r="H27" s="39"/>
      <c r="I27" s="59"/>
      <c r="J27" s="58"/>
      <c r="K27" s="11"/>
    </row>
    <row r="28" spans="1:11" ht="48.95" customHeight="1" x14ac:dyDescent="0.25">
      <c r="A28" s="54"/>
      <c r="B28" s="39"/>
      <c r="C28" s="55"/>
      <c r="D28" s="53"/>
      <c r="E28" s="39"/>
      <c r="F28" s="55"/>
      <c r="G28" s="53"/>
      <c r="H28" s="39"/>
      <c r="I28" s="59"/>
      <c r="J28" s="58"/>
      <c r="K28" s="11"/>
    </row>
    <row r="29" spans="1:11" ht="48.95" customHeight="1" x14ac:dyDescent="0.25">
      <c r="A29" s="54"/>
      <c r="B29" s="39"/>
      <c r="C29" s="55"/>
      <c r="D29" s="53"/>
      <c r="E29" s="39"/>
      <c r="F29" s="55"/>
      <c r="G29" s="53"/>
      <c r="H29" s="39"/>
      <c r="I29" s="59"/>
      <c r="J29" s="58"/>
      <c r="K29" s="11"/>
    </row>
    <row r="31" spans="1:11" ht="33" customHeight="1" x14ac:dyDescent="0.25">
      <c r="A31" s="64"/>
      <c r="B31" s="34"/>
      <c r="C31" s="34"/>
      <c r="D31" s="34"/>
      <c r="E31" s="34"/>
      <c r="F31" s="34"/>
      <c r="G31" s="34"/>
      <c r="H31" s="34"/>
      <c r="I31" s="34"/>
      <c r="J31" s="34"/>
    </row>
    <row r="33" spans="1:10" ht="15.95" customHeight="1" x14ac:dyDescent="0.25">
      <c r="A33" s="75" t="s">
        <v>116</v>
      </c>
      <c r="B33" s="34"/>
      <c r="C33" s="34"/>
      <c r="D33" s="34"/>
      <c r="E33" s="34"/>
      <c r="F33" s="34"/>
      <c r="G33" s="34"/>
      <c r="H33" s="34"/>
      <c r="I33" s="34"/>
      <c r="J33" s="34"/>
    </row>
    <row r="34" spans="1:10" ht="15.95" customHeight="1" thickBot="1" x14ac:dyDescent="0.3"/>
    <row r="35" spans="1:10" ht="15.95" customHeight="1" x14ac:dyDescent="0.25">
      <c r="A35" s="8" t="s">
        <v>29</v>
      </c>
      <c r="B35" s="81" t="s">
        <v>117</v>
      </c>
      <c r="C35" s="61"/>
      <c r="D35" s="61"/>
      <c r="E35" s="61"/>
      <c r="F35" s="61"/>
      <c r="G35" s="62"/>
      <c r="H35" s="82" t="s">
        <v>118</v>
      </c>
      <c r="I35" s="61"/>
      <c r="J35" s="79"/>
    </row>
    <row r="36" spans="1:10" ht="48" customHeight="1" x14ac:dyDescent="0.25">
      <c r="A36" s="20" t="s">
        <v>119</v>
      </c>
      <c r="B36" s="56" t="s">
        <v>120</v>
      </c>
      <c r="C36" s="53"/>
      <c r="D36" s="53"/>
      <c r="E36" s="53"/>
      <c r="F36" s="53"/>
      <c r="G36" s="39"/>
      <c r="H36" s="57"/>
      <c r="I36" s="53"/>
      <c r="J36" s="58"/>
    </row>
    <row r="37" spans="1:10" ht="48" customHeight="1" x14ac:dyDescent="0.25">
      <c r="A37" s="20" t="s">
        <v>121</v>
      </c>
      <c r="B37" s="56" t="s">
        <v>122</v>
      </c>
      <c r="C37" s="53"/>
      <c r="D37" s="53"/>
      <c r="E37" s="53"/>
      <c r="F37" s="53"/>
      <c r="G37" s="39"/>
      <c r="H37" s="57" t="s">
        <v>141</v>
      </c>
      <c r="I37" s="53"/>
      <c r="J37" s="58"/>
    </row>
    <row r="38" spans="1:10" ht="48" customHeight="1" x14ac:dyDescent="0.25">
      <c r="A38" s="20" t="s">
        <v>123</v>
      </c>
      <c r="B38" s="56" t="s">
        <v>124</v>
      </c>
      <c r="C38" s="53"/>
      <c r="D38" s="53"/>
      <c r="E38" s="53"/>
      <c r="F38" s="53"/>
      <c r="G38" s="39"/>
      <c r="H38" s="63"/>
      <c r="I38" s="53"/>
      <c r="J38" s="58"/>
    </row>
    <row r="39" spans="1:10" ht="48" customHeight="1" x14ac:dyDescent="0.25">
      <c r="A39" s="21">
        <v>4</v>
      </c>
      <c r="B39" s="77" t="s">
        <v>137</v>
      </c>
      <c r="C39" s="53"/>
      <c r="D39" s="53"/>
      <c r="E39" s="53"/>
      <c r="F39" s="53"/>
      <c r="G39" s="39"/>
      <c r="H39" s="57" t="s">
        <v>141</v>
      </c>
      <c r="I39" s="53"/>
      <c r="J39" s="58"/>
    </row>
    <row r="40" spans="1:10" ht="48" customHeight="1" x14ac:dyDescent="0.25">
      <c r="A40" s="21">
        <v>5</v>
      </c>
      <c r="B40" s="77" t="s">
        <v>142</v>
      </c>
      <c r="C40" s="53"/>
      <c r="D40" s="53"/>
      <c r="E40" s="53"/>
      <c r="F40" s="53"/>
      <c r="G40" s="39"/>
      <c r="H40" s="57" t="s">
        <v>141</v>
      </c>
      <c r="I40" s="53"/>
      <c r="J40" s="58"/>
    </row>
    <row r="41" spans="1:10" ht="48" customHeight="1" x14ac:dyDescent="0.25">
      <c r="A41" s="21">
        <v>6</v>
      </c>
      <c r="B41" s="77" t="s">
        <v>143</v>
      </c>
      <c r="C41" s="53"/>
      <c r="D41" s="53"/>
      <c r="E41" s="53"/>
      <c r="F41" s="53"/>
      <c r="G41" s="39"/>
      <c r="H41" s="57" t="s">
        <v>141</v>
      </c>
      <c r="I41" s="53"/>
      <c r="J41" s="58"/>
    </row>
    <row r="42" spans="1:10" ht="48" customHeight="1" x14ac:dyDescent="0.25">
      <c r="A42" s="21"/>
      <c r="B42" s="52"/>
      <c r="C42" s="53"/>
      <c r="D42" s="53"/>
      <c r="E42" s="53"/>
      <c r="F42" s="53"/>
      <c r="G42" s="39"/>
      <c r="H42" s="63"/>
      <c r="I42" s="53"/>
      <c r="J42" s="58"/>
    </row>
    <row r="43" spans="1:10" ht="48" customHeight="1" x14ac:dyDescent="0.25">
      <c r="A43" s="21"/>
      <c r="B43" s="52"/>
      <c r="C43" s="53"/>
      <c r="D43" s="53"/>
      <c r="E43" s="53"/>
      <c r="F43" s="53"/>
      <c r="G43" s="39"/>
      <c r="H43" s="63"/>
      <c r="I43" s="53"/>
      <c r="J43" s="58"/>
    </row>
    <row r="44" spans="1:10" ht="48" customHeight="1" x14ac:dyDescent="0.25">
      <c r="A44" s="21"/>
      <c r="B44" s="52"/>
      <c r="C44" s="53"/>
      <c r="D44" s="53"/>
      <c r="E44" s="53"/>
      <c r="F44" s="53"/>
      <c r="G44" s="39"/>
      <c r="H44" s="63"/>
      <c r="I44" s="53"/>
      <c r="J44" s="58"/>
    </row>
    <row r="45" spans="1:10" ht="48" customHeight="1" x14ac:dyDescent="0.25">
      <c r="A45" s="21"/>
      <c r="B45" s="52"/>
      <c r="C45" s="53"/>
      <c r="D45" s="53"/>
      <c r="E45" s="53"/>
      <c r="F45" s="53"/>
      <c r="G45" s="39"/>
      <c r="H45" s="63"/>
      <c r="I45" s="53"/>
      <c r="J45" s="58"/>
    </row>
    <row r="46" spans="1:10" ht="48.95" customHeight="1" thickBot="1" x14ac:dyDescent="0.3">
      <c r="A46" s="22"/>
      <c r="B46" s="65"/>
      <c r="C46" s="66"/>
      <c r="D46" s="66"/>
      <c r="E46" s="66"/>
      <c r="F46" s="66"/>
      <c r="G46" s="67"/>
      <c r="H46" s="68"/>
      <c r="I46" s="69"/>
      <c r="J46" s="70"/>
    </row>
    <row r="48" spans="1:10" ht="102" customHeight="1" x14ac:dyDescent="0.25">
      <c r="A48" s="64" t="s">
        <v>125</v>
      </c>
      <c r="B48" s="34"/>
      <c r="C48" s="34"/>
      <c r="D48" s="34"/>
      <c r="E48" s="34"/>
      <c r="F48" s="34"/>
      <c r="G48" s="34"/>
      <c r="H48" s="34"/>
      <c r="I48" s="34"/>
      <c r="J48" s="34"/>
    </row>
    <row r="51" spans="1:10" x14ac:dyDescent="0.25">
      <c r="A51" s="71" t="s">
        <v>126</v>
      </c>
      <c r="B51" s="34"/>
      <c r="C51" s="34"/>
      <c r="D51" s="34"/>
      <c r="E51" s="74"/>
      <c r="F51" s="34"/>
      <c r="G51" s="34"/>
      <c r="H51" s="34"/>
      <c r="I51" s="34"/>
      <c r="J51" s="34"/>
    </row>
    <row r="53" spans="1:10" x14ac:dyDescent="0.25">
      <c r="A53" s="71" t="s">
        <v>127</v>
      </c>
      <c r="B53" s="34"/>
      <c r="C53" s="34"/>
      <c r="D53" s="34"/>
      <c r="E53" s="74"/>
      <c r="F53" s="34"/>
      <c r="G53" s="34"/>
      <c r="H53" s="34"/>
      <c r="I53" s="34"/>
      <c r="J53" s="34"/>
    </row>
    <row r="100" spans="1:1" ht="15.75" x14ac:dyDescent="0.25">
      <c r="A100" t="s">
        <v>128</v>
      </c>
    </row>
  </sheetData>
  <sheetProtection sheet="1"/>
  <mergeCells count="121">
    <mergeCell ref="F6:H6"/>
    <mergeCell ref="I10:J10"/>
    <mergeCell ref="A10:B10"/>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C7:E7"/>
    <mergeCell ref="C6:E6"/>
    <mergeCell ref="C28:E28"/>
    <mergeCell ref="A24:B24"/>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14:E14"/>
    <mergeCell ref="B43:G43"/>
    <mergeCell ref="H39:J39"/>
    <mergeCell ref="A33:J33"/>
    <mergeCell ref="F20:H20"/>
    <mergeCell ref="B42:G42"/>
    <mergeCell ref="H36:J36"/>
    <mergeCell ref="I27:J27"/>
    <mergeCell ref="A48:J48"/>
    <mergeCell ref="B46:G46"/>
    <mergeCell ref="C29:E29"/>
    <mergeCell ref="H46:J46"/>
    <mergeCell ref="I11:J11"/>
    <mergeCell ref="C9:E9"/>
    <mergeCell ref="F26:H26"/>
    <mergeCell ref="H45:J45"/>
    <mergeCell ref="B38:G38"/>
    <mergeCell ref="A27:B27"/>
    <mergeCell ref="F14:H14"/>
    <mergeCell ref="B36:G36"/>
    <mergeCell ref="A17:K17"/>
    <mergeCell ref="A22:B22"/>
    <mergeCell ref="F23:H23"/>
    <mergeCell ref="C11:E11"/>
    <mergeCell ref="F13:H13"/>
    <mergeCell ref="B40:G40"/>
    <mergeCell ref="A12:B12"/>
    <mergeCell ref="I21:J21"/>
    <mergeCell ref="A21:B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Kul ligonine</cp:lastModifiedBy>
  <dcterms:created xsi:type="dcterms:W3CDTF">2023-04-04T12:16:45Z</dcterms:created>
  <dcterms:modified xsi:type="dcterms:W3CDTF">2025-11-20T11:57:13Z</dcterms:modified>
</cp:coreProperties>
</file>