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iva Inbio\Desktop\Konkursai\VU ligonines santaros klinikos\2017 04 03\"/>
    </mc:Choice>
  </mc:AlternateContent>
  <bookViews>
    <workbookView xWindow="0" yWindow="0" windowWidth="28800" windowHeight="1213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K27" i="1" l="1"/>
  <c r="J19" i="1" l="1"/>
  <c r="K19" i="1"/>
  <c r="K26" i="1"/>
  <c r="K25" i="1"/>
  <c r="K24" i="1"/>
  <c r="K23" i="1"/>
  <c r="K22" i="1"/>
  <c r="K21" i="1"/>
  <c r="K20" i="1"/>
  <c r="K18" i="1"/>
  <c r="K17" i="1"/>
  <c r="K15" i="1"/>
  <c r="K14" i="1"/>
  <c r="K13" i="1"/>
  <c r="K12" i="1"/>
  <c r="K11" i="1"/>
  <c r="K10" i="1"/>
  <c r="K9" i="1"/>
  <c r="J26" i="1"/>
  <c r="J25" i="1"/>
  <c r="J24" i="1"/>
  <c r="J23" i="1"/>
  <c r="J22" i="1"/>
  <c r="J21" i="1"/>
  <c r="J20" i="1"/>
  <c r="J18" i="1"/>
  <c r="J17" i="1"/>
  <c r="J15" i="1"/>
  <c r="J14" i="1"/>
  <c r="J13" i="1"/>
  <c r="J12" i="1"/>
  <c r="J11" i="1"/>
  <c r="J10" i="1"/>
  <c r="J9" i="1"/>
  <c r="I26" i="1"/>
  <c r="I25" i="1"/>
  <c r="I24" i="1"/>
  <c r="I23" i="1"/>
  <c r="I22" i="1"/>
  <c r="I21" i="1"/>
  <c r="I20" i="1"/>
  <c r="I18" i="1"/>
  <c r="I17" i="1"/>
  <c r="I15" i="1"/>
  <c r="I14" i="1"/>
  <c r="I13" i="1"/>
  <c r="I12" i="1"/>
  <c r="I11" i="1"/>
  <c r="I10" i="1"/>
  <c r="I9" i="1"/>
</calcChain>
</file>

<file path=xl/sharedStrings.xml><?xml version="1.0" encoding="utf-8"?>
<sst xmlns="http://schemas.openxmlformats.org/spreadsheetml/2006/main" count="97" uniqueCount="82">
  <si>
    <t>9</t>
  </si>
  <si>
    <t>10</t>
  </si>
  <si>
    <t>11</t>
  </si>
  <si>
    <t>13</t>
  </si>
  <si>
    <t xml:space="preserve"> Sterilios Petri lėkštelės </t>
  </si>
  <si>
    <t xml:space="preserve"> Mikrobiologinė kilpelė 1 mkl</t>
  </si>
  <si>
    <t xml:space="preserve"> Mikrobiologinė kilpelė 10 mkl</t>
  </si>
  <si>
    <t>Plastmasinės pipetės 1 ml</t>
  </si>
  <si>
    <t>lėkštelė</t>
  </si>
  <si>
    <t>vnt.</t>
  </si>
  <si>
    <t>Reagento arba pagalbinės priemonės pavadinimas</t>
  </si>
  <si>
    <t>Metodas, techninės charakteristikos</t>
  </si>
  <si>
    <t>Matavimo vienetai</t>
  </si>
  <si>
    <t>Orientacinis perkamas kiekis</t>
  </si>
  <si>
    <t>Numatomas PVM %</t>
  </si>
  <si>
    <t>1 mato vnt. įkainis be PVM</t>
  </si>
  <si>
    <t>Gamintojas, pastabos</t>
  </si>
  <si>
    <t>Sterilios, supakuotos po vieną</t>
  </si>
  <si>
    <t>Vienkartiniai tamponėliai (dakroniniai), be terpės ir be mėgintuvėlio</t>
  </si>
  <si>
    <t>Sterilūs, supakuoti po vieną, plastikiniu koteliu</t>
  </si>
  <si>
    <t xml:space="preserve">REAGENTAI IR PAGALBINĖS PRIEMONĖS BIOCHEMIJOS, HEMATOLOGIJOS IR BENDROSIOS CITOLOGIJOS LABORATORIJAI </t>
  </si>
  <si>
    <t>Imersinis aliejus šviesinei mikroskopijai</t>
  </si>
  <si>
    <t>but. 500 ml</t>
  </si>
  <si>
    <t>Indikatorinės juostelės  pH 1-14</t>
  </si>
  <si>
    <t>tūris ne mažiau 1,5 ml, dangtelis užspaudžiamas</t>
  </si>
  <si>
    <t>Dengiamieji stikleliai</t>
  </si>
  <si>
    <t>24x24 mm</t>
  </si>
  <si>
    <t>Objektiniai stikleliai</t>
  </si>
  <si>
    <t>su šlifuotu galu užrašams</t>
  </si>
  <si>
    <t>Parafilm popierius</t>
  </si>
  <si>
    <t>Falkon tipo mėgintuvėliai</t>
  </si>
  <si>
    <t>Rinkinys slaptam kraujui išmatose nustatyti</t>
  </si>
  <si>
    <t xml:space="preserve">Kasetinių testų rinkinys slaptam kraujui išmatose nustatyti
</t>
  </si>
  <si>
    <t xml:space="preserve"> Teigiama kontrole 
</t>
  </si>
  <si>
    <t>18</t>
  </si>
  <si>
    <t>21</t>
  </si>
  <si>
    <t>23</t>
  </si>
  <si>
    <t>25</t>
  </si>
  <si>
    <t>Orientacinė suma Eur su PVM</t>
  </si>
  <si>
    <t xml:space="preserve"> Teikti pasiūlymą visai pirkimo daliai.</t>
  </si>
  <si>
    <t>pakuotė</t>
  </si>
  <si>
    <t>Eppendorp tipo mikromėgintuvėliai 1,5 ml</t>
  </si>
  <si>
    <t>Tūris 15 ml, graduoti, konusiniu galu, užsukami</t>
  </si>
  <si>
    <t>Specifinis žmogaus hemoglobinui, nejautrus dietai, kasetės tipo. Pakuotėje ne daugiau  30 testų.</t>
  </si>
  <si>
    <t>89</t>
  </si>
  <si>
    <t>90</t>
  </si>
  <si>
    <t>91</t>
  </si>
  <si>
    <t>92</t>
  </si>
  <si>
    <t>93</t>
  </si>
  <si>
    <t>94</t>
  </si>
  <si>
    <t>95</t>
  </si>
  <si>
    <r>
      <t xml:space="preserve">Turėti sterilumo sertifikatą. Steriliai įpakuota ne daugiau 20  kalibruotų kilpelių. Turėti </t>
    </r>
    <r>
      <rPr>
        <b/>
        <sz val="10"/>
        <rFont val="Times New Roman"/>
        <family val="1"/>
        <charset val="186"/>
      </rPr>
      <t>kalibravimo sertifikatą</t>
    </r>
  </si>
  <si>
    <t>Orientacinė suma Eur be PVM</t>
  </si>
  <si>
    <t>Suma:</t>
  </si>
  <si>
    <t>C14H12O2 (apie 455 g/l), klampumas (20°C) 100-120 mPas, tankis 1,515-1,517</t>
  </si>
  <si>
    <t>pakuotėje 100 vnt.</t>
  </si>
  <si>
    <t xml:space="preserve">Turėti sterilumo sertifikatą Pakuotėje ne daugiau 500 lėkštelių, kurios įpakuotos steriliai ne daugiau kaip  po 20 lėkštelių. </t>
  </si>
  <si>
    <t>Pastero pipetės 3 ml, graduotos</t>
  </si>
  <si>
    <t>Pastero pipetės 1 ml, graduotos</t>
  </si>
  <si>
    <t>1 lentelė</t>
  </si>
  <si>
    <t>3 pirkimo dokumentų priedas</t>
  </si>
  <si>
    <t xml:space="preserve"> TECHNINĖ SPECIFIKACIJA PIRKTI REAGENTUS IR PAGALBINES PRIEMONES BEI ANALIZATORIUS PANAUDAI</t>
  </si>
  <si>
    <t>1 vnt. įkainis be PVM</t>
  </si>
  <si>
    <t>1 vnt. įkainis su PVM</t>
  </si>
  <si>
    <t>Pirk. dalies Nr.</t>
  </si>
  <si>
    <t>1.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
2. Tiekėjas turi tiekti prekes, atitinkančias Europos direktyvų nuostatas. Siūlantiems reagentus ir pagalbines priemones pateikti atitikties dokumentą pagal Europos direktyvų nuostatas, kuris atitinka Tarybos direktyvos 98/79/EC sąlygas in vitro diagnostikos medicinos prietaisams. Visos siūlomos prekės turi būti skirtos in vitro diagnostiniam naudojimui. 
3.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
4. Perkančioji organizacija, siekdama patikrinti konkretaus tiekėjo prekių atitikimą reikalavimams, gali prašyti Tiekėjo per nustatytą terminą pateikti prekių pavyzdžius. Nepateikus prekių pavyzdžių, pasiūlymas bus atmetamas.                                                                                                                                                                                                                                                                                                                                     5.Visoms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6. Stulpeliuose H ir I nurodyti mato vienetą sudarančio objekto įkainį, t. y. ml, g, testo, vnt. įkainius.                                                                                                                                                                               7. Specifikacijoje nurodytai konkrečiai prekių pakuotei gali būti taikoma 5 procentų paklaida.</t>
  </si>
  <si>
    <t>Heinz Herenz, 1132600</t>
  </si>
  <si>
    <t>Biognost, IUA-500</t>
  </si>
  <si>
    <t>FL Medical, 23053</t>
  </si>
  <si>
    <t>Kaltek, 0518KAL</t>
  </si>
  <si>
    <t>Kaltek, 0223KAL</t>
  </si>
  <si>
    <t>Nerbe Plus, 02-502-3001</t>
  </si>
  <si>
    <t>Immunostics, HSSPCAS-25</t>
  </si>
  <si>
    <t>Immunostics, HSSPCON</t>
  </si>
  <si>
    <t>Nerbe Plus, 09-031-0010</t>
  </si>
  <si>
    <t>Deltalab, 302745</t>
  </si>
  <si>
    <t>Deltalab, 302755</t>
  </si>
  <si>
    <t>FL Medical, 27040</t>
  </si>
  <si>
    <t>FL Medical, 27045</t>
  </si>
  <si>
    <t>Nerbe Plus, 12-401-9103</t>
  </si>
  <si>
    <t>Nerbe Plus, 09-812-8052</t>
  </si>
  <si>
    <t>Wenk Labtec, 9170002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</si>
</sst>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00"/>
  </numFmts>
  <fonts count="12" x14ac:knownFonts="1">
    <font>
      <sz val="11"/>
      <color theme="1"/>
      <name val="Calibri"/>
      <family val="2"/>
      <charset val="186"/>
      <scheme val="minor"/>
    </font>
    <font>
      <sz val="10"/>
      <color indexed="8"/>
      <name val="Arial"/>
      <family val="2"/>
      <charset val="186"/>
    </font>
    <font>
      <b/>
      <sz val="10"/>
      <name val="Times New Roman"/>
      <family val="1"/>
      <charset val="186"/>
    </font>
    <font>
      <sz val="10"/>
      <name val="Times New Roman"/>
      <family val="1"/>
      <charset val="186"/>
    </font>
    <font>
      <sz val="10"/>
      <color theme="1"/>
      <name val="Times New Roman"/>
      <family val="1"/>
      <charset val="186"/>
    </font>
    <font>
      <b/>
      <sz val="10"/>
      <color indexed="8"/>
      <name val="Times New Roman"/>
      <family val="1"/>
      <charset val="186"/>
    </font>
    <font>
      <sz val="10"/>
      <color indexed="8"/>
      <name val="Times New Roman"/>
      <family val="1"/>
      <charset val="186"/>
    </font>
    <font>
      <b/>
      <sz val="10"/>
      <color theme="1"/>
      <name val="Times New Roman"/>
      <family val="1"/>
      <charset val="186"/>
    </font>
    <font>
      <sz val="9"/>
      <name val="Times New Roman"/>
      <family val="1"/>
      <charset val="186"/>
    </font>
    <font>
      <b/>
      <sz val="11"/>
      <name val="Times New Roman"/>
      <family val="1"/>
      <charset val="186"/>
    </font>
    <font>
      <sz val="10"/>
      <color rgb="FF000000"/>
      <name val="Times New Roman"/>
      <family val="1"/>
      <charset val="186"/>
    </font>
    <font>
      <u/>
      <sz val="11"/>
      <color theme="10"/>
      <name val="Calibri"/>
      <family val="2"/>
      <charset val="186"/>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1" fillId="0" borderId="0" applyNumberFormat="0" applyFill="0" applyBorder="0" applyAlignment="0" applyProtection="0"/>
  </cellStyleXfs>
  <cellXfs count="71">
    <xf numFmtId="0" fontId="0" fillId="0" borderId="0" xfId="0"/>
    <xf numFmtId="0" fontId="3" fillId="0" borderId="0" xfId="0" applyFont="1" applyAlignment="1">
      <alignment vertical="center" wrapText="1"/>
    </xf>
    <xf numFmtId="0" fontId="4" fillId="0" borderId="0" xfId="0" applyFont="1" applyAlignment="1">
      <alignment vertical="center" wrapText="1"/>
    </xf>
    <xf numFmtId="49" fontId="3" fillId="0" borderId="0" xfId="0" applyNumberFormat="1"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2" fontId="3" fillId="0" borderId="0" xfId="0" applyNumberFormat="1" applyFont="1" applyAlignment="1">
      <alignment horizontal="left" vertical="center" wrapText="1"/>
    </xf>
    <xf numFmtId="2" fontId="3" fillId="0" borderId="0" xfId="0" applyNumberFormat="1" applyFont="1" applyAlignment="1">
      <alignment vertical="top" wrapText="1"/>
    </xf>
    <xf numFmtId="0" fontId="4" fillId="3" borderId="0" xfId="0" applyFont="1" applyFill="1" applyAlignment="1">
      <alignment vertical="center" wrapText="1"/>
    </xf>
    <xf numFmtId="49" fontId="2" fillId="0" borderId="1" xfId="0" applyNumberFormat="1" applyFont="1" applyBorder="1" applyAlignment="1">
      <alignment horizontal="center" vertical="center" wrapText="1"/>
    </xf>
    <xf numFmtId="0" fontId="3" fillId="2" borderId="0" xfId="0" applyFont="1" applyFill="1" applyAlignment="1">
      <alignment vertical="center" wrapText="1"/>
    </xf>
    <xf numFmtId="0" fontId="2" fillId="0" borderId="1" xfId="0" applyFont="1" applyFill="1" applyBorder="1" applyAlignment="1">
      <alignment horizontal="left" vertical="top"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4" fillId="3" borderId="0" xfId="0" applyFont="1" applyFill="1" applyBorder="1" applyAlignment="1">
      <alignment vertical="center" wrapText="1"/>
    </xf>
    <xf numFmtId="0" fontId="4"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7" fillId="0"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wrapText="1"/>
    </xf>
    <xf numFmtId="2" fontId="4" fillId="0" borderId="0" xfId="0" applyNumberFormat="1" applyFont="1" applyAlignment="1">
      <alignment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0" xfId="0" applyFont="1" applyFill="1" applyBorder="1" applyAlignment="1">
      <alignment vertical="center" wrapText="1"/>
    </xf>
    <xf numFmtId="0" fontId="3" fillId="2" borderId="2" xfId="0" applyFont="1" applyFill="1" applyBorder="1" applyAlignment="1">
      <alignment vertical="center" wrapText="1"/>
    </xf>
    <xf numFmtId="17" fontId="2" fillId="2" borderId="1" xfId="0" applyNumberFormat="1" applyFont="1" applyFill="1" applyBorder="1" applyAlignment="1">
      <alignment vertical="center" wrapText="1"/>
    </xf>
    <xf numFmtId="2" fontId="3" fillId="0" borderId="0" xfId="0" applyNumberFormat="1" applyFont="1" applyAlignment="1">
      <alignment vertical="center" wrapText="1"/>
    </xf>
    <xf numFmtId="0" fontId="4" fillId="0" borderId="1" xfId="0" applyFont="1" applyBorder="1" applyAlignment="1">
      <alignment vertical="top"/>
    </xf>
    <xf numFmtId="0" fontId="3" fillId="2" borderId="1" xfId="0" applyFont="1" applyFill="1" applyBorder="1" applyAlignment="1">
      <alignment horizontal="left" vertical="top" wrapText="1"/>
    </xf>
    <xf numFmtId="49" fontId="3" fillId="0" borderId="7" xfId="0" applyNumberFormat="1"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vertical="top" wrapText="1"/>
    </xf>
    <xf numFmtId="0" fontId="3" fillId="0" borderId="7" xfId="0" applyFont="1" applyBorder="1" applyAlignment="1">
      <alignment horizontal="center" vertical="top" wrapText="1"/>
    </xf>
    <xf numFmtId="0" fontId="3" fillId="0" borderId="7" xfId="0" applyFont="1" applyFill="1" applyBorder="1" applyAlignment="1">
      <alignment horizontal="center" vertical="top" wrapText="1"/>
    </xf>
    <xf numFmtId="2" fontId="3" fillId="0" borderId="7" xfId="0" applyNumberFormat="1" applyFont="1" applyBorder="1" applyAlignment="1">
      <alignment horizontal="center" vertical="top" wrapText="1"/>
    </xf>
    <xf numFmtId="2" fontId="3" fillId="0" borderId="7" xfId="0" applyNumberFormat="1" applyFont="1" applyBorder="1" applyAlignment="1">
      <alignment vertical="top" wrapText="1"/>
    </xf>
    <xf numFmtId="0" fontId="8" fillId="0" borderId="0" xfId="0" applyFont="1" applyAlignment="1">
      <alignment horizontal="right" vertical="center" wrapText="1"/>
    </xf>
    <xf numFmtId="0" fontId="0" fillId="0" borderId="0" xfId="0" applyFont="1"/>
    <xf numFmtId="49" fontId="9" fillId="0" borderId="0" xfId="0" applyNumberFormat="1" applyFont="1" applyAlignment="1">
      <alignment horizontal="center" vertical="center"/>
    </xf>
    <xf numFmtId="49" fontId="9" fillId="0" borderId="0" xfId="0" applyNumberFormat="1" applyFont="1" applyAlignment="1">
      <alignment horizontal="center" vertical="center"/>
    </xf>
    <xf numFmtId="0" fontId="6"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2" fontId="10" fillId="0" borderId="0" xfId="0" applyNumberFormat="1" applyFont="1" applyAlignment="1">
      <alignment horizontal="center" vertical="center"/>
    </xf>
    <xf numFmtId="166"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66" fontId="4" fillId="0" borderId="1" xfId="0" applyNumberFormat="1" applyFont="1" applyFill="1" applyBorder="1" applyAlignment="1">
      <alignment horizontal="center" vertical="center"/>
    </xf>
    <xf numFmtId="2" fontId="4" fillId="0" borderId="1" xfId="0" applyNumberFormat="1" applyFont="1" applyBorder="1" applyAlignment="1">
      <alignment horizontal="center" vertical="center"/>
    </xf>
    <xf numFmtId="0" fontId="4" fillId="0" borderId="1" xfId="0" applyFont="1" applyBorder="1" applyAlignment="1">
      <alignment horizontal="center" vertical="center"/>
    </xf>
    <xf numFmtId="166" fontId="4" fillId="0" borderId="1"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3" fillId="3" borderId="1" xfId="0" applyNumberFormat="1" applyFont="1" applyFill="1" applyBorder="1" applyAlignment="1" applyProtection="1">
      <alignment horizontal="center" vertical="center" wrapText="1"/>
    </xf>
    <xf numFmtId="0" fontId="11" fillId="0" borderId="1" xfId="2" applyBorder="1" applyAlignment="1">
      <alignment horizontal="center" vertical="center" wrapText="1"/>
    </xf>
    <xf numFmtId="0" fontId="11" fillId="0" borderId="1" xfId="2" applyFill="1" applyBorder="1" applyAlignment="1">
      <alignment horizontal="center" vertical="center" wrapText="1"/>
    </xf>
    <xf numFmtId="0" fontId="11" fillId="0" borderId="0" xfId="2" applyAlignment="1">
      <alignment horizontal="center" vertical="center" wrapText="1"/>
    </xf>
    <xf numFmtId="0" fontId="11" fillId="2" borderId="1" xfId="2" applyFill="1" applyBorder="1" applyAlignment="1">
      <alignment horizontal="center" vertical="center" wrapText="1"/>
    </xf>
    <xf numFmtId="49" fontId="2" fillId="0" borderId="5" xfId="0" applyNumberFormat="1" applyFont="1" applyBorder="1" applyAlignment="1">
      <alignment horizontal="center"/>
    </xf>
    <xf numFmtId="49" fontId="2" fillId="0" borderId="4" xfId="0" applyNumberFormat="1" applyFont="1" applyBorder="1" applyAlignment="1">
      <alignment horizontal="center"/>
    </xf>
    <xf numFmtId="49" fontId="2" fillId="0" borderId="6" xfId="0" applyNumberFormat="1" applyFont="1" applyBorder="1" applyAlignment="1">
      <alignment horizontal="center"/>
    </xf>
    <xf numFmtId="49" fontId="9" fillId="0" borderId="0" xfId="0" applyNumberFormat="1" applyFont="1" applyAlignment="1">
      <alignment horizontal="center" vertical="center"/>
    </xf>
    <xf numFmtId="0" fontId="8" fillId="0" borderId="0" xfId="0" applyFont="1" applyAlignment="1">
      <alignment horizontal="right" vertical="center" wrapText="1"/>
    </xf>
    <xf numFmtId="49" fontId="3" fillId="0" borderId="0" xfId="0" applyNumberFormat="1" applyFont="1" applyBorder="1" applyAlignment="1">
      <alignment horizontal="left" vertical="top" wrapText="1"/>
    </xf>
    <xf numFmtId="166" fontId="10" fillId="0" borderId="0" xfId="0" applyNumberFormat="1" applyFont="1" applyAlignment="1">
      <alignment horizontal="center" vertical="center"/>
    </xf>
    <xf numFmtId="2" fontId="3" fillId="0" borderId="1" xfId="0" applyNumberFormat="1" applyFont="1" applyBorder="1" applyAlignment="1">
      <alignment horizontal="center" vertical="center" wrapText="1"/>
    </xf>
  </cellXfs>
  <cellStyles count="3">
    <cellStyle name="Hyperlink" xfId="2" builtinId="8"/>
    <cellStyle name="Normal" xfId="0" builtinId="0"/>
    <cellStyle name="Standard_Tabelle1"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nerbe-plus.de/ENU/20416/Item.aspx?ItemNo=09-031-0010&amp;FromNo=20267" TargetMode="External"/><Relationship Id="rId13" Type="http://schemas.openxmlformats.org/officeDocument/2006/relationships/hyperlink" Target="https://www.nerbe-plus.de/ENU/20863/Item.aspx?ItemNo=12-401-9103&amp;FromNo=20306" TargetMode="External"/><Relationship Id="rId3" Type="http://schemas.openxmlformats.org/officeDocument/2006/relationships/hyperlink" Target="http://www.flmedical.com/test-tubes/microtubes/" TargetMode="External"/><Relationship Id="rId7" Type="http://schemas.openxmlformats.org/officeDocument/2006/relationships/hyperlink" Target="https://www.nerbe-plus.de/ENU/20622/Item.aspx?ItemNo=02-502-3001&amp;FromNo=19975" TargetMode="External"/><Relationship Id="rId12" Type="http://schemas.openxmlformats.org/officeDocument/2006/relationships/hyperlink" Target="http://www.flmedical.com/downloadDB/FLMedical_promed_2017.pdf" TargetMode="External"/><Relationship Id="rId17" Type="http://schemas.openxmlformats.org/officeDocument/2006/relationships/printerSettings" Target="../printerSettings/printerSettings1.bin"/><Relationship Id="rId2" Type="http://schemas.openxmlformats.org/officeDocument/2006/relationships/hyperlink" Target="http://www.herenz.de/Kataloge/Englisch_2017.pdf" TargetMode="External"/><Relationship Id="rId16" Type="http://schemas.openxmlformats.org/officeDocument/2006/relationships/hyperlink" Target="http://pdf.medicalexpo.com/pdf/immunostics-inc/immunostics-inc-products-catalog/90967-166124.html" TargetMode="External"/><Relationship Id="rId1" Type="http://schemas.openxmlformats.org/officeDocument/2006/relationships/hyperlink" Target="http://www.biognost.hr/flippingbook/Mikroskopija/EN/files/assets/common/downloads/Microscopy%20and%20laboratory%20diagnostic.pdf" TargetMode="External"/><Relationship Id="rId6" Type="http://schemas.openxmlformats.org/officeDocument/2006/relationships/hyperlink" Target="http://www.wenk-labtec.com/2029306664/1/AD175/OTE3MDAwMg==/175%209170002%20Wenk.html" TargetMode="External"/><Relationship Id="rId11" Type="http://schemas.openxmlformats.org/officeDocument/2006/relationships/hyperlink" Target="http://www.flmedical.com/downloadDB/FLMedical_promed_2017.pdf" TargetMode="External"/><Relationship Id="rId5" Type="http://schemas.openxmlformats.org/officeDocument/2006/relationships/hyperlink" Target="http://www.kaltek.it/categorie.asp?IDCatProd=28" TargetMode="External"/><Relationship Id="rId15" Type="http://schemas.openxmlformats.org/officeDocument/2006/relationships/hyperlink" Target="http://pdf.medicalexpo.com/pdf/immunostics-inc/immunostics-inc-products-catalog/90967-166124.html" TargetMode="External"/><Relationship Id="rId10" Type="http://schemas.openxmlformats.org/officeDocument/2006/relationships/hyperlink" Target="http://c41e484371.site.internapcdn.net/deltalabcat/EN/DELTALAB_2017_EN_5/index.html" TargetMode="External"/><Relationship Id="rId4" Type="http://schemas.openxmlformats.org/officeDocument/2006/relationships/hyperlink" Target="http://www.kaltek.it/categorie.asp?IDCatProd=28" TargetMode="External"/><Relationship Id="rId9" Type="http://schemas.openxmlformats.org/officeDocument/2006/relationships/hyperlink" Target="http://c41e484371.site.internapcdn.net/deltalabcat/EN/DELTALAB_2017_EN_5/index.html" TargetMode="External"/><Relationship Id="rId14" Type="http://schemas.openxmlformats.org/officeDocument/2006/relationships/hyperlink" Target="https://www.nerbe-plus.de/ENU/20455/Item.aspx?ItemNo=09-812-8052&amp;FromNo=202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abSelected="1" topLeftCell="A7" zoomScaleNormal="100" workbookViewId="0">
      <selection activeCell="K28" sqref="K28"/>
    </sheetView>
  </sheetViews>
  <sheetFormatPr defaultRowHeight="12.75" x14ac:dyDescent="0.25"/>
  <cols>
    <col min="1" max="1" width="4.28515625" style="3" customWidth="1"/>
    <col min="2" max="2" width="36" style="1" customWidth="1"/>
    <col min="3" max="3" width="24.140625" style="1" customWidth="1"/>
    <col min="4" max="4" width="8.7109375" style="1" customWidth="1"/>
    <col min="5" max="5" width="9.85546875" style="5" customWidth="1"/>
    <col min="6" max="6" width="6.42578125" style="1" customWidth="1"/>
    <col min="7" max="7" width="8.7109375" style="31" customWidth="1"/>
    <col min="8" max="8" width="6.85546875" style="31" customWidth="1"/>
    <col min="9" max="9" width="7.42578125" style="31" customWidth="1"/>
    <col min="10" max="10" width="11" style="7" customWidth="1"/>
    <col min="11" max="11" width="10.42578125" style="7" customWidth="1"/>
    <col min="12" max="12" width="11.42578125" style="1" customWidth="1"/>
    <col min="13" max="13" width="1.28515625" style="1" hidden="1" customWidth="1"/>
    <col min="14" max="14" width="9.140625" style="2"/>
    <col min="15" max="15" width="10.28515625" style="2" bestFit="1" customWidth="1"/>
    <col min="16" max="16384" width="9.140625" style="2"/>
  </cols>
  <sheetData>
    <row r="1" spans="1:18" ht="15" customHeight="1" x14ac:dyDescent="0.25">
      <c r="J1" s="67" t="s">
        <v>60</v>
      </c>
      <c r="K1" s="67"/>
      <c r="L1" s="67"/>
    </row>
    <row r="2" spans="1:18" x14ac:dyDescent="0.25">
      <c r="L2" s="41" t="s">
        <v>59</v>
      </c>
    </row>
    <row r="3" spans="1:18" ht="14.25" x14ac:dyDescent="0.25">
      <c r="A3" s="66" t="s">
        <v>61</v>
      </c>
      <c r="B3" s="66"/>
      <c r="C3" s="66"/>
      <c r="D3" s="66"/>
      <c r="E3" s="66"/>
      <c r="F3" s="66"/>
      <c r="G3" s="66"/>
      <c r="H3" s="66"/>
      <c r="I3" s="66"/>
      <c r="J3" s="66"/>
      <c r="K3" s="66"/>
      <c r="L3" s="66"/>
    </row>
    <row r="4" spans="1:18" ht="14.25" x14ac:dyDescent="0.25">
      <c r="A4" s="43"/>
      <c r="B4" s="43"/>
      <c r="C4" s="43"/>
      <c r="D4" s="43"/>
      <c r="E4" s="43"/>
      <c r="F4" s="43"/>
      <c r="G4" s="43"/>
      <c r="H4" s="43"/>
      <c r="I4" s="44"/>
      <c r="J4" s="43"/>
      <c r="K4" s="43"/>
      <c r="L4" s="43"/>
    </row>
    <row r="5" spans="1:18" s="42" customFormat="1" ht="225" customHeight="1" x14ac:dyDescent="0.25">
      <c r="A5" s="68" t="s">
        <v>65</v>
      </c>
      <c r="B5" s="68"/>
      <c r="C5" s="68"/>
      <c r="D5" s="68"/>
      <c r="E5" s="68"/>
      <c r="F5" s="68"/>
      <c r="G5" s="68"/>
      <c r="H5" s="68"/>
      <c r="I5" s="68"/>
      <c r="J5" s="68"/>
      <c r="K5" s="68"/>
      <c r="L5" s="68"/>
    </row>
    <row r="6" spans="1:18" x14ac:dyDescent="0.25">
      <c r="C6" s="4"/>
      <c r="F6" s="4"/>
      <c r="G6" s="6"/>
      <c r="H6" s="6"/>
      <c r="I6" s="6"/>
    </row>
    <row r="7" spans="1:18" ht="51" x14ac:dyDescent="0.25">
      <c r="A7" s="34" t="s">
        <v>64</v>
      </c>
      <c r="B7" s="35" t="s">
        <v>10</v>
      </c>
      <c r="C7" s="35" t="s">
        <v>11</v>
      </c>
      <c r="D7" s="36" t="s">
        <v>12</v>
      </c>
      <c r="E7" s="37" t="s">
        <v>13</v>
      </c>
      <c r="F7" s="38" t="s">
        <v>14</v>
      </c>
      <c r="G7" s="39" t="s">
        <v>15</v>
      </c>
      <c r="H7" s="39" t="s">
        <v>62</v>
      </c>
      <c r="I7" s="39" t="s">
        <v>63</v>
      </c>
      <c r="J7" s="40" t="s">
        <v>52</v>
      </c>
      <c r="K7" s="40" t="s">
        <v>38</v>
      </c>
      <c r="L7" s="35" t="s">
        <v>16</v>
      </c>
      <c r="M7" s="8"/>
      <c r="N7" s="8"/>
    </row>
    <row r="8" spans="1:18" x14ac:dyDescent="0.2">
      <c r="A8" s="63" t="s">
        <v>20</v>
      </c>
      <c r="B8" s="64"/>
      <c r="C8" s="64"/>
      <c r="D8" s="64"/>
      <c r="E8" s="64"/>
      <c r="F8" s="64"/>
      <c r="G8" s="64"/>
      <c r="H8" s="64"/>
      <c r="I8" s="64"/>
      <c r="J8" s="64"/>
      <c r="K8" s="64"/>
      <c r="L8" s="65"/>
      <c r="M8" s="8"/>
      <c r="N8" s="8"/>
      <c r="O8" s="8"/>
      <c r="P8" s="8"/>
      <c r="Q8" s="8"/>
      <c r="R8" s="8"/>
    </row>
    <row r="9" spans="1:18" s="16" customFormat="1" ht="42.75" customHeight="1" x14ac:dyDescent="0.25">
      <c r="A9" s="9" t="s">
        <v>0</v>
      </c>
      <c r="B9" s="15" t="s">
        <v>21</v>
      </c>
      <c r="C9" s="13" t="s">
        <v>54</v>
      </c>
      <c r="D9" s="48" t="s">
        <v>22</v>
      </c>
      <c r="E9" s="45">
        <v>6</v>
      </c>
      <c r="F9" s="48">
        <v>5</v>
      </c>
      <c r="G9" s="69">
        <v>32.409999999999997</v>
      </c>
      <c r="H9" s="69">
        <v>32.409999999999997</v>
      </c>
      <c r="I9" s="50">
        <f>H9:H26*1.05</f>
        <v>34.030499999999996</v>
      </c>
      <c r="J9" s="49">
        <f>32.41*6</f>
        <v>194.45999999999998</v>
      </c>
      <c r="K9" s="53">
        <f t="shared" ref="K9:K15" si="0">J9:J26*1.05</f>
        <v>204.18299999999999</v>
      </c>
      <c r="L9" s="59" t="s">
        <v>67</v>
      </c>
      <c r="M9" s="10"/>
      <c r="N9" s="2"/>
      <c r="O9" s="2"/>
      <c r="P9" s="2"/>
      <c r="Q9" s="2"/>
      <c r="R9" s="2"/>
    </row>
    <row r="10" spans="1:18" s="16" customFormat="1" ht="47.25" customHeight="1" x14ac:dyDescent="0.25">
      <c r="A10" s="9" t="s">
        <v>1</v>
      </c>
      <c r="B10" s="15" t="s">
        <v>23</v>
      </c>
      <c r="C10" s="32" t="s">
        <v>55</v>
      </c>
      <c r="D10" s="48" t="s">
        <v>40</v>
      </c>
      <c r="E10" s="45">
        <v>15</v>
      </c>
      <c r="F10" s="48">
        <v>5</v>
      </c>
      <c r="G10" s="52">
        <v>13.99</v>
      </c>
      <c r="H10" s="50">
        <v>0.1399</v>
      </c>
      <c r="I10" s="50">
        <f>H9:H26*1.05</f>
        <v>0.146895</v>
      </c>
      <c r="J10" s="53">
        <f>G10*15</f>
        <v>209.85</v>
      </c>
      <c r="K10" s="53">
        <f t="shared" si="0"/>
        <v>220.3425</v>
      </c>
      <c r="L10" s="59" t="s">
        <v>66</v>
      </c>
      <c r="M10" s="10"/>
      <c r="N10" s="2"/>
      <c r="O10" s="8"/>
      <c r="P10" s="8"/>
      <c r="Q10" s="8"/>
      <c r="R10" s="8"/>
    </row>
    <row r="11" spans="1:18" s="8" customFormat="1" ht="29.25" customHeight="1" x14ac:dyDescent="0.25">
      <c r="A11" s="9" t="s">
        <v>2</v>
      </c>
      <c r="B11" s="15" t="s">
        <v>41</v>
      </c>
      <c r="C11" s="17" t="s">
        <v>24</v>
      </c>
      <c r="D11" s="48" t="s">
        <v>9</v>
      </c>
      <c r="E11" s="45">
        <v>40000</v>
      </c>
      <c r="F11" s="48">
        <v>5</v>
      </c>
      <c r="G11" s="52">
        <v>7.6E-3</v>
      </c>
      <c r="H11" s="52">
        <v>7.6E-3</v>
      </c>
      <c r="I11" s="50">
        <f>H9:H26*1.05</f>
        <v>7.980000000000001E-3</v>
      </c>
      <c r="J11" s="53">
        <f>G11*E11</f>
        <v>304</v>
      </c>
      <c r="K11" s="53">
        <f t="shared" si="0"/>
        <v>319.2</v>
      </c>
      <c r="L11" s="59" t="s">
        <v>68</v>
      </c>
      <c r="M11" s="10"/>
      <c r="N11" s="2"/>
    </row>
    <row r="12" spans="1:18" s="8" customFormat="1" ht="32.25" customHeight="1" x14ac:dyDescent="0.25">
      <c r="A12" s="9" t="s">
        <v>3</v>
      </c>
      <c r="B12" s="11" t="s">
        <v>25</v>
      </c>
      <c r="C12" s="14" t="s">
        <v>26</v>
      </c>
      <c r="D12" s="48" t="s">
        <v>9</v>
      </c>
      <c r="E12" s="45">
        <v>5000</v>
      </c>
      <c r="F12" s="48">
        <v>5</v>
      </c>
      <c r="G12" s="52">
        <v>1.4800000000000001E-2</v>
      </c>
      <c r="H12" s="52">
        <v>1.4800000000000001E-2</v>
      </c>
      <c r="I12" s="50">
        <f>H9:H26*1.05</f>
        <v>1.5540000000000002E-2</v>
      </c>
      <c r="J12" s="53">
        <f>G12*E12</f>
        <v>74</v>
      </c>
      <c r="K12" s="53">
        <f t="shared" si="0"/>
        <v>77.7</v>
      </c>
      <c r="L12" s="59" t="s">
        <v>69</v>
      </c>
      <c r="M12" s="10"/>
      <c r="N12" s="2"/>
    </row>
    <row r="13" spans="1:18" s="8" customFormat="1" ht="33" customHeight="1" x14ac:dyDescent="0.25">
      <c r="A13" s="9" t="s">
        <v>34</v>
      </c>
      <c r="B13" s="18" t="s">
        <v>27</v>
      </c>
      <c r="C13" s="14" t="s">
        <v>28</v>
      </c>
      <c r="D13" s="48" t="s">
        <v>9</v>
      </c>
      <c r="E13" s="45">
        <v>40000</v>
      </c>
      <c r="F13" s="46">
        <v>5</v>
      </c>
      <c r="G13" s="52">
        <v>2.5000000000000001E-2</v>
      </c>
      <c r="H13" s="52">
        <v>2.5000000000000001E-2</v>
      </c>
      <c r="I13" s="50">
        <f>H9:H26*1.05</f>
        <v>2.6250000000000002E-2</v>
      </c>
      <c r="J13" s="53">
        <f>G13*E13</f>
        <v>1000</v>
      </c>
      <c r="K13" s="53">
        <f t="shared" si="0"/>
        <v>1050</v>
      </c>
      <c r="L13" s="60" t="s">
        <v>70</v>
      </c>
      <c r="M13" s="10"/>
      <c r="N13" s="2"/>
    </row>
    <row r="14" spans="1:18" ht="45" customHeight="1" x14ac:dyDescent="0.25">
      <c r="A14" s="9" t="s">
        <v>35</v>
      </c>
      <c r="B14" s="11" t="s">
        <v>29</v>
      </c>
      <c r="C14" s="19"/>
      <c r="D14" s="58" t="s">
        <v>40</v>
      </c>
      <c r="E14" s="45">
        <v>3</v>
      </c>
      <c r="F14" s="48">
        <v>5</v>
      </c>
      <c r="G14" s="50">
        <v>19.57</v>
      </c>
      <c r="H14" s="50">
        <v>19.57</v>
      </c>
      <c r="I14" s="50">
        <f>H9:H26*1.05</f>
        <v>20.548500000000001</v>
      </c>
      <c r="J14" s="53">
        <f>G14*E14</f>
        <v>58.71</v>
      </c>
      <c r="K14" s="53">
        <f t="shared" si="0"/>
        <v>61.645500000000006</v>
      </c>
      <c r="L14" s="61" t="s">
        <v>81</v>
      </c>
      <c r="M14" s="10"/>
      <c r="O14" s="8"/>
      <c r="P14" s="8"/>
      <c r="Q14" s="8"/>
      <c r="R14" s="8"/>
    </row>
    <row r="15" spans="1:18" s="8" customFormat="1" ht="27.75" customHeight="1" x14ac:dyDescent="0.25">
      <c r="A15" s="9" t="s">
        <v>36</v>
      </c>
      <c r="B15" s="20" t="s">
        <v>30</v>
      </c>
      <c r="C15" s="21" t="s">
        <v>42</v>
      </c>
      <c r="D15" s="46" t="s">
        <v>9</v>
      </c>
      <c r="E15" s="46">
        <v>22000</v>
      </c>
      <c r="F15" s="54">
        <v>5</v>
      </c>
      <c r="G15" s="50">
        <v>9.2130000000000004E-2</v>
      </c>
      <c r="H15" s="50">
        <v>9.2130000000000004E-2</v>
      </c>
      <c r="I15" s="50">
        <f>H9:H26*1.05</f>
        <v>9.6736500000000003E-2</v>
      </c>
      <c r="J15" s="53">
        <f>G15*E15</f>
        <v>2026.8600000000001</v>
      </c>
      <c r="K15" s="53">
        <f t="shared" si="0"/>
        <v>2128.2030000000004</v>
      </c>
      <c r="L15" s="62" t="s">
        <v>71</v>
      </c>
      <c r="M15" s="10"/>
      <c r="N15" s="2"/>
      <c r="O15" s="2"/>
      <c r="P15" s="2"/>
      <c r="Q15" s="2"/>
      <c r="R15" s="2"/>
    </row>
    <row r="16" spans="1:18" s="8" customFormat="1" ht="30.75" customHeight="1" x14ac:dyDescent="0.25">
      <c r="A16" s="9" t="s">
        <v>37</v>
      </c>
      <c r="B16" s="18" t="s">
        <v>31</v>
      </c>
      <c r="C16" s="17" t="s">
        <v>39</v>
      </c>
      <c r="D16" s="57"/>
      <c r="E16" s="47"/>
      <c r="F16" s="47"/>
      <c r="G16" s="55"/>
      <c r="H16" s="50"/>
      <c r="I16" s="50"/>
      <c r="J16" s="53"/>
      <c r="K16" s="53"/>
      <c r="L16" s="51"/>
      <c r="M16" s="10"/>
      <c r="N16" s="2"/>
      <c r="O16" s="2"/>
      <c r="P16" s="2"/>
      <c r="Q16" s="2"/>
      <c r="R16" s="2"/>
    </row>
    <row r="17" spans="1:18" s="8" customFormat="1" ht="51" x14ac:dyDescent="0.25">
      <c r="A17" s="12"/>
      <c r="B17" s="18" t="s">
        <v>32</v>
      </c>
      <c r="C17" s="17" t="s">
        <v>43</v>
      </c>
      <c r="D17" s="58" t="s">
        <v>9</v>
      </c>
      <c r="E17" s="47">
        <v>2000</v>
      </c>
      <c r="F17" s="54">
        <v>5</v>
      </c>
      <c r="G17" s="55">
        <v>3.2280000000000002</v>
      </c>
      <c r="H17" s="55">
        <v>3.2280000000000002</v>
      </c>
      <c r="I17" s="50">
        <f>H9:H26*1.05</f>
        <v>3.3894000000000002</v>
      </c>
      <c r="J17" s="53">
        <f>G17*E17</f>
        <v>6456</v>
      </c>
      <c r="K17" s="53">
        <f t="shared" ref="K17:K26" si="1">J17:J34*1.05</f>
        <v>6778.8</v>
      </c>
      <c r="L17" s="59" t="s">
        <v>72</v>
      </c>
      <c r="M17" s="10"/>
      <c r="N17" s="2"/>
      <c r="O17" s="2"/>
      <c r="P17" s="2"/>
      <c r="Q17" s="2"/>
      <c r="R17" s="2"/>
    </row>
    <row r="18" spans="1:18" s="8" customFormat="1" ht="30.75" customHeight="1" x14ac:dyDescent="0.25">
      <c r="A18" s="12"/>
      <c r="B18" s="18" t="s">
        <v>33</v>
      </c>
      <c r="C18" s="17"/>
      <c r="D18" s="58" t="s">
        <v>40</v>
      </c>
      <c r="E18" s="47">
        <v>30</v>
      </c>
      <c r="F18" s="54">
        <v>5</v>
      </c>
      <c r="G18" s="55">
        <v>29.97</v>
      </c>
      <c r="H18" s="55">
        <v>29.97</v>
      </c>
      <c r="I18" s="50">
        <f>H9:H26*1.05</f>
        <v>31.468499999999999</v>
      </c>
      <c r="J18" s="53">
        <f>G18*E18</f>
        <v>899.09999999999991</v>
      </c>
      <c r="K18" s="53">
        <f t="shared" si="1"/>
        <v>944.05499999999995</v>
      </c>
      <c r="L18" s="59" t="s">
        <v>73</v>
      </c>
      <c r="M18" s="10"/>
      <c r="N18" s="2"/>
      <c r="O18" s="2"/>
      <c r="P18" s="2"/>
      <c r="Q18" s="2"/>
      <c r="R18" s="2"/>
    </row>
    <row r="19" spans="1:18" s="8" customFormat="1" x14ac:dyDescent="0.25">
      <c r="A19" s="12"/>
      <c r="B19" s="18"/>
      <c r="C19" s="17"/>
      <c r="D19" s="58"/>
      <c r="E19" s="47"/>
      <c r="F19" s="54"/>
      <c r="G19" s="55"/>
      <c r="H19" s="50" t="s">
        <v>53</v>
      </c>
      <c r="I19" s="50"/>
      <c r="J19" s="53">
        <f>J17+J18</f>
        <v>7355.1</v>
      </c>
      <c r="K19" s="53">
        <f t="shared" si="1"/>
        <v>7722.8550000000005</v>
      </c>
      <c r="L19" s="51"/>
      <c r="M19" s="10"/>
      <c r="N19" s="2"/>
      <c r="O19" s="2"/>
      <c r="P19" s="2"/>
      <c r="Q19" s="2"/>
      <c r="R19" s="2"/>
    </row>
    <row r="20" spans="1:18" ht="71.25" customHeight="1" x14ac:dyDescent="0.25">
      <c r="A20" s="23" t="s">
        <v>44</v>
      </c>
      <c r="B20" s="24" t="s">
        <v>4</v>
      </c>
      <c r="C20" s="33" t="s">
        <v>56</v>
      </c>
      <c r="D20" s="25" t="s">
        <v>8</v>
      </c>
      <c r="E20" s="25">
        <v>55000</v>
      </c>
      <c r="F20" s="25">
        <v>5</v>
      </c>
      <c r="G20" s="56">
        <v>5.8400000000000001E-2</v>
      </c>
      <c r="H20" s="56">
        <v>5.8400000000000001E-2</v>
      </c>
      <c r="I20" s="56">
        <f>H9:H26*1.05</f>
        <v>6.1320000000000006E-2</v>
      </c>
      <c r="J20" s="70">
        <f t="shared" ref="J20:J26" si="2">G20*E20</f>
        <v>3212</v>
      </c>
      <c r="K20" s="53">
        <f t="shared" si="1"/>
        <v>3372.6000000000004</v>
      </c>
      <c r="L20" s="62" t="s">
        <v>74</v>
      </c>
      <c r="M20" s="29"/>
    </row>
    <row r="21" spans="1:18" ht="56.25" customHeight="1" x14ac:dyDescent="0.25">
      <c r="A21" s="23" t="s">
        <v>45</v>
      </c>
      <c r="B21" s="30" t="s">
        <v>5</v>
      </c>
      <c r="C21" s="33" t="s">
        <v>51</v>
      </c>
      <c r="D21" s="25" t="s">
        <v>9</v>
      </c>
      <c r="E21" s="25">
        <v>36000</v>
      </c>
      <c r="F21" s="25">
        <v>5</v>
      </c>
      <c r="G21" s="56">
        <v>2.5000000000000001E-2</v>
      </c>
      <c r="H21" s="56">
        <v>2.5000000000000001E-2</v>
      </c>
      <c r="I21" s="56">
        <f>H9:H26*1.05</f>
        <v>2.6250000000000002E-2</v>
      </c>
      <c r="J21" s="70">
        <f t="shared" si="2"/>
        <v>900</v>
      </c>
      <c r="K21" s="53">
        <f t="shared" si="1"/>
        <v>945</v>
      </c>
      <c r="L21" s="62" t="s">
        <v>75</v>
      </c>
      <c r="M21" s="26"/>
    </row>
    <row r="22" spans="1:18" ht="57" customHeight="1" x14ac:dyDescent="0.25">
      <c r="A22" s="23" t="s">
        <v>46</v>
      </c>
      <c r="B22" s="30" t="s">
        <v>6</v>
      </c>
      <c r="C22" s="33" t="s">
        <v>51</v>
      </c>
      <c r="D22" s="25" t="s">
        <v>9</v>
      </c>
      <c r="E22" s="25">
        <v>21000</v>
      </c>
      <c r="F22" s="25">
        <v>5</v>
      </c>
      <c r="G22" s="56">
        <v>2.18E-2</v>
      </c>
      <c r="H22" s="56">
        <v>2.18E-2</v>
      </c>
      <c r="I22" s="56">
        <f>H9:H26*1.05</f>
        <v>2.2890000000000001E-2</v>
      </c>
      <c r="J22" s="70">
        <f t="shared" si="2"/>
        <v>457.8</v>
      </c>
      <c r="K22" s="53">
        <f t="shared" si="1"/>
        <v>480.69000000000005</v>
      </c>
      <c r="L22" s="62" t="s">
        <v>76</v>
      </c>
      <c r="M22" s="28"/>
    </row>
    <row r="23" spans="1:18" ht="30" x14ac:dyDescent="0.25">
      <c r="A23" s="23" t="s">
        <v>47</v>
      </c>
      <c r="B23" s="24" t="s">
        <v>58</v>
      </c>
      <c r="C23" s="33" t="s">
        <v>17</v>
      </c>
      <c r="D23" s="25" t="s">
        <v>9</v>
      </c>
      <c r="E23" s="25">
        <v>500</v>
      </c>
      <c r="F23" s="25">
        <v>5</v>
      </c>
      <c r="G23" s="56">
        <v>4.7399999999999998E-2</v>
      </c>
      <c r="H23" s="56">
        <v>4.7399999999999998E-2</v>
      </c>
      <c r="I23" s="56">
        <f>H9:H26*1.05</f>
        <v>4.9770000000000002E-2</v>
      </c>
      <c r="J23" s="70">
        <f t="shared" si="2"/>
        <v>23.7</v>
      </c>
      <c r="K23" s="53">
        <f t="shared" si="1"/>
        <v>24.885000000000002</v>
      </c>
      <c r="L23" s="62" t="s">
        <v>77</v>
      </c>
      <c r="M23" s="28"/>
    </row>
    <row r="24" spans="1:18" ht="30" x14ac:dyDescent="0.25">
      <c r="A24" s="23" t="s">
        <v>48</v>
      </c>
      <c r="B24" s="24" t="s">
        <v>57</v>
      </c>
      <c r="C24" s="33" t="s">
        <v>17</v>
      </c>
      <c r="D24" s="25" t="s">
        <v>9</v>
      </c>
      <c r="E24" s="25">
        <v>3000</v>
      </c>
      <c r="F24" s="25">
        <v>5</v>
      </c>
      <c r="G24" s="56">
        <v>6.1199999999999997E-2</v>
      </c>
      <c r="H24" s="56">
        <v>6.1199999999999997E-2</v>
      </c>
      <c r="I24" s="56">
        <f>H9:H26*1.05</f>
        <v>6.4259999999999998E-2</v>
      </c>
      <c r="J24" s="70">
        <f t="shared" si="2"/>
        <v>183.6</v>
      </c>
      <c r="K24" s="53">
        <f t="shared" si="1"/>
        <v>192.78</v>
      </c>
      <c r="L24" s="62" t="s">
        <v>78</v>
      </c>
      <c r="M24" s="28"/>
    </row>
    <row r="25" spans="1:18" ht="30" x14ac:dyDescent="0.25">
      <c r="A25" s="23" t="s">
        <v>49</v>
      </c>
      <c r="B25" s="30" t="s">
        <v>7</v>
      </c>
      <c r="C25" s="27" t="s">
        <v>17</v>
      </c>
      <c r="D25" s="25" t="s">
        <v>9</v>
      </c>
      <c r="E25" s="25">
        <v>500</v>
      </c>
      <c r="F25" s="25">
        <v>5</v>
      </c>
      <c r="G25" s="56">
        <v>6.8900000000000003E-2</v>
      </c>
      <c r="H25" s="56">
        <v>6.8900000000000003E-2</v>
      </c>
      <c r="I25" s="56">
        <f>H9:H26*1.05</f>
        <v>7.2345000000000007E-2</v>
      </c>
      <c r="J25" s="70">
        <f t="shared" si="2"/>
        <v>34.450000000000003</v>
      </c>
      <c r="K25" s="53">
        <f t="shared" si="1"/>
        <v>36.172500000000007</v>
      </c>
      <c r="L25" s="62" t="s">
        <v>79</v>
      </c>
      <c r="M25" s="26"/>
    </row>
    <row r="26" spans="1:18" ht="29.25" customHeight="1" x14ac:dyDescent="0.25">
      <c r="A26" s="23" t="s">
        <v>50</v>
      </c>
      <c r="B26" s="30" t="s">
        <v>18</v>
      </c>
      <c r="C26" s="27" t="s">
        <v>19</v>
      </c>
      <c r="D26" s="25" t="s">
        <v>9</v>
      </c>
      <c r="E26" s="25">
        <v>15000</v>
      </c>
      <c r="F26" s="25">
        <v>5</v>
      </c>
      <c r="G26" s="56">
        <v>2.3599999999999999E-2</v>
      </c>
      <c r="H26" s="56">
        <v>2.3599999999999999E-2</v>
      </c>
      <c r="I26" s="56">
        <f>H9:H26*1.05</f>
        <v>2.478E-2</v>
      </c>
      <c r="J26" s="70">
        <f t="shared" si="2"/>
        <v>354</v>
      </c>
      <c r="K26" s="53">
        <f t="shared" si="1"/>
        <v>371.7</v>
      </c>
      <c r="L26" s="62" t="s">
        <v>80</v>
      </c>
      <c r="M26" s="28"/>
    </row>
    <row r="27" spans="1:18" ht="12" customHeight="1" x14ac:dyDescent="0.25">
      <c r="A27" s="2"/>
      <c r="B27" s="2"/>
      <c r="C27" s="2"/>
      <c r="D27" s="2"/>
      <c r="E27" s="2"/>
      <c r="F27" s="2"/>
      <c r="G27" s="2"/>
      <c r="H27" s="2"/>
      <c r="I27" s="2"/>
      <c r="J27" s="22"/>
      <c r="K27" s="22">
        <f>SUM(K9:K26)-K19</f>
        <v>17207.9565</v>
      </c>
      <c r="L27" s="2"/>
      <c r="M27" s="16"/>
    </row>
  </sheetData>
  <mergeCells count="4">
    <mergeCell ref="A8:L8"/>
    <mergeCell ref="A3:L3"/>
    <mergeCell ref="J1:L1"/>
    <mergeCell ref="A5:L5"/>
  </mergeCells>
  <hyperlinks>
    <hyperlink ref="L9" r:id="rId1"/>
    <hyperlink ref="L10" r:id="rId2"/>
    <hyperlink ref="L11" r:id="rId3"/>
    <hyperlink ref="L12" r:id="rId4"/>
    <hyperlink ref="L13" r:id="rId5"/>
    <hyperlink ref="L14" r:id="rId6" display="Wenk Labtec, 917002"/>
    <hyperlink ref="L15" r:id="rId7"/>
    <hyperlink ref="L20" r:id="rId8"/>
    <hyperlink ref="L21" r:id="rId9" location="36"/>
    <hyperlink ref="L22" r:id="rId10" location="36"/>
    <hyperlink ref="L23" r:id="rId11"/>
    <hyperlink ref="L24" r:id="rId12"/>
    <hyperlink ref="L25" r:id="rId13"/>
    <hyperlink ref="L26" r:id="rId14"/>
    <hyperlink ref="L17" r:id="rId15" location="open"/>
    <hyperlink ref="L18" r:id="rId16" location="open"/>
  </hyperlinks>
  <pageMargins left="0.23622047244094488" right="0.19685039370078741" top="0.74803149606299213" bottom="0.74803149606299213" header="0.31496062992125984" footer="0.31496062992125984"/>
  <pageSetup paperSize="9" fitToHeight="0" orientation="landscape" horizontalDpi="1200"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0" sqref="J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Aiva Inbio</cp:lastModifiedBy>
  <cp:lastPrinted>2017-04-04T05:19:33Z</cp:lastPrinted>
  <dcterms:created xsi:type="dcterms:W3CDTF">2014-05-06T09:49:42Z</dcterms:created>
  <dcterms:modified xsi:type="dcterms:W3CDTF">2017-05-18T14:20:53Z</dcterms:modified>
</cp:coreProperties>
</file>