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na\Documents\Konkursai\Santariskes\2017 05 23\Pasiulymas\"/>
    </mc:Choice>
  </mc:AlternateContent>
  <bookViews>
    <workbookView xWindow="0" yWindow="0" windowWidth="23040" windowHeight="9384"/>
  </bookViews>
  <sheets>
    <sheet name="Sheet2" sheetId="2" r:id="rId1"/>
    <sheet name="Sheet1" sheetId="3" r:id="rId2"/>
  </sheets>
  <definedNames>
    <definedName name="_xlnm.Print_Area" localSheetId="0">Sheet2!$A$2:$J$391</definedName>
  </definedNames>
  <calcPr calcId="152511"/>
</workbook>
</file>

<file path=xl/calcChain.xml><?xml version="1.0" encoding="utf-8"?>
<calcChain xmlns="http://schemas.openxmlformats.org/spreadsheetml/2006/main">
  <c r="G365" i="2" l="1"/>
  <c r="I365" i="2"/>
  <c r="H365" i="2"/>
  <c r="I127" i="2" l="1"/>
  <c r="I106" i="2"/>
  <c r="I116" i="2"/>
  <c r="I226" i="2" l="1"/>
  <c r="F221" i="2"/>
  <c r="H219" i="2"/>
  <c r="H220" i="2"/>
  <c r="H221" i="2"/>
  <c r="H222" i="2"/>
  <c r="H223" i="2"/>
  <c r="H224" i="2"/>
  <c r="H225" i="2"/>
  <c r="G219" i="2"/>
  <c r="I219" i="2" s="1"/>
  <c r="G220" i="2"/>
  <c r="I220" i="2" s="1"/>
  <c r="G221" i="2"/>
  <c r="I221" i="2" s="1"/>
  <c r="G222" i="2"/>
  <c r="I222" i="2" s="1"/>
  <c r="G223" i="2"/>
  <c r="I223" i="2" s="1"/>
  <c r="G224" i="2"/>
  <c r="I224" i="2" s="1"/>
  <c r="G225" i="2"/>
  <c r="I225" i="2" s="1"/>
  <c r="H125" i="2"/>
  <c r="H126" i="2"/>
  <c r="H124" i="2"/>
  <c r="G124" i="2"/>
  <c r="I124" i="2" s="1"/>
  <c r="G125" i="2"/>
  <c r="I125" i="2" s="1"/>
  <c r="G126" i="2"/>
  <c r="I126" i="2" s="1"/>
  <c r="I123" i="2"/>
  <c r="H123" i="2"/>
  <c r="G123" i="2"/>
  <c r="H218" i="2"/>
  <c r="G218" i="2"/>
  <c r="I218" i="2" s="1"/>
  <c r="H105" i="2" l="1"/>
  <c r="H106" i="2"/>
  <c r="H107" i="2"/>
  <c r="H108" i="2"/>
  <c r="H109" i="2"/>
  <c r="H110" i="2"/>
  <c r="H111" i="2"/>
  <c r="H112" i="2"/>
  <c r="H113" i="2"/>
  <c r="H114" i="2"/>
  <c r="H115" i="2"/>
  <c r="I101" i="2"/>
  <c r="I107" i="2"/>
  <c r="I109" i="2"/>
  <c r="I110" i="2"/>
  <c r="I111" i="2"/>
  <c r="I113" i="2"/>
  <c r="H101" i="2"/>
  <c r="H102" i="2"/>
  <c r="H103" i="2"/>
  <c r="H104" i="2"/>
  <c r="G101" i="2"/>
  <c r="G102" i="2"/>
  <c r="I102" i="2" s="1"/>
  <c r="G103" i="2"/>
  <c r="I103" i="2" s="1"/>
  <c r="G104" i="2"/>
  <c r="I104" i="2" s="1"/>
  <c r="G105" i="2"/>
  <c r="I105" i="2" s="1"/>
  <c r="G106" i="2"/>
  <c r="G107" i="2"/>
  <c r="G108" i="2"/>
  <c r="I108" i="2" s="1"/>
  <c r="G109" i="2"/>
  <c r="G110" i="2"/>
  <c r="G111" i="2"/>
  <c r="G112" i="2"/>
  <c r="I112" i="2" s="1"/>
  <c r="G113" i="2"/>
  <c r="G114" i="2"/>
  <c r="I114" i="2" s="1"/>
  <c r="G115" i="2"/>
  <c r="I115" i="2" s="1"/>
  <c r="I100" i="2"/>
  <c r="H100" i="2"/>
  <c r="G100" i="2"/>
  <c r="D334" i="2" l="1"/>
  <c r="D348" i="2"/>
  <c r="D346" i="2"/>
  <c r="D344" i="2"/>
  <c r="D112" i="2"/>
  <c r="D100" i="2"/>
  <c r="D74" i="2"/>
  <c r="D69" i="2"/>
</calcChain>
</file>

<file path=xl/sharedStrings.xml><?xml version="1.0" encoding="utf-8"?>
<sst xmlns="http://schemas.openxmlformats.org/spreadsheetml/2006/main" count="762" uniqueCount="457">
  <si>
    <t>Reagentų ir priemonių FISH tyrimams komplektas</t>
  </si>
  <si>
    <t xml:space="preserve">20X SSC tirpalas </t>
  </si>
  <si>
    <t>10X FISH plovimo buferis I</t>
  </si>
  <si>
    <t>10X FISH plovimo buferis II</t>
  </si>
  <si>
    <t>Parafininio mėginio apdorojimo reagentas</t>
  </si>
  <si>
    <t>DAPI/Antifade 1 mg/ml koncentracijos</t>
  </si>
  <si>
    <t>Pepsinas</t>
  </si>
  <si>
    <t>10X Proteazės tirpalas su 2M HCl</t>
  </si>
  <si>
    <t>10X Proteazės tirpalas su 0.1M HCl</t>
  </si>
  <si>
    <t>Stiklelių klijai</t>
  </si>
  <si>
    <t>Igepal (Nonidet P-40)</t>
  </si>
  <si>
    <t>495 nm filtras Nikon Eclipse 80i mikroskopui</t>
  </si>
  <si>
    <t>550 nm filtras Nikon Eclipse 80i mikroskopui</t>
  </si>
  <si>
    <t>415 nm filtras Nikon Eclipse 80i mikroskopui, turi būti suderintas su siūlomais FISH zondais</t>
  </si>
  <si>
    <t>Dvigubas 495nm / 550 nm filtras Nikon Eclipse 80i mikroskopui (žalias / raudonas)</t>
  </si>
  <si>
    <t>kDNR sintezės rinkinys su M-MuLV atvirkštine transkriptaze</t>
  </si>
  <si>
    <t>kDNR sintezės rinkinys su M-MuLV atvirkštine transkriptaze, fermentiškai aktyvia 50° C</t>
  </si>
  <si>
    <t>Rinkinys DNR abdorojimui bisulfitu ir modifikuotos DNR skyrimui</t>
  </si>
  <si>
    <t>0,5 ml stovinčiu dugnu polipropileninis skaidrus mėgintuvėlis su šaldymui atspariu žymėjimo paviršiumi, pritvirtintas užsukamas kamštelis su gumine tarpine, be DNR/RNR, nukleazių ir endotoksinų likučių</t>
  </si>
  <si>
    <t>1,5 ml stovinčiu dugnu polipropileninis skaidrus mėgintuvėlis su šaldymui atspariu žymėjimo paviršiumi, pritvirtintas užsukamas kamštelis su gumine tarpine, be DNR/RNR, nukleazių ir endotoksinų likučių</t>
  </si>
  <si>
    <t>2 ml stovinčiu dugnu polipropileninis skaidrus mėgintuvėlis su šaldymui atspariu žymėjimo paviršiumi, pritvirtintas užsukamas kamštelis su gumine tarpine, be DNR/RNR, nukleazių ir endotoksinų likučių</t>
  </si>
  <si>
    <t>0,2 ml tūrio PGR mėgintuvėlis vienkartinio naudojimo, su žymėjimo vieta, plokščiu danteliu, be DNR/RNR, nukleazių ir endotoksinų likučių</t>
  </si>
  <si>
    <t>0,2 ml tūrio PGR mėgintuvėlis vienkartinio naudojimo, su žymėjimo vieta, su dangteliais fiksuojamomis pozicijomis, be DNR/RNR, nukleazių ir endotoksinų likučių</t>
  </si>
  <si>
    <t>0,2 ml tūrio PGR mėgintuvėlis vienkartinio naudojimo, su žymėjimo vieta, sujungtas į juosteles po 8 mėgintuvėlius su atskirai pritvirtintais dangteliais fiksuojamomis pozicijomis, be DNR/RNR, nukleazių ir endotoksinų likučių</t>
  </si>
  <si>
    <t>0,5 ml saugiai užsidarantis (safe-lock ar safe-seal) plokščiu kamšteliu konusinis sterilus, sugraduotas polipropileninis mėgintuvėlis su šaldymui atspariu žymėjimo paviršiumi, be DNR/RNR, nukleazių ir endotoksinų likučių</t>
  </si>
  <si>
    <t>1,5 ml saugiai užsidarantis (safe-lock ar safe-seal) plokščiu kamšteliu konusinis sterilus, sugraduotas polipropileninis mėgintuvėlis su šaldymui atspariu žymėjimo paviršiumi, be DNR/RNR, nukleazių ir endotoksinų likučių</t>
  </si>
  <si>
    <t>1,5 ml konusinis sterilus, plokščiu kamšteliu sugraduotas polipropileninis mėgintuvėlis su šaldymui atspariu žymėjimo paviršiumi, be DNR/RNR, nukleazių ir endotoksinų likučių</t>
  </si>
  <si>
    <t>Pastero pipetė, sterili, graduota, 3-10 ml tūrio, supakuota po 20-50 vnt</t>
  </si>
  <si>
    <t>2X Real-Time PGR reakcijos rinkinys detekcijai su SYBR Green, su ROX</t>
  </si>
  <si>
    <t>2X Real-Time PGR reakcijos rinkinys detekcijai su SYBR Green, be ROX</t>
  </si>
  <si>
    <t>Filtras, nesterilus, 0.45 um Integra Biosciences PippetBoy dozatoriui</t>
  </si>
  <si>
    <t>Guma filtrui, Integra Biosciences PippetBoy dozatoriui</t>
  </si>
  <si>
    <t>Silikoninis laikiklis pipetei, Integra Biosciences PippetBoy dozatoriui</t>
  </si>
  <si>
    <t>Maitinimo elementų rinkinys, Integra Biosciences PippetBoy dozatoriui</t>
  </si>
  <si>
    <t>Siūlyti tik pilną komplektą. Reagentai ir priemonės turi būti to paties gamintojo ir suderinti tarpusavyje.</t>
  </si>
  <si>
    <t>Nanosferos turi būti suderinamos su tėkmės citometrine analize.</t>
  </si>
  <si>
    <t>Nanosferos prieš FITC, PE arba APC, suderinamos su tėkmės citometrija</t>
  </si>
  <si>
    <t>ATP, 100mM</t>
  </si>
  <si>
    <t>Kišenėlė identifikacinei informacijai ir mėginiui</t>
  </si>
  <si>
    <t>Ant maišo ir vamzdelio turi būti įspaustas gamyklinis serijos numeris identifikacijai</t>
  </si>
  <si>
    <t>Vanduo molekulinei biologijai</t>
  </si>
  <si>
    <t>50X TAE buferis</t>
  </si>
  <si>
    <t>10X TBE buferis</t>
  </si>
  <si>
    <t>Proteinazė K, PCR grynumo</t>
  </si>
  <si>
    <t>5 ml</t>
  </si>
  <si>
    <t>3M natrio acetatas, pH5,2</t>
  </si>
  <si>
    <t xml:space="preserve">Siūlyti tik pilną komplektą. </t>
  </si>
  <si>
    <t>96 vnt</t>
  </si>
  <si>
    <t>Pradmenų ir žymėtų oligonukleotidų gamyba turi būti sertifikuota pagal ISO 9001.</t>
  </si>
  <si>
    <t>Pradmens nukleotidų ir molekulinių zondų komplektas</t>
  </si>
  <si>
    <t>Proteazių inhibitorių mišinys (100 x koncentracijos)</t>
  </si>
  <si>
    <t>Mato vnt.</t>
  </si>
  <si>
    <t>Siūlyti tik pilną komplektą.</t>
  </si>
  <si>
    <t>vnt.</t>
  </si>
  <si>
    <t>vnt</t>
  </si>
  <si>
    <t>suma:</t>
  </si>
  <si>
    <t>HotStart Taq polimerazė</t>
  </si>
  <si>
    <t>dNTP/dUTP mišinys PGR reakcijai, 2mM</t>
  </si>
  <si>
    <t>Uracil-DNR glikozilazė</t>
  </si>
  <si>
    <t>Ribonukleazių inhibitorius</t>
  </si>
  <si>
    <t>Molekulinis dydžio standartas elektroforezei 50 bp, du dažai. Fragmentai: 1000, 950, 900, 850, 800, 750, 700, 650, 600, 550, 500, 450, 400, 350, 300, 250, 200, 150, 100, 50.</t>
  </si>
  <si>
    <t>Molekulinis dydžio standartas elektroforezei 100+500 bp, du dažai. Fragmentai: 6000, 5500, 5000, 4500, 4000, 3500, 3000, 2500, 2000, 1900, 1800, 1700, 1600, 1500, 1400, 1300, 1200, 1100, 1000, 900, 800, 700, 600, 500, 400, 300, 200, 100</t>
  </si>
  <si>
    <t>BSA tirpalas, 0,2mg/ml</t>
  </si>
  <si>
    <t>Vienkartinis polipropileninis rezervuaras, pritaikytas daugiakanalėms pipetėms, 55 ml tūrio, V formos dugnu</t>
  </si>
  <si>
    <t>6X DNR užnešimo dažas, dvispalvis</t>
  </si>
  <si>
    <t>2X PGR reakcijos rinkinys su HotStart Taq polimeraze</t>
  </si>
  <si>
    <t>2 ml bekamštis skaidrus polipropileninis mėgintuvėlis</t>
  </si>
  <si>
    <t>Lipni etiketė 1,5-2ml mėgintuvėlių dangteliams: rulonėliuose, atspari autoklavavimui ir azoto garų fazės temperatūroms; specialiu paviršiumi pritaikytu rašymui; galimybe pasirinkti iš ne mažiau kaip 5 skirtingų spalvų</t>
  </si>
  <si>
    <t>Perkama prekė, specialieji reikalavimai</t>
  </si>
  <si>
    <t xml:space="preserve">10 ug/ml demekolcino tirpalas, ištirpintas PBS, skirtas citogenetikai </t>
  </si>
  <si>
    <t>2X Real-Time PGR reakcijos rinkinys detekcijai su hidrolizės zondu, su ROX</t>
  </si>
  <si>
    <t>2X Real-Time PGR reakcijos rinkinys detekcijai su hidrolizės zondu, be ROX</t>
  </si>
  <si>
    <t>500 vnt.</t>
  </si>
  <si>
    <t>M-MuLV atvirkštinė transkriptazė</t>
  </si>
  <si>
    <t>Reagentų komplektas nukleorūgščių ir baltymų skyrimui, fermentinėms reakcijoms ir reakcijos produktų apdorojimui</t>
  </si>
  <si>
    <t>M-MuLV atvirkštinė transkriptazė fermentiškai aktyvi 50° C</t>
  </si>
  <si>
    <t>dNTP mišinys PGR reakcijai, 10mM</t>
  </si>
  <si>
    <t>Plataus spektro dažytas baltymų dydžio standartas (10-260 kDa)</t>
  </si>
  <si>
    <t>Baltymų dydžio standartas mažo molekulinio svorio baltymams</t>
  </si>
  <si>
    <t>EDTA 0.5M, pH8</t>
  </si>
  <si>
    <t>Membraninių ir citoplazmos baltymų skyrimo rinkinys</t>
  </si>
  <si>
    <t>Branduolio ir citoplazmos baltymų skyrimo rinkinys</t>
  </si>
  <si>
    <t>4x dvisplavis baltymų preparatų užnešimo buferis su redukuojančiu agentu</t>
  </si>
  <si>
    <t>MLPA zondų ir reagentų rinkinys genų tyrimui</t>
  </si>
  <si>
    <t>Krioampulė, 1.5 ml tūrio, stovinčiu dugnu, sterili, užsukami kamšteliu, išorinis diametras ne daugiau kaip 1 cm.</t>
  </si>
  <si>
    <t>Konusinis centrifugavimo mėgintuvėlis, 50 ml, sugraduotas, su žymėjimo vieta, sterilus, polipropileninis</t>
  </si>
  <si>
    <t>Konusinis centrifugavimo mėgintuvėlis, 15 ml, sugraduotas, su žymėjimo vieta, sterilus, polipropileninis</t>
  </si>
  <si>
    <t>Konusinis centrifugavimo mėgintuvėlis, 50 ml, sugraduotas, su žymėjimo vieta, sterilus, polistireninis</t>
  </si>
  <si>
    <t>Konusinis centrifugavimo mėgintuvėlis, 15 ml, sugraduotas, su žymėjimo vieta, sterilus, polistireninis</t>
  </si>
  <si>
    <t>ExoI egzonukleazė</t>
  </si>
  <si>
    <t>96 šulinėlių plokščiu dugnu mikroplokštelė ląstelių kultūroms su dangteliu, sterili, individualiai supakuota</t>
  </si>
  <si>
    <t>48 šulinėlių plokščiu dugnu mikroplokštelė ląstelių kultūroms su dangteliu, sterili, individualiai supakuota</t>
  </si>
  <si>
    <t>24 šulinėlių plokščiu dugnu mikroplokštelė ląstelių kultūroms su dangteliu, sterili, individualiai supakuota</t>
  </si>
  <si>
    <t>12 šulinėlių plokščiu dugnu mikroplokštelė ląstelių kultūroms su dangteliu, sterili, individualiai supakuota</t>
  </si>
  <si>
    <t>6 šulinėlių plokščiu dugnu mikroplokštelė ląstelių kultūroms su dangteliu, sterili, individualiai supakuota</t>
  </si>
  <si>
    <t>Pipetė ląstelių kultūroms, 50 ml tūrio, sterili, individualiai supakuota, siaura anga</t>
  </si>
  <si>
    <t>Pipetė ląstelių kultūroms, 25 ml tūrio, sterili, individualiai supakuota, siaura anga</t>
  </si>
  <si>
    <t>Pipetė ląstelių kultūroms, 10 ml tūrio, sterili, individualiai supakuota, siaura anga</t>
  </si>
  <si>
    <t>Pipetė ląstelių kultūroms, 5 ml tūrio, sterili, individualiai supakuota, siaura anga</t>
  </si>
  <si>
    <t>Pipetė ląstelių kultūroms, 2 ml tūrio, sterili, individualiai supakuota, siaura anga</t>
  </si>
  <si>
    <t>Pipetė ląstelių kultūroms, 1 ml tūrio, sterili, individualiai supakuota, siaura anga</t>
  </si>
  <si>
    <t>25 mM MgCl2</t>
  </si>
  <si>
    <t>Suma:</t>
  </si>
  <si>
    <t>Donorinis vamzdelis turi būti maišo kampe, užtikrinant visišką oro pašalinimą iš maišo prieš šaldymą ir saugų užlydymą.</t>
  </si>
  <si>
    <t>pak.</t>
  </si>
  <si>
    <t>DNR fragmentų standartas</t>
  </si>
  <si>
    <t>Baltymų skyrimo iš ląstelių reagentas</t>
  </si>
  <si>
    <t>Rinkinys DNR koncentravimui. mikroplokštelių formatas</t>
  </si>
  <si>
    <t>Rinkinys DNR koncentravimui. minikolonėlių formatas</t>
  </si>
  <si>
    <t>Rinkinys lygiagrečiam DNR ir RNR skyrimui iš to paties mėginio</t>
  </si>
  <si>
    <t>Įdėklas 6 šulinėlių mikroplokštelei, sterilus. Galimybė pasirinkti porų dydį, membranos tipą ir storį.</t>
  </si>
  <si>
    <t>Įdėklas 12 šulinėlių mikroplokštelei, sterilus. Galimybė pasirinkti porų dydį, membranos tipą ir storį.</t>
  </si>
  <si>
    <t>Įdėklas 24 šulinėlių mikroplokštelei, sterilus. Galimybė pasirinkti porų dydį, membranos tipą ir storį.</t>
  </si>
  <si>
    <t>Fibronektinas, išskirtas iš žmogaus plazmos, sertifikuotas be mikoplazmų ir bakterinio užteršimo, liofilizuotas</t>
  </si>
  <si>
    <t>Filtras, užsukamas ant švirkšto, PVDF, 0.2um poromis, sterilus</t>
  </si>
  <si>
    <t>Filtras, užsukamas ant švirkšto, PVDF, 0.45um poromis sterilus</t>
  </si>
  <si>
    <t>Filtras, užsukamas ant švirkšto, PES, 0.2um poromis sterilus</t>
  </si>
  <si>
    <t>Filtras, užsukamas ant švirkšto, PES, 0.45um poromis sterilus</t>
  </si>
  <si>
    <t>Dekontaminacijos buferio koncentratas. Skirtas pasigaminti ne mažiau kaip 200 ml tirpalo.</t>
  </si>
  <si>
    <t>Dekontaminacijos buferio koncentrato pakuotė. Susideda iš ne mažiau kaip 5 buteliukų. Skirta pasigaminti ne mažiau kaip 1 l tirpalo.</t>
  </si>
  <si>
    <t>Bakteriostatinio tirpalo koncentratas skirtas tėkmės skysčio gamybai. Susideda iš ne mažiau kaip 10 pak. Skirtas ne mažiau kaip 10 litrų tėkmės skysčio gamybai.</t>
  </si>
  <si>
    <t>Valymo tirpalo koncentratas. Skirtas pasigaminti ne mažiau kaip 1 l valymo tirpalo</t>
  </si>
  <si>
    <t>Rinkinys RNR skyrimui iš Trizol tipo preparatų, su Trizol tipo tirpalu, minikolonėlių formatas</t>
  </si>
  <si>
    <t>Rinkinys RNR skyrimui iš Trizol tipo preparatų, minikolonėlių formatas</t>
  </si>
  <si>
    <t>Rinkinys RNR skyrimui iš Trizol tipo preparatų, mikroplokštelių formatas</t>
  </si>
  <si>
    <t>Rinkinys RNR skyrimui iš Trizol tipo preparatų, su Trizol tipo tirpalu, mikroplokštelių formatas</t>
  </si>
  <si>
    <t>Rinkinys RNR skyrimui iš Trizol tipo preparatų, magnetinis mikroplokštelių formatas, magnetinis</t>
  </si>
  <si>
    <t>Rinkinys RNR skyrimui iš Trizol tipo preparatų, su Trizol tipo tirpalu, magnetinis mikroplokštelių formatas</t>
  </si>
  <si>
    <t>Krevečių šarminė fosfatazė, inaktyvinama 75 °C</t>
  </si>
  <si>
    <r>
      <t>Flakonas ląstelių kultūroms, sterilus, filtriniu kamščiu, 12,5 cm</t>
    </r>
    <r>
      <rPr>
        <vertAlign val="superscript"/>
        <sz val="8"/>
        <rFont val="Calibri"/>
        <family val="2"/>
        <charset val="186"/>
      </rPr>
      <t>2</t>
    </r>
  </si>
  <si>
    <r>
      <t>Flakonas ląstelių kultūroms, sterilus, filtriniu kamščiu, 25 cm</t>
    </r>
    <r>
      <rPr>
        <vertAlign val="superscript"/>
        <sz val="8"/>
        <rFont val="Calibri"/>
        <family val="2"/>
        <charset val="186"/>
      </rPr>
      <t>2</t>
    </r>
  </si>
  <si>
    <r>
      <t>Flakonas ląstelių kultūroms, sterilus, filtriniu kamščiu, 75 cm</t>
    </r>
    <r>
      <rPr>
        <vertAlign val="superscript"/>
        <sz val="8"/>
        <rFont val="Calibri"/>
        <family val="2"/>
        <charset val="186"/>
      </rPr>
      <t>2</t>
    </r>
  </si>
  <si>
    <r>
      <t>Flakonas ląstelių kultūroms, sterilus, filtriniu kamščiu, 150 cm</t>
    </r>
    <r>
      <rPr>
        <vertAlign val="superscript"/>
        <sz val="8"/>
        <rFont val="Calibri"/>
        <family val="2"/>
        <charset val="186"/>
      </rPr>
      <t>2</t>
    </r>
  </si>
  <si>
    <r>
      <t>Flakonas ląstelių kultūroms, sterilus, filtriniu kamščiu, 170 cm</t>
    </r>
    <r>
      <rPr>
        <vertAlign val="superscript"/>
        <sz val="8"/>
        <rFont val="Calibri"/>
        <family val="2"/>
        <charset val="186"/>
      </rPr>
      <t>2</t>
    </r>
  </si>
  <si>
    <t>Siūlyti tik pilną komplektą. Priemonės turi būti to paties gamintojo ir suderintos tarpusavyje.</t>
  </si>
  <si>
    <t>RNR stabilizacinio tirpalo ir RNR skyrimo rinkinio minikolonėlių formatu komplektas</t>
  </si>
  <si>
    <t>Rinkinys, skirtas DNR kiekio nustatymui fluorimetriniu principu. DNR kiekis nustatomas intervale ne siauresniame nei 0,2-100 ng. Mėginio sąnaudos vienam matavimui intervale ne siauresniame kaip 1-20 ul. Pageidautina pakuotė 500 tyrimų</t>
  </si>
  <si>
    <t>Rinkinys, skirtas DNR kiekio nustatymui fluorimetriniu principu. DNR kiekis nustatomas intervale ne siauresniame nei 2-1000 ng. Mėginio sąnaudos vienam matavimui intervale ne siauresniame kaip 1-20 ul. Pageidautina pakuotė 500 tyrimų</t>
  </si>
  <si>
    <t>Magnetinių dalelių suspensija, skirta tiksliam ir specifiškam DNR produktų valymui po PGR ir kitų fermentinių reakcijų. Pakuotė - ne didesnė kaip 5 ml</t>
  </si>
  <si>
    <t>Mėgintuvėliai, skirti DNR/RNR kiekio nustatymui fluorimetriniu principu, optiškaip skaidrūs, plonasieniai, 500 ul tūrio, pakuotės dydis ne daugiau 500 vnt.</t>
  </si>
  <si>
    <t>Rinkinys, skirtas RNR kiekio nustatymui fluorimetriniu principu. DNR kiekis nustatomas intervale ne siauresniame nei 20-1000 ng. Mėginio sąnaudos vienam matavimui intervale ne siauresniame kaip 1-20 ul. Pageidautina pakuotė 500 tyrimų</t>
  </si>
  <si>
    <t>Tarpinių komplektas katodinio buferio konteineriui,  tinkamas 8 kapiliarų sistemai</t>
  </si>
  <si>
    <t>Priežiūros ir palaikymo reagentas, paruoštas naudoti</t>
  </si>
  <si>
    <t>ml</t>
  </si>
  <si>
    <t>Elektroforezės kapiliarų puokštė, integruoti 8 kapiliarai su laikikliu, 36 cm ilgio</t>
  </si>
  <si>
    <t>Elektroforezės kapiliarų puokštė, integruoti 8 kapiliarai su laikikliu, 50 cm ilgio</t>
  </si>
  <si>
    <t xml:space="preserve">Rinkinys DNR fragmentų analizei padidinta skiriamąja geba (ne mažiau kaip 5 b): gelio kasetė, tirpalai, mineralinė alyva, standartas intensyvumui kalibruoti, mėgintuvėlių juostelės </t>
  </si>
  <si>
    <t>Rinkinys (1200 tyrimų)</t>
  </si>
  <si>
    <t>Rinkinys sparčiajai DNR fragmentų analizei: gelio kasetė, tirpalai, mineralinė alyva,  standartas intensyvumui kalibruoti, dydžio standartai intervaluose, ne siauresniuose kaip 50-1.5 kb ir 15-3 kb, mėgintuvėlių juostelės</t>
  </si>
  <si>
    <t xml:space="preserve">Rinkinys atrankinei DNR fragmentų analizei: gelio kasetė, tirpalai, mineralinė alyva, standartas intensyvumui kalibruoti, mėgintuvėlių juostelės </t>
  </si>
  <si>
    <t>Rinkinys (2400 tyrimų)</t>
  </si>
  <si>
    <t>Rinkinys RNR kokybės kontrolei: gelio kasetė, tirpalai, mineralinė alyva, dydžio, intensyvumo ir sugretinimo standartai, mėgintuvėlių juostelės</t>
  </si>
  <si>
    <t>2X Real-Time PGR reakcijos rinkinys su UNG detekcijai su hidrolizės zondu, su padidinta ROX koncentracija, su spalviniu indikatoriumi</t>
  </si>
  <si>
    <t>2X Real-Time PGR reakcijos rinkinys su UNG detekcijai su hidrolizės zondu, su sumažinta ROX koncentracija, su spalviniu indikatoriumi</t>
  </si>
  <si>
    <t>2X Real-Time PGR reakcijos rinkinys su UNG detekcijai su hidrolizės zondu, be ROX, su spalviniu indikatoriumi</t>
  </si>
  <si>
    <t>2X Real-Time PGR reakcijos rinkinys su UNG detekcijai su SYBR Green, su padidinta ROX koncentracija, su spalviniu indikatoriumi</t>
  </si>
  <si>
    <t>2X Real-Time PGR reakcijos rinkinys su UNG detekcijai su SYBR Green, su sumažinta ROX koncentracija, su spalviniu indikatoriumi</t>
  </si>
  <si>
    <t>2X Real-Time PGR reakcijos rinkinys su UNG detekcijai su SYBR Green, be ROX, su spalviniu indikatoriumi</t>
  </si>
  <si>
    <t>tyrimas</t>
  </si>
  <si>
    <t>DNR fragmentų valymo iš PGR, kitų fermentinių ir gelio rinkinys</t>
  </si>
  <si>
    <t>u (vnt.)</t>
  </si>
  <si>
    <t>HRM PGR reakcijos rinkinys su spalviniu indikatoriumi</t>
  </si>
  <si>
    <t>reakcija</t>
  </si>
  <si>
    <t>ug</t>
  </si>
  <si>
    <t>mg</t>
  </si>
  <si>
    <t>litras</t>
  </si>
  <si>
    <t xml:space="preserve">Reagentai ir fermentai, naudojant juos kartu, turi būti suderinti tarpusavyje, pilnai funkcionalūs reakcijos tirpaluose. </t>
  </si>
  <si>
    <t>Baltymų dydžio dažytas standartas didelio molekulinio svorio baltymams</t>
  </si>
  <si>
    <t xml:space="preserve">Rinkinys nukleorūgščių skyrimui nuo objektinio stiklelio iš fiksuotos medžiagos </t>
  </si>
  <si>
    <t>Rinkinys PGR terminatoriais žymėtų PGR produktų valymui prieš sekoskaitą, minikolonėlių formatas</t>
  </si>
  <si>
    <t>Rinkinys PGR terminatoriais žymėtų PGR produktų valymui prieš sekoskaitą, mikroplokštelių  formatas</t>
  </si>
  <si>
    <t xml:space="preserve">Rinkinys amplikonų kiekybiniam įvertinimui prieš sekoskaitą </t>
  </si>
  <si>
    <t>Tirpalas amplikonų gryninimui prieš sekotyros reakcijas naudojant magnetines daleles, pakuotė ne didesnė kaip 5 ml</t>
  </si>
  <si>
    <t>Mėgintuvėlis ląstelių kultūroms, 5-15 ml, polistireninis, sterilus, filtriniu dangčiu</t>
  </si>
  <si>
    <t>Rekombinantino tirpisnio tirpalas, ypatingai švarus, minimalus endotoksinų kiekis, ne daugiau kaip 100 ml pakuotė</t>
  </si>
  <si>
    <t>Terpė IMDM, pakuotė nedidesnė kaip 500 ml</t>
  </si>
  <si>
    <t>Terpė RPMI-1640 su stabilizuotu gliutaminu, pakuotė nedidesnė kaip 500 ml</t>
  </si>
  <si>
    <t>Terpė DMEM su stabilizuotu gliutaminu, 4.5 g gliukozės, pakuotė nedidesnė kaip 500 ml</t>
  </si>
  <si>
    <t>Terpė DMEM su stabilizuotu gliutaminu, 4.5 g gliukozės, pakuotė nedidesnė kaip 2000 ml</t>
  </si>
  <si>
    <t>Terpė DMEM su stabilizuotu gliutaminu, 1 g gliukozės, pakuotė nedidesnė kaip 500 ml</t>
  </si>
  <si>
    <t>Terpė alfaMEM, pakuotė nedidesnė kaip 500 ml</t>
  </si>
  <si>
    <t>Stabilizuotas L-gliutaminas, pakuotė ne didesnė kaip 100 ml</t>
  </si>
  <si>
    <t>PBS be Ca ir Mg jonų, pakuotė nedidesnė kaip 2000 ml</t>
  </si>
  <si>
    <t>PBS be Ca ir Mg jonų, pakuotė nedidesnė kaip 500 ml</t>
  </si>
  <si>
    <t>PBS su Ca ir Mg, pakuotė nedidesnė kaip 500 ml</t>
  </si>
  <si>
    <t>Dulbecco formuluotės PBS be Ca ir Mg jonų, pakuotė nedidesnė kaip 500 ml</t>
  </si>
  <si>
    <t>Dulbecco formuluotės PBS su Ca ir Mg, pakuotė nedidesnė kaip 500 ml</t>
  </si>
  <si>
    <t>HBSS be Ca ir Mg jonų, pakuotė nedidesnė kaip 500 ml</t>
  </si>
  <si>
    <t>HBSS su Ca ir Mg, pakuotė nedidesnė kaip 500 ml</t>
  </si>
  <si>
    <t>Fetalinis jaučio serumas, sertifikuotas naudijimui ląstelių kultūroms Europoje, inaktyvintas karščiu, pakuotė nedidesnė kaip 500 ml</t>
  </si>
  <si>
    <t>1M HEPES buferis, pakuotė ne didesnė kaip 100 ml</t>
  </si>
  <si>
    <t>Natrio bikarbonato tirpalas, 7.5%, sterilus, pakuotė ne didesnė kaip 100 ml</t>
  </si>
  <si>
    <t>Tripsino tirpalas, 0.25-0.5%, sterilus, pakuotė ne didesnė kaip 100 ml</t>
  </si>
  <si>
    <t>Antibiotikų ir antimikotikų tirpalas ląstelių kultūroms, 100x koncentruotas, pakuotė ne didesnė kaip 100 ml</t>
  </si>
  <si>
    <t>Penicilino/streptomicino tirpalas ląstelių kultūroms, 100x koncentruotas, pakuotė ne didesnė kaip 100 ml</t>
  </si>
  <si>
    <t>Gentamicino tirpalas ląstelių kultūroms, 100x koncentruotas, pakuotė ne didesnė kaip 100 ml</t>
  </si>
  <si>
    <t>Gentamicino/Amfotericino B tirpalas ląstelių kultūroms, 100x koncentruotas, pakuotė ne didesnė kaip 100 ml</t>
  </si>
  <si>
    <t>Puromicinas, 10 mg/ml, pakuotė ne didesnė kaip 1x10 ml</t>
  </si>
  <si>
    <t>4-5 um diametro magnetinės dalelės prieš CD3</t>
  </si>
  <si>
    <t>4-5 um diametro magnetinės dalelės prieš CD15</t>
  </si>
  <si>
    <t xml:space="preserve">Rinkinys selekcijai pagal CD34 </t>
  </si>
  <si>
    <t>4-5 um diametro magnetinės dalelės su Protein G</t>
  </si>
  <si>
    <t>4-5 um diametro magnetinės dalelės su Protein A</t>
  </si>
  <si>
    <t>4-5 um diametro magnetinės dalelės su streptavidinu</t>
  </si>
  <si>
    <t>Ne mažiau kaip 12 vietų magnetas, suderintas su 4-5 um magnetinėmis dalelėmis ir 1,5/2 ml mėgintuvėliais</t>
  </si>
  <si>
    <t>4-5 um diametro magnetinės dalelės prieš CD19</t>
  </si>
  <si>
    <t>Rinkinys mikomplazmų ir joms genetiškai artimų mikroorganizmų nustatymui ląstelių kultūrose Real-Time PGR metodu</t>
  </si>
  <si>
    <t>rinkinys</t>
  </si>
  <si>
    <t>FISH zondas 5q- (5q31; 5q33) delecijai identifikuoti</t>
  </si>
  <si>
    <t>FISH zondas 7q- (7q22; 7q36) delecijai identifikuoti</t>
  </si>
  <si>
    <t>FISH zondas MECOM t(3;3); inv(3)(3q26) aberacijai identifikuoti</t>
  </si>
  <si>
    <t>FISH zondas ETV6/RUNX1 t(12;21) suliejimui identifikuoti</t>
  </si>
  <si>
    <t>FISH zondas BCR/ABL t(9;22)(q34;q11) suliejimui identifikuoti</t>
  </si>
  <si>
    <t>FISH zondas GLI1 (12q13) aneuploidijai identifikuoti</t>
  </si>
  <si>
    <t>g</t>
  </si>
  <si>
    <t>Pagaminta iš specialaus EVA polimero.</t>
  </si>
  <si>
    <t>Ne mažiau kaip dvi jungtys preparato sulašinimui, apsaugoti nusukamais dangteliais ir apsauginiu vamzdeliu nuo atsitiktinio pradūrimo</t>
  </si>
  <si>
    <t>Kolonėlių ir tirpalų rinkinys selekcijai iš periferinio kraujo</t>
  </si>
  <si>
    <t>30 um filtras, kraujui apdoroti prieš selekciją</t>
  </si>
  <si>
    <t>20 um filtras, kraujui apdoroti prieš selekciją</t>
  </si>
  <si>
    <t>70 um filtras, kraujui apdoroti prieš selekciją</t>
  </si>
  <si>
    <t xml:space="preserve">Magnetinės nanodalelės plazminių ląstelių selekcijai pagal CD138 iš periferinio kraujo ir kaulų čiulpų </t>
  </si>
  <si>
    <t xml:space="preserve">Lipni plėvelė mikroplokštelei uždengti, optiškai skaidri, pritaikyta Real-Time PGR </t>
  </si>
  <si>
    <t>Dujos</t>
  </si>
  <si>
    <t>96 vietų mikroplokštelė PGR: skaidri, polipropileninė, be briaunos, stulpelių ir juostelių pozicijos pažymėtos tamsiu šriftu, šulinėlių briaunos iškilę virš plokštelės paviršiaus apie 1 mm, šulinėlio tūris apie 0,2 ml.</t>
  </si>
  <si>
    <r>
      <t xml:space="preserve">0,1 ml tūrio PGR mėgintuvėlis su dangteliu, pritaikytas </t>
    </r>
    <r>
      <rPr>
        <i/>
        <sz val="8"/>
        <rFont val="Calibri"/>
        <family val="2"/>
        <charset val="186"/>
      </rPr>
      <t>Rotor-Gene</t>
    </r>
    <r>
      <rPr>
        <sz val="8"/>
        <rFont val="Calibri"/>
        <family val="2"/>
        <charset val="186"/>
      </rPr>
      <t xml:space="preserve"> termocikleriui</t>
    </r>
  </si>
  <si>
    <t>Lipni etiketė 1,5-2ml mėgintuvėliams: rulonėliuose, atspari autoklavavimui ir azoto garų fazės temperatūroms; specialiu paviršiumi pritaikytu rašymui</t>
  </si>
  <si>
    <t>SYBR Green fluorescencinis dažas, 10000x koncentruotas, tirpalas DMSO</t>
  </si>
  <si>
    <t>kg</t>
  </si>
  <si>
    <t>Skystis, skirtas pašalinti DNR taršą nuo darbo paviršių, purkštuvuose</t>
  </si>
  <si>
    <t>Skystis, skirtas pašalinti nukleazių taršą nuo darbo paviršių, purkštuvuose</t>
  </si>
  <si>
    <t>1M HCl tirpalas</t>
  </si>
  <si>
    <t>0,1M HCl tirpalas, pakuotė ne daugiau kaip po 100 ml</t>
  </si>
  <si>
    <t>10M NaOH tirpalas, pakuotė ne daugiau kaip po 100 ml</t>
  </si>
  <si>
    <t>6M HCl tirpalas, pakuotė ne daugiau kaip po 2 ml</t>
  </si>
  <si>
    <t>Tween-20, pakuotė ne daugiau kaip po 250 ml</t>
  </si>
  <si>
    <t>7,5 ml</t>
  </si>
  <si>
    <t>Reagentų, vienkartinių priemonių  ir PBS/EDTA komplektas CD34+ kamieninių ląstelių selekcijai iš 60 x 10^9 ląstelių</t>
  </si>
  <si>
    <t>Reagentų, vienkartinių priemonių  ir PBS/EDTA komplektas CD34+ kamieninių ląstelių selekcijai iš 120 x 10^9 ląstelių</t>
  </si>
  <si>
    <t>Agarozė, "End-point" PGR analizei ir molekulinei biologijai</t>
  </si>
  <si>
    <t>2 ml</t>
  </si>
  <si>
    <t>Trigubas 415 nm / 495nm / 550 nm filtras Nikon Eclipse 80i mikroskopui (mėlynas/ žalias/raudonas)</t>
  </si>
  <si>
    <t>Plėvelė mikroplokštelei uždengti, optiškai skaidri, pritaikyta Real-Time PGR, užlydoma karščiu</t>
  </si>
  <si>
    <t>Lipni skaidri plėvelė mikroplokštelei uždengti, pritaikyta PGR, padidinto tvirtumo</t>
  </si>
  <si>
    <t>Lipni folijos plėvelė mikroplokštelei uždengti, pritaikyta PGR</t>
  </si>
  <si>
    <t>Folijos plėvelė mikroplokštelei uždengti, pritaikyta PGR, užlydoma karščiu</t>
  </si>
  <si>
    <t>Kartu su reagentų rinkiniais privaloma nemokamai pateikti programinę įrangą duomenų analizei.</t>
  </si>
  <si>
    <t>Rinkinys IGH lokuso FR1 srities tyrimui</t>
  </si>
  <si>
    <t>Rinkinys IGH lokuso FR2 srities tyrimui</t>
  </si>
  <si>
    <t>Rinkinys IGH lokuso FR3 srities tyrimui</t>
  </si>
  <si>
    <t>Rinkinys IGH lokuso FR1-3 sričių tyrimui</t>
  </si>
  <si>
    <t>Rinkinys IGK lokuso tyrimui</t>
  </si>
  <si>
    <t>Rinkinys TCRG lokuso tyrimui</t>
  </si>
  <si>
    <t xml:space="preserve">Rinkinys IGH somatinių hipermutacijų tyrimui </t>
  </si>
  <si>
    <t>Rinkinys TCRB lokuso tyrimui</t>
  </si>
  <si>
    <t>Rinkinys, skirtas RNR kiekio nustatymui fluorimetriniu principu. DNR kiekis nustatomas intervale ne siauresniame nei 0,2-100 ng. Mėginio sąnaudos vienam matavimui intervale ne siauresniame kaip 1-20 ul. Pageidautina pakuotė 500 tyrimų</t>
  </si>
  <si>
    <t>Dujų mišinys O20 N75 (CO2 5%), slėginiuose induose po ne daugiau kaip 50 litrų / 200 bar, EURO bal. pakuotės tipas</t>
  </si>
  <si>
    <t>Dujų mišinys O5 N90 (CO2 5%), slėginiuose induose po ne daugiau kaip 50 litrų / 200 bar, EURO bal. pakuotės tipas</t>
  </si>
  <si>
    <t>Siūlyti tik pilną komplektą. Į kainą turi būti įtrauktas slėginių indų pristatymas į vietą.</t>
  </si>
  <si>
    <t>EURO bal.</t>
  </si>
  <si>
    <t>Analizė turi būti atliekama pagal Europos Farmakopėjos straipsnį 2.6.14 (Metodas B).</t>
  </si>
  <si>
    <t>Tyrimo jautrumo riba ne prastesnė kaip 0,25 EU/ml.</t>
  </si>
  <si>
    <t>Siūlyti tik pilną komlektą. Galimybė pasirinkti iš spektro ne mažesnio kaip 10-25, 20-30, 30-70, 55-100 ml šaldomo preparato.</t>
  </si>
  <si>
    <t>Polimeras POP7 tipo , tinkamas 8 kapiliarų sistemai, 960 mėginiams, maišelyje su radiodažnuminiu identifikatoriumi arba lygiavertis (galiojimo trukmė ne mažiau 3 mėn. nuo pristatymo dienos).</t>
  </si>
  <si>
    <t>Katodinio buferio (1x) konteineris, paruoštas naudojimui,  tinkamas 8 kapiliarų sistemai, su radiodažnuminiu identifikatoriumi (galiojimo trukmė ne mažiau3 mėn. nuo pristatymo dienos)</t>
  </si>
  <si>
    <t>Anodinio buferio (1x) konteineris, paruoštas naudojimui,  tinkamas 8 kapiliarų sistemai, su radiodažnuminiu identifikatoriumi (galiojimo trukmė ne mažiau3 mėn. nuo pristatymo dienos)</t>
  </si>
  <si>
    <t>Tarpinė mėginio plokštelei</t>
  </si>
  <si>
    <t>Rinkinys PGR tipo sekoskaitos reakcijoms tinkamas 8 kapiliarų sistemai, ne mažiau 100 reakcijų, pritaikytas PGR fragmentams sekvenuoti arba lygiavertis</t>
  </si>
  <si>
    <t>Rinkinys PGR tipo sekoskaitos reakcijoms tinkamas 8 kapiliarų sistemai, ne mažiau 1000 reakcijų, pritaikytas PGR fragmentams sekvenuoti arba lygiavertis</t>
  </si>
  <si>
    <t>Dejonizuotas formamidas, paruoštas naudoti</t>
  </si>
  <si>
    <t>Molekulinio dydžio standartas iki 600 bp,  žymėtas LIZ arba lygiavertis</t>
  </si>
  <si>
    <t>DNR fragmentų spektrinė matrica  6-FAM, VIC, NED, SID, TAZ ir LIZ arba spektriškai jai lygiavertė</t>
  </si>
  <si>
    <t>Sekvenavimo reakcijos spektrinė matrica,PGR fragmentas sekvenuoti</t>
  </si>
  <si>
    <t xml:space="preserve">Sekvenavimo reakcijos standartas, PGR fragmentams sekvenuoti </t>
  </si>
  <si>
    <t xml:space="preserve">DNR fragmentų spektrinė matrica 6-FAM, VIC, NED, PET ir LIZ arba spektriškai jai lygiavertė  </t>
  </si>
  <si>
    <t>Žymetas oligonukleotidas, suderintas su ABI 3500 spektrine matrica, 10 nmol sintezės skalė, žymėtas  6-FAM, VIC, NED, SID, TAZ ar PET arba jų spektriniais ekvivalentais</t>
  </si>
  <si>
    <t>Azoto dujos, cilindriukuose, pritaikytos automatinei elektroforezės sistemai</t>
  </si>
  <si>
    <t>8-pikų kalibraciniai rutuliukai FL1, FL2 ir FL3 kanalų kalibracijai</t>
  </si>
  <si>
    <t>6-pikų kalibraciniai rutuliukai FL4 kanalo kalibracijai.</t>
  </si>
  <si>
    <t>Vamzdelių komplektas citometro peristaltinėms pompoms.</t>
  </si>
  <si>
    <t>Tėkmės, dekontaminacijos, valymo skysčių filtrų komplektas jungiamas prie skysčių butelių su atitinkamais filtrais.</t>
  </si>
  <si>
    <t>Tėkmės skysčio firtras, jungiamas prie peristaltinės pompos .</t>
  </si>
  <si>
    <t xml:space="preserve">Citometro eksploatacijai naudojamų skysčių komplektas. Sudaro koncentratai, iš kurių galima pasigaminti
Ne mažiau kaip po 1 litrą valymo ir dekontaminacijos skysčių;
Ne mažiau kaip 10 litrų tėkmės skysčio;
Ne mažiau kaip 8 ml tėkmės kiuvetės valymo skysčio  </t>
  </si>
  <si>
    <t>Tėkmės kiuvetės valymo skystis. Skirtas tėkmės citometro kiuvetės valymui. Pakuotėje ne mažiau kaip 8 ml skysčio.</t>
  </si>
  <si>
    <t>Reagentų rinkiniai pritaikyti darbui su naujos kartos sekoskaitos reakcijos (SBS) formatu.</t>
  </si>
  <si>
    <t>Reagentų rinkiniai turi būti suderinti tarpusavyje įgalinant kompleksinę regionų  analizę vienu metu.</t>
  </si>
  <si>
    <t>Kolonėlės suderinamos su separavimo magentu pritaikytos selekcijai iš me mažiau kaip 2x10^9 ląstelių suspensjos</t>
  </si>
  <si>
    <t>Magnetinės dalelės terapinei ląstelių selekcijai pagal CD34 naudojant automatinę selekcijos sistemą</t>
  </si>
  <si>
    <t>Vienkartinis rinkinys terapinei ląstelių selekcijai naudojant automatinę selekcijos sistemą iš 60 x 10^9 ląstelių</t>
  </si>
  <si>
    <t>Vienkartinis rinkinys terapinei ląstelių selekcijai naudojant automatinę selekcijos sistemą iš 120 x 10^9 ląstelių</t>
  </si>
  <si>
    <t>Vienkartinis rinkinys terapinei ląstelių deplecijai naudojant automatinę selekcijos sistemą</t>
  </si>
  <si>
    <t>Magnetinės dalelės terapinei ląstelių deplecijai pagal CD45RA naudojant automatinę selekcijos sistemą</t>
  </si>
  <si>
    <t>Automatinės selekcijos sistemos filtras</t>
  </si>
  <si>
    <t>Jugtis luer/spike tipo, steriliai supakuota po vieną</t>
  </si>
  <si>
    <t>Adaptorius injekcijai adata į maišą, steriliai supakuotas po vieną</t>
  </si>
  <si>
    <t>Jungtis tarp maišelių "coupler/coupler" tipo, steriliai supakuota po vieną</t>
  </si>
  <si>
    <t>Vienkartinis maišelis kraujo produkto manipuliacijoms, 150 ml nominalaus tūrio, steriliai supakuota po vieną</t>
  </si>
  <si>
    <t>Vienkartinis maišelis kraujo produkto manipuliacijoms, 600 ml nominalaus tūrio, steriliai supakuota po vieną</t>
  </si>
  <si>
    <t>BPS/EDTA buferis, CE ženklintas. Supakuota plastikiniuose maišuose. Suderinamas su terapine ląstelių selekcija.</t>
  </si>
  <si>
    <t>0,1 ml 96 vietų  polipropileninė, pritaikyta  Real-Time PGR analizatoriui su plėvelės prilydimo karčiu funkcija, su iškilusiu pusiniu apvadu</t>
  </si>
  <si>
    <t>384 vietų mikroplokštelė, balta, polipropileninė, žemo profilio, su pusiniu apvadu, nupjautu H12 kampu, su paryškintais stulpelių ir eilučių žymėjimais.</t>
  </si>
  <si>
    <t>96 vietų mikroplokštelė, balta, polipropileninė, žemo profilio, su pusiniu apvadu, nupjautu H12 kampu, su paryškintais stulpelių ir eilučių žymėjimais.</t>
  </si>
  <si>
    <t xml:space="preserve">Lipni plėvelė mikroplokštelei uždengti, optiškai skaidri, pritaikyta analizatoriui su lipnios plėvelės prilydimo karščiu funkcija. </t>
  </si>
  <si>
    <r>
      <t>0.1 ml tūrio antgalis elektroniniam dozatoriui</t>
    </r>
    <r>
      <rPr>
        <sz val="8"/>
        <rFont val="Calibri"/>
        <family val="2"/>
        <charset val="186"/>
      </rPr>
      <t>, be PGR inhibitorių, nukleazių, DNR, ATP ir endotoksinų likučių, sterilūs, supakuoti individualiai</t>
    </r>
  </si>
  <si>
    <r>
      <t>0,1-20 ul tūrio antgaliai su filtru</t>
    </r>
    <r>
      <rPr>
        <sz val="8"/>
        <rFont val="Calibri"/>
        <family val="2"/>
        <charset val="186"/>
      </rPr>
      <t>, sertifikuoti be PGR inhibitorių, nukleazių, DNR, ATP ir endotoksinų likučių, supakuoti steriliai po 96 vnt. dėžutės įdėkle, sumažinančiame pakavimo atliekų kiekį</t>
    </r>
  </si>
  <si>
    <r>
      <t xml:space="preserve">0,1-20 ul tūrio antgaliai be filtro, pritaikyti </t>
    </r>
    <r>
      <rPr>
        <sz val="8"/>
        <rFont val="Calibri"/>
        <family val="2"/>
        <charset val="186"/>
      </rPr>
      <t>pritaikyti dozatoriui su cilindriniu koteli, sertifikuoti be PGR inhibitorių, nukleazių, DNR, ATP ir endotoksinų likučių, supakuoti steriliai po 96 vnt. dėžutės įdėkle, sumažinančiame pakavimo atliekų kiekį</t>
    </r>
  </si>
  <si>
    <r>
      <t>10-200 ul tūrio antgaliai su filtru, pritaikyti pritaikyti dozatoriui su cilindriniu koteliu</t>
    </r>
    <r>
      <rPr>
        <sz val="8"/>
        <rFont val="Calibri"/>
        <family val="2"/>
        <charset val="186"/>
      </rPr>
      <t>, sertifikuoti, be PGR inhibitorių,  nukleazių, DNR, ATP ir endotoksinų likučių, supakuoti steriliai po 96 vnt. dėžutės įdėkle, sumažinančiame pakavimo atliekų kiekį</t>
    </r>
  </si>
  <si>
    <t>20-300 ul tūrio antgaliai su filtru, pritaikyti pritaikyti dozatoriui su cilindriniu koteliu, sertifikuoti be PGR inhibitorių, nukleazių, DNR, ATP ir endotoksinų likučių, supakuoti steriliai po 96 vnt. dėžutės įdėkle, sumažinančiame pakavimo atliekų kiekį</t>
  </si>
  <si>
    <r>
      <t>100-1000 ul tūrio antgaliai su filtru, pritaikyti pritaikyti dozatoriui su cilindriniu koteliu</t>
    </r>
    <r>
      <rPr>
        <sz val="8"/>
        <rFont val="Calibri"/>
        <family val="2"/>
        <charset val="186"/>
      </rPr>
      <t>, sertifikuoti be PGR inhibitorių, nukleazių, DNR, ATP ir endotoksinų likučių, supakuoti steriliai po 96 vnt. dėžutės įdėkle, sumažinančiame pakavimo atliekų kiekį</t>
    </r>
  </si>
  <si>
    <r>
      <t>0.5 ml tūrio antgalis elektroniniam dozatoriui</t>
    </r>
    <r>
      <rPr>
        <sz val="8"/>
        <rFont val="Calibri"/>
        <family val="2"/>
        <charset val="186"/>
      </rPr>
      <t>, be PGR inhibitorių, nukleazių, DNR, ATP ir endotoksinų likučių, sterilūs, supakuoti individualiai</t>
    </r>
  </si>
  <si>
    <r>
      <t>1.25 ml tūrio antgalis elektroniniam dozatoriui</t>
    </r>
    <r>
      <rPr>
        <i/>
        <sz val="8"/>
        <rFont val="Calibri"/>
        <family val="2"/>
        <charset val="186"/>
      </rPr>
      <t>,</t>
    </r>
    <r>
      <rPr>
        <sz val="8"/>
        <rFont val="Calibri"/>
        <family val="2"/>
        <charset val="186"/>
      </rPr>
      <t xml:space="preserve"> sterilūs, supakuoti individualiai</t>
    </r>
  </si>
  <si>
    <r>
      <t>2.5 ml tūrio antgalis elektroniniam dozatoriui</t>
    </r>
    <r>
      <rPr>
        <sz val="8"/>
        <rFont val="Calibri"/>
        <family val="2"/>
        <charset val="186"/>
      </rPr>
      <t>, sterilūs, supakuoti individualiai</t>
    </r>
  </si>
  <si>
    <r>
      <t>5 ml tūrio antgalis elektroniniam dozatoriui</t>
    </r>
    <r>
      <rPr>
        <sz val="8"/>
        <rFont val="Calibri"/>
        <family val="2"/>
        <charset val="186"/>
      </rPr>
      <t>, sterilūs, supakuoti individualiai</t>
    </r>
  </si>
  <si>
    <r>
      <t>12.5 ml tūrio antgalis elektroniniam dozatoriui,</t>
    </r>
    <r>
      <rPr>
        <sz val="8"/>
        <rFont val="Calibri"/>
        <family val="2"/>
        <charset val="186"/>
      </rPr>
      <t xml:space="preserve"> sterilūs, supakuoti individualiai</t>
    </r>
  </si>
  <si>
    <t>25 ml tūrio antgalis elektroniniam dozatoriui, sterilūs, supakuoti individualiai</t>
  </si>
  <si>
    <t>50 ml tūrio antgalis elektroniniam dozatoriui, sterilūs, supakuoti individualiai</t>
  </si>
  <si>
    <t>Maitinimo elementų rinkinys, elektroniniam dozatoriui</t>
  </si>
  <si>
    <t>2.</t>
  </si>
  <si>
    <t>1.</t>
  </si>
  <si>
    <t>3.</t>
  </si>
  <si>
    <t>4.</t>
  </si>
  <si>
    <t>5.</t>
  </si>
  <si>
    <t xml:space="preserve">6. </t>
  </si>
  <si>
    <t>Filtravimo sistema, susidedanti iš indelio su filtru, prie jo prisukamo indo filtruotam skysčiui steriliai surinkti, PVDF, 0.2um poromis, sterili, skirta terpmės ir kt. tirpalams filtruoti, ne mažiau kaip 500 ml tūrio.</t>
  </si>
  <si>
    <t>Filtravimo sistema, susidedanti iš indelio su filtru, prie jo prisukamo indo filtruotam skysčiui steriliai surinkti, PVDF, 0.45um poromis, sterili, skirta terpmės ir kt. tirpalams filtruoti, ne mažiau kaip 500 ml tūrio.</t>
  </si>
  <si>
    <t>7.</t>
  </si>
  <si>
    <t>8.</t>
  </si>
  <si>
    <t>9.</t>
  </si>
  <si>
    <t>10.</t>
  </si>
  <si>
    <t>11.</t>
  </si>
  <si>
    <t>12.</t>
  </si>
  <si>
    <t>13.</t>
  </si>
  <si>
    <t>15.</t>
  </si>
  <si>
    <t>16.</t>
  </si>
  <si>
    <t>17.</t>
  </si>
  <si>
    <t>18.</t>
  </si>
  <si>
    <t>19.</t>
  </si>
  <si>
    <t>20.</t>
  </si>
  <si>
    <t>Tyrimas turi būti atliekamas ne ilgiau kaip per 10 darbo dienų nuo mėginio pateikimo Vilniuje.</t>
  </si>
  <si>
    <t>Orientacinis perkamas kiekis</t>
  </si>
  <si>
    <t>1 mato vnt įkainis be PVM</t>
  </si>
  <si>
    <t>Numat. PVM %</t>
  </si>
  <si>
    <t>1 mato vnt įkainis su PVM</t>
  </si>
  <si>
    <t>Orientacinė suma be PVM</t>
  </si>
  <si>
    <t>Orientacinė suma  su PVM</t>
  </si>
  <si>
    <t>Pirk. dalies Nr.</t>
  </si>
  <si>
    <t>Rinkinys  (3000 tyrimų)</t>
  </si>
  <si>
    <t>Reagentų komplektas nukleorūgščių skyrimui sudėtingų mėginių</t>
  </si>
  <si>
    <t>Pristatymas po užsakymo ne ilgiau kaip per 5 darbo dienas.</t>
  </si>
  <si>
    <t>Pradmens nukleotidas: Nurodyti kainą už vieną nukleotidą, kai sintezės apimtis ne mažesnė kaip 0,02 umol; Garantuojamas kiekis ne mažiau kaip 2,5 OD260; Išgrynintas standartiniu išdruskinimo metodu, kartu pateikti chromatogramą; Tiekėjas privalės pristatyti nurodytos sekos oligonukleotidus, kurių orientacinis ilgis 15-40 bazių; Pristatomi liofilizuoti.</t>
  </si>
  <si>
    <t>Pradmens nukleotidas: Nurodyti kainą už vieną nukleotidą, kai sintezės apimtis ne mažesnė kaip 0,02 umol; Garantuojamas kiekis ne mažiau kaip 2,5 OD260; Išgrynintas HPLC ar HPSF metodu, kartu pateikti chromatogramą; Tiekėjas privalės pristatyti nurodytos sekos oligonukleotidus, kurių orientacinis ilgis 15-40 bazių; Pristatomi liofilizuoti.</t>
  </si>
  <si>
    <t>Pagalbinės priemonės ląstelių kultūroms</t>
  </si>
  <si>
    <t>Reagentai ir terpės ląstelių kultūroms</t>
  </si>
  <si>
    <t>Eksplotacinių medžiagų komplektas skirtas vienerių metų citometro eksplotacijai. Komplektą sudaro: 
Vamzdelių komplektas citometro peristaltinėms pompoms;
Ne mažiau kaip po 6 tėkmės, valymo, dekontaminacijos skysčių filtrų, jungiamų prie skysčių butelių;
Ne mažiau kaip 6 tėkmės skysčio filtrai jungiami prie peristaltinės pompos.</t>
  </si>
  <si>
    <t>Reagentų paketas citometrui. Komplektą sudaro:
Ne mažiau kaip po 1 litrą valymo ir dekontaminacijos skysčių;
Ne mažiau kaip 10 litrų tėkmės skysčio;
Ne mažiau kaip 8 ml tėkmės kiuvetės valymo skysčio;
8-pikų kalibracininiai rutuliukai citormetro FL1, FL2 ir FL3 kanalų kalibracijai;                                                                                                                                6-pikų kalibracininiai rutuliukai citometro FL4 kanalų kalibracijai.</t>
  </si>
  <si>
    <r>
      <t xml:space="preserve">Rinkinys kokybiniam antikūnų prieš žmogaus trombocitų antigenus (HPA) ir prieš I klasės žmogaus leukocitų antigenus (HLA) nustatymui. </t>
    </r>
    <r>
      <rPr>
        <sz val="8"/>
        <rFont val="Calibri"/>
        <family val="2"/>
        <charset val="186"/>
        <scheme val="minor"/>
      </rPr>
      <t xml:space="preserve">Reikalavimai: atskirti antikūnus prieš ŽLA nuo antikūnų prieš ŽTA; diferencijuoti antikūnus prieš ŽTA: GP IIb/IIIa, GP Ia/IIa, GP Ib/IX ir GPIV, skirtas </t>
    </r>
    <r>
      <rPr>
        <i/>
        <sz val="8"/>
        <rFont val="Calibri"/>
        <family val="2"/>
        <charset val="186"/>
        <scheme val="minor"/>
      </rPr>
      <t>in vitro</t>
    </r>
    <r>
      <rPr>
        <sz val="8"/>
        <rFont val="Calibri"/>
        <family val="2"/>
        <charset val="186"/>
        <scheme val="minor"/>
      </rPr>
      <t xml:space="preserve"> diagnostikai; tyrimai turi būti atliekami imunofermentinės analizės metodu.</t>
    </r>
  </si>
  <si>
    <r>
      <t xml:space="preserve">Rinkinys žmogaus trombocitų antigenų (HPA) genotipavimui. </t>
    </r>
    <r>
      <rPr>
        <sz val="8"/>
        <rFont val="Calibri"/>
        <family val="2"/>
        <charset val="186"/>
        <scheme val="minor"/>
      </rPr>
      <t>Reikalavimai: skirtas nustatyti HPA-1, HPA-2, HPA-3, HPA-4, HPA-5, HPA-6, HPA-7, HPA-8, HPA-9, HPA-10, HPA-11 ir HPA-15 antigenų alelius; skirtas in vitro diagnostikai; tyrimai turi būti atliekami DNR hibridizacijos / xMAP technologijos arba lygiaverčiu metodu; kartu turi būti pateikiama programinė įranga gautiems rezultatams vertinti</t>
    </r>
  </si>
  <si>
    <t>Reagentų rinkiniai molekuliniams imuninio repertuaro ir limfocitų kloniškumo tyrimams DNR pagrindu</t>
  </si>
  <si>
    <t>FISH zondas FGFR3/IGH t(4;14) trūkiui identifikuti</t>
  </si>
  <si>
    <t>FISH zondas KMT2A (11q23) trūkiui identifikuti</t>
  </si>
  <si>
    <t>FISH zondas E2A (19p13) trūkiui identifikuti</t>
  </si>
  <si>
    <t>FISH zondas ATM (11q22) / SE 11 delecijai identifikuoti</t>
  </si>
  <si>
    <t>FISH zondas TP53 (17p13)/SE17 delecijai identifikuoti</t>
  </si>
  <si>
    <t>14.</t>
  </si>
  <si>
    <t xml:space="preserve">Vienkartinių priemonių komplektas Real-Time PGR analizatoriams </t>
  </si>
  <si>
    <t>Vienkartinių priemonių komplektas Real-Time PGR analizatoriui su lipnios plėvelės prilydimo karščiu funkcija</t>
  </si>
  <si>
    <t>Vienkartinės priemonės PGR</t>
  </si>
  <si>
    <t>Vienkartinių priemonių komplektas PGR</t>
  </si>
  <si>
    <t>Maišai ląstelių šaldymui ir saugojimui skysto azoto / azoto garų fazėje</t>
  </si>
  <si>
    <t>Pagalbinių priemonių komplektas cilindriniams skysčių dozatoriams</t>
  </si>
  <si>
    <r>
      <t xml:space="preserve">LD </t>
    </r>
    <r>
      <rPr>
        <i/>
        <sz val="8"/>
        <rFont val="Calibri"/>
        <family val="2"/>
        <charset val="186"/>
      </rPr>
      <t>Taq</t>
    </r>
    <r>
      <rPr>
        <sz val="8"/>
        <rFont val="Calibri"/>
        <family val="2"/>
        <charset val="186"/>
      </rPr>
      <t xml:space="preserve"> polimerazė arba funkcinis ekvivalentas, pageidaujama pakuotė 1000 fermentinių vienetų (ang. U) </t>
    </r>
  </si>
  <si>
    <t>2X PGR reakcijos mišinys padidinto GC procentingumo ir ilgiems fragmentams amplifikuoti</t>
  </si>
  <si>
    <t>23</t>
  </si>
  <si>
    <t>24</t>
  </si>
  <si>
    <t>25</t>
  </si>
  <si>
    <t>26</t>
  </si>
  <si>
    <t>27</t>
  </si>
  <si>
    <t>28</t>
  </si>
  <si>
    <t>29</t>
  </si>
  <si>
    <t>30</t>
  </si>
  <si>
    <t>31</t>
  </si>
  <si>
    <t>32</t>
  </si>
  <si>
    <t>33</t>
  </si>
  <si>
    <t>34</t>
  </si>
  <si>
    <t>35</t>
  </si>
  <si>
    <t>36</t>
  </si>
  <si>
    <t>37</t>
  </si>
  <si>
    <t>38</t>
  </si>
  <si>
    <t>39</t>
  </si>
  <si>
    <t>40</t>
  </si>
  <si>
    <t>41</t>
  </si>
  <si>
    <t>42</t>
  </si>
  <si>
    <t>22</t>
  </si>
  <si>
    <t>21.</t>
  </si>
  <si>
    <t>43.</t>
  </si>
  <si>
    <t>Metanolis, analitinio grynumo, pakuotė ne daugiau kaip 1 litras</t>
  </si>
  <si>
    <r>
      <t xml:space="preserve">Polipropileninė dėžutė skirta 1,5 ml ir 2 ml mėgintuvėlių (ne mažiau 81 vietų) saugojimui -80 </t>
    </r>
    <r>
      <rPr>
        <b/>
        <sz val="8"/>
        <rFont val="Symbol"/>
        <family val="1"/>
        <charset val="2"/>
      </rPr>
      <t>°</t>
    </r>
    <r>
      <rPr>
        <b/>
        <sz val="8"/>
        <rFont val="Calibri"/>
        <family val="2"/>
        <charset val="186"/>
        <scheme val="minor"/>
      </rPr>
      <t>C temperatūroje, sužymėtomis pozicijomis ant dangtelio ir dugno, įvarių spalvų, išmatavimai 130x130x50, su pilnomis pertvarėlėmis (ne tinkleliu)</t>
    </r>
  </si>
  <si>
    <t>Polipropileninė dėžutė su dangteliu skirta 0.2 ml mėgintuvėliams ir 0,2 mėgintuvėlių juostelėms (ne mažiau 96 vietų); skirta saugojimui žemose temperatūrose</t>
  </si>
  <si>
    <t>Kalio hidrokarbonatas, analitinio grynumo, pakuotė ne daugiau kaip 0,5 kg</t>
  </si>
  <si>
    <t>Amonio chloridas, analitinio grynumo, pakuotė ne daugiau kaip 1 kg</t>
  </si>
  <si>
    <t>Kalio chloridas, analitinio grynumo, pakuotė ne daugiau kaip 0,5 kg</t>
  </si>
  <si>
    <t>Acto rūgštis, ledinė, pakuotė ne daugiau kaip 1 litras</t>
  </si>
  <si>
    <t>Izopropanolis, analitinio grynumo, pakuotė ne daugiau kaip 1 litras</t>
  </si>
  <si>
    <t>Siūlyti tik pilną komplektą. Siūlomi reagentai ir priemonės turi būti suderinti tarpusavyje.</t>
  </si>
  <si>
    <t>Pradmenys ir molekuliniai zondai turi būti to paties gamintojo.</t>
  </si>
  <si>
    <t>Parafilmo juosta 5 cm storio rulonėliuose</t>
  </si>
  <si>
    <t>metras</t>
  </si>
  <si>
    <t>1.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</si>
  <si>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4. Perkančioji organizacija, siekdama patikrinti konkretaus tiekėjo prekių atitikimą reikalavimams, gali prašyti Tiekėjo per nustatytą terminą pateikti prekių pavyzdžius. Nepateikus prekių pavyzdžių, pasiūlymas bus atmetamas.</t>
  </si>
  <si>
    <t>6. Tiekėjas, suteikiantis prietaisą panaudos būdu, turi užtikrinti, kad kompetentingas specialistas, turintis kompetenciją įrodantį dokumentą, apmoko personalą naudotis įranga iškart po jos instaliavimo.</t>
  </si>
  <si>
    <r>
      <t xml:space="preserve">Reagentų ir priemonių komplektas uždaro tipo staliniam citometrui Accuri C6 arba lygiaverčiam, įgyjamam panaudos būdu                                                                                                                                                                                 </t>
    </r>
    <r>
      <rPr>
        <sz val="8"/>
        <rFont val="Calibri"/>
        <family val="2"/>
        <charset val="186"/>
        <scheme val="minor"/>
      </rPr>
      <t xml:space="preserve">Reikalavimai lygiaverčiam citometrui:
 a) stalinio tipo konstrukcija, ne mažiau kaip dviejų lazerių, 2 šviesos sklaidos detektoriais ir 4 fluorescencijos detektoriais;
 b) fiksuotos optiko konstrukcija, nereikalaujanti papildomo reguliavimo prieš mėginio analizę;
 c) specializuota programinė įranga duomenų analizei ir interpretavimui nustatant santykinį ir absoliutų įvykių skaičių be papildomų kalibracinių medžiagų;
 d) skaitmeninis duomenų rinkimas, ne mažiau 6-log dinaminiame intervale, galimybė geituoti ir atlikti fluorescencijos kompensaciją tarp kanalų po atlikus mėginio surinkimą. </t>
    </r>
  </si>
  <si>
    <r>
      <t xml:space="preserve">Reagentų ir priemonių komplektas ląstelių selekcijai imunomagnetinėms nanodalelėmis uždaro tipo sistemai CliniMACS arba lygiavertei, įgyjamai panaudos būdu                                                                                                                                                                                                                      </t>
    </r>
    <r>
      <rPr>
        <sz val="8"/>
        <rFont val="Calibri"/>
        <family val="2"/>
        <charset val="186"/>
        <scheme val="minor"/>
      </rPr>
      <t>Reikalavimai lygiavertei ląstelių selekcijos sistemai:
 a) CE-IVD sertifikuota sistema terapinei ląstelių selekcijai arba deplecijai;
 b) Automatinė tikslinės populiacijos selekcija arba deplecija;
 c) Galimybė pasirinkti selekcijos apimtį iš 60 x 10^9 ląstelių 120 x 10^9 ląstelių, specializuoti automatinės selekcijos protokolai skirti ląstelių selekcijai bei deplecijai.</t>
    </r>
  </si>
  <si>
    <t xml:space="preserve">5. Tiekėjas, siūlantis lygiavertį prietaisą, jį suteikia panaudos būdu 36 mėnesių laikotarpiui. Tiekėjas turi pateikti detalų prietaiso priežiūros planą, visas priežiūrai atlikti reikiamas priemones ir instrukcijas. </t>
  </si>
  <si>
    <t xml:space="preserve">7. Tiekėjas, suteikęs prietaisą panaudos būdu, privalo savo sąskaita užtikrinti jos techninę priežiūrą, galimą gedimų šalinimą/remontą visą panaudos sutarties galiojimo terminą. </t>
  </si>
  <si>
    <t>Techninė specifikacija pirkti reagentus ir pagalbines priemones bei endotoksino koncentracijos nustatymo paslaugą</t>
  </si>
  <si>
    <t xml:space="preserve">Endotoksino koncentracijos nustatymo paslauga </t>
  </si>
  <si>
    <t>3. Tiekėjas turi tiekti prekes, atitinkančias Europos direktyvų nuostatas. Tiekėjas, tiekiantis reagentus ir pagalbines priemones su prietaisu, turi pateikti naudojimosi prietaisu instrukciją.</t>
  </si>
  <si>
    <t>2.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anglų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</si>
  <si>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3 pirkimo dokumentų priedas</t>
  </si>
  <si>
    <r>
      <t xml:space="preserve">Reagentų ir pagalbinių priemonių komplektas uždaro tipo genetiniam analizatoriui ABI 3500 arba lygiaverčiam, įgyjamam panaudos būdu                                                                                                                                                                                                                          </t>
    </r>
    <r>
      <rPr>
        <sz val="8"/>
        <rFont val="Calibri"/>
        <family val="2"/>
        <charset val="186"/>
        <scheme val="minor"/>
      </rPr>
      <t>Reikalavimai lygiaverčiam genetiniam analizatoriui:
 a) sekoskaita Sanger metodu;
 b) vieno nukleotido skiriamosios gebos fragmentotyra;
 c) specializuota programinė įranga Sanger sekoskaitos bei gautų DNR fragmenų analizei, sugretinimui, interpretavimui;
 d) ne mažiau kaip 8 kapiliarinio tipo separavimo kanalai.</t>
    </r>
  </si>
  <si>
    <t>Gamintojas, prekės pavadinimas, katalogo Nr., nuoroda į gamintojo katalogo puslapį</t>
  </si>
  <si>
    <t>Siūlyti tik pilną komplektą. Reagentai ir priemonės turi būti to suderintos tarpusavyje ir to paties gamintojo.</t>
  </si>
  <si>
    <r>
      <t xml:space="preserve">Modifikuotas pradmens nukleotidas: Nurodyti kainą už 5' ar 3' </t>
    </r>
    <r>
      <rPr>
        <b/>
        <u/>
        <sz val="8"/>
        <rFont val="Calibri"/>
        <family val="2"/>
        <charset val="186"/>
      </rPr>
      <t>modifikuotą nukleotidą</t>
    </r>
    <r>
      <rPr>
        <sz val="8"/>
        <rFont val="Calibri"/>
        <family val="2"/>
        <charset val="186"/>
      </rPr>
      <t xml:space="preserve">, kai sintezės apimtis ne mažesnė kaip 0,02 umol; Garantuojamas kiekis ne mažiau kaip 2,5 OD260; Išgrynintas HPLC ar HPSF metodu, kartu pateikti chromatogramą; Galimos pasirinkti pradmenų modifikacijos: 6-Fam, TET, JOE, CAL Fluor 540, HEX, CAL Fluor 560, TAMRA, Cy3, ROX, Yakima Yellow, CAL Fluor 610, Cy5, Cy5.5, IRD700, IRD700, LC Cyan500, LC Red 610, LC Red 640, LC Red 670, LC Red 705, Texas Red, Rhodamine, Rhodamine Green arba kitos spektriškai ir funkciškai ekvivalentiškos žymės; Galimybė pasirinkti BHQ, Dabcyl ar Eclipse Dark Quencher slopiklius;  fosfatu ar amino C3/C6/C7  blokuotas 3' galas,  biotinintas 5' galas. Tiekėjas privalės pristatyti nurodytos sekos oligonukleotidus, kurių orientacinis ilgis 5-40 bazių; Pristatomi liofilizuoti. Skirtingų modifikacijų nukleotidų preliminarus kiekis: 
6-Fam ar jo spektrinis ekvivalentas preliminariai sudarytų 55%; 
TET/ JOE/CAL Fluor 540/HEX/CAL Fluor 560 ar jų spektriniai ekvivalentai preliminariai sudarytų 15%;
ROX, Yakima Yellow, CAL Fluor 610 ar jų spektriniai ekvivalentai preliminariai sudarytų 15% ;
Cy5, Cy5.5 ar jų spektriniai ekvivalentai preliminariai sudarytų 15%.
</t>
    </r>
  </si>
  <si>
    <r>
      <t xml:space="preserve">Molekulinis fluorescuojantis zondas: Nurodyti kainą už </t>
    </r>
    <r>
      <rPr>
        <b/>
        <u/>
        <sz val="8"/>
        <rFont val="Calibri"/>
        <family val="2"/>
        <charset val="186"/>
      </rPr>
      <t>vieną molekulinį zondą</t>
    </r>
    <r>
      <rPr>
        <sz val="8"/>
        <rFont val="Calibri"/>
        <family val="2"/>
        <charset val="186"/>
      </rPr>
      <t>, kai sintezės apimtis ne mažesnė kaip 0,02 umol; Garantuojamas kiekis ne mažiau kaip 1 OD260; Sintezės kokybės kontrolė atliekama MALDI-TOF; Išgrynintas HPLC metodu, kartu pateikti chromatogramą; Tiekėjas privalės pristatyti nurodytos sekos žymėtus oligonukleotidus, kurių orientacinis ilgis 18-40 bazių; Galimų pasirinkti fluorescencinių žymių spektras ne prastesnis kaip: 6-Fam, TET, JOE, CAL Fluor 540, HEX, CAL Fluor 560, TAMRA, Cy3, ROX, Yakima Yellow, CAL Fluor 610, Cy5, Cy5.5, IRD700, IRD700, LC Cyan500, LC Red 610, LC Red 640, LC Red 670, LC Red 705, Texas Red, Rhodamine, Rhodamine Green arba kitos spektriškai ir funkciškai ekvivalentiškos žymės; Galimybė pasirinkti BHQ, Dabcyl ar Eclipse Dark Quencher slopiklius; Pristatomi liofilizuoti. Skirtingų molekulinių fluorescuojančių zondų preliminarus kiekis:  6-Fam ar jo spektrinis ekvivalentas preliminariai sudarytų 85%; 
TET/ JOE/CAL Fluor 540/HEX/CAL Fluor 560 ar jų spektriniai ekvivalentai preliminariai sudarytų 5%;
ROX, Yakima Yellow, CAL Fluor 610 ar jų spektriniai ekvivalentai preliminariai sudarytų 5%; 
Cy5, Cy5.5 ar jų spektriniai ekvivalentai preliminariai sudarytų 5%.</t>
    </r>
  </si>
  <si>
    <t>0,2 ml tūrio PGR mėgintuvėlis vienkartinio naudojimo, su žymėjimo vieta, sujungtas į juosteles po ne mažiau kaip 5 mėgintuvėlius su atskirai pritvirtintais dangteliais fiksuojamomis pozicijomis, be DNR/RNR, nukleazių ir endotoksinų likučių</t>
  </si>
  <si>
    <t>Mikroplokštelės ir plėvelės turėtų tikti daugumai įprastų termociklerių, pvz., Biometra T professional, SensoQuest Labcycler, ABI Veriti, Eppendorf Mastercycler ir kt.</t>
  </si>
  <si>
    <t>Mikroplokštelės ir plėvelės turi tikti spektrui, ne siauresniam kaip CFX96, LightScanner 384, LC 480.</t>
  </si>
  <si>
    <t>Mikroplokštelės ir plėvelės turi tikti QuantStudio 5 analizatoriui ar jo konstrukciniam ekvivalentui.</t>
  </si>
  <si>
    <r>
      <t xml:space="preserve">Reagentų ir pagalbinių priemonių komplektas uždaro tipo automatinei elektroforezės sistemai Qiaxcel arba lygiavertei, įgyjamai panaudos būdu                                                                                                                                                                                                                                          </t>
    </r>
    <r>
      <rPr>
        <sz val="8"/>
        <rFont val="Calibri"/>
        <family val="2"/>
        <charset val="186"/>
        <scheme val="minor"/>
      </rPr>
      <t>Reikalavimai lygiavertei  automatinei elektroforezės sistemai:
 a) ne mažiau kaip 5 bp skiriamoji geba;
 b) specializuoti reagentai naujos kartos sekoskaitos bibliotekų kokybės kontrolei;
 c) specializuota programinė įranga duomenų analizei ir interpretavimui nustatant fragmentų dydžius bei kokybinių charakteristikų (degradavimo) įverčius;
 d) specializuoti reagentai ir tyrimo protokolas RNR kokybės kontrolei.</t>
    </r>
  </si>
  <si>
    <t>0,23</t>
  </si>
  <si>
    <t>Zymo Research,ZR-96 DNA Clean-up Kit™ Kit (2 x 96 Preps), D4017, https://www.zymoresearch.com/category/all-products</t>
  </si>
  <si>
    <t>0,98</t>
  </si>
  <si>
    <t>Zymo Research, DNA Clean &amp; Concentrator™-5  (50 Preps) w/ Zymo-Spin™ IC Columns (Capped), D4013,  https://www.zymoresearch.com/category/all-products</t>
  </si>
  <si>
    <t>Zymo Research, Pinpoint™ Slide DNA Isolation System (50 Preps)  w/ Zymo-Spin™ I Columns (Uncapped),  D3001,  https://www.zymoresearch.com/category/all-products</t>
  </si>
  <si>
    <t>Zymo Research, EZ DNA Methylation™ Kit (50 Rxns), D5001, https://www.zymoresearch.com/category/all-products</t>
  </si>
  <si>
    <t>Zymo Research, R1150/R1151  https://www.zymoresearch.com/category/all-products</t>
  </si>
  <si>
    <t>Zymo Research, Direct-zol™ RNA MiniPrep Plus (50 Preps) w/ Zymo-Spin™ IIICG Columns (Capped) (Product Supplied w/ 50 ml TRI Reagent™) [Includes R2070 x 1, R2050-1-50 x 1- packaged separately], R2071  https://www.zymoresearch.com/category/all-products</t>
  </si>
  <si>
    <t>Zymo Research, R2070, Direct-zol™ RNA MiniPrep Plus (50 Preps) w/ Zymo-Spin™ IIICG Columns (Capped) https://www.zymoresearch.com/category/all-products</t>
  </si>
  <si>
    <t>Zymo Research, Direct-zol-96 RNA (2x96 preps.) [Includes E1009 x 4:  DNase I Set (250 U) w/ 10X Reaction Buffer (1 ml)  - packaged separately], R2054, https://www.zymoresearch.com/category/all-products</t>
  </si>
  <si>
    <t>Zymo Research, Direct-zol-96 RNA (2x96 preps.) (Product Supplied TRI Reagent™)  [Includes R2050-1-200 x 1, E1009 x 4  -packaged separately], R2055, https://www.zymoresearch.com/category/all-products</t>
  </si>
  <si>
    <t>Zymo Research, Direct-zol-96 MagBead RNA (2x96 preps) [Includes E1009 DNase I Set (250 U) w/ 10X Reaction Buffer (1 ml) x 4 -packaged separately], R2100, https://www.zymoresearch.com/category/all-products</t>
  </si>
  <si>
    <t>Zymo Research, Direct-zol-96 MagBead RNA (2x96 preps) w/ TRI Reagent [Includes E1009 DNase I Set (250 U) w/ 10X Reaction Buffer (1 ml) x 4 &amp; R2050-1-200 x 1– packaged separately], R201, https://www.zymoresearch.com/category/all-products</t>
  </si>
  <si>
    <t>Zymo Research, ZR DNA Sequencing Clean-up Kit™ (50 Preps) w/ Zymo Spin IB, D4050, https://www.zymoresearch.com/category/all-products</t>
  </si>
  <si>
    <t>Zymo Research, ZR-96 DNA Sequencing Clean-up Kit™ (2 x 96 Preps), D4052,   https://www.zymoresearch.com/category/all-products</t>
  </si>
  <si>
    <t>Zymo Research, Quick-DNA/RNA MiniPrep Plus Kit (50 preps), D7003,  https://www.zymoresearch.com/category/all-products</t>
  </si>
  <si>
    <t>Zymo Research, Kapa Pure Beads, 5 ml, KK8000,  https://www.zymoresearch.com/category/all-products</t>
  </si>
  <si>
    <t>Zymo Research/Bioline, JetSeq™ Library Quantification, BIO-68028,  https://www.zymoresearch.com/category/all-products</t>
  </si>
  <si>
    <t>Metabion, sintezė pagal užsakymą, http://www.metabion.com/products/dna-and-rna-custom-oligonucleotides/</t>
  </si>
  <si>
    <t>Hiss Diagnostics/Invivoscribe, LymphoTrack® IGH FR1 Assay Panel - MiSeq, 71210039, https://www.invivoscribe.com/catalog/products?product_q=71210039</t>
  </si>
  <si>
    <t>Hiss Diagnostics/Invivoscribe, LymphoTrack® IGH FR2 Assay Panel - MiSeq, 71210099, https://www.invivoscribe.com/catalog/products</t>
  </si>
  <si>
    <t>Hiss Diagnostics/Invivoscribe, LymphoTrack® IGH FR3 Assay Panel - MiSeq, 71210119, https://www.invivoscribe.com/catalog/products</t>
  </si>
  <si>
    <t>Hiss Diagnostics/Invivoscribe, LymphoTrack® IGH FR1/2/3 Assay Panel - MiSeq, 71210139, https://www.invivoscribe.com/product/lymphotrack-igh-fr1-2-3-assay-panel-miseq</t>
  </si>
  <si>
    <t>Hiss Diagnostics/Invivoscribe, LymphoTrack® IGHV Leader Somatic Hypermutation Assay Panel - MiSeq, 71210069, https://www.invivoscribe.com/catalog/products</t>
  </si>
  <si>
    <t>Hiss Diagnostics/Invivoscribe, LymphoTrack® IGK Assay Panel - MiSeq, 71220019, https://www.invivoscribe.com/catalog/products</t>
  </si>
  <si>
    <t>Hiss Diagnostics/Invivoscribe, LymphoTrack® TCRB Assay Panel - MiSeq, 71220079   https://www.invivoscribe.com/catalog/products</t>
  </si>
  <si>
    <t>Hiss Diagnostics/Invivoscribe,LymphoTrack® TCRG Assay Panel - MiSeq, 71220089   https://www.invivoscribe.com/catalog/products</t>
  </si>
  <si>
    <t>Hiss Diagnostics/Nippon Genetics, Agarose, 0,5 kg, AG02, https://www.nippongenetics.de/en/cat/electrophoresis-dnarna/consumables/agarose/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</si>
</sst>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
  </numFmts>
  <fonts count="14" x14ac:knownFonts="1">
    <font>
      <sz val="10"/>
      <name val="Arial"/>
      <charset val="186"/>
    </font>
    <font>
      <sz val="8"/>
      <name val="Arial"/>
      <family val="2"/>
      <charset val="186"/>
    </font>
    <font>
      <sz val="8"/>
      <name val="Calibri"/>
      <family val="2"/>
      <charset val="186"/>
    </font>
    <font>
      <b/>
      <u/>
      <sz val="8"/>
      <name val="Calibri"/>
      <family val="2"/>
      <charset val="186"/>
    </font>
    <font>
      <vertAlign val="superscript"/>
      <sz val="8"/>
      <name val="Calibri"/>
      <family val="2"/>
      <charset val="186"/>
    </font>
    <font>
      <i/>
      <sz val="8"/>
      <name val="Calibri"/>
      <family val="2"/>
      <charset val="186"/>
    </font>
    <font>
      <sz val="8"/>
      <name val="Calibri"/>
      <family val="2"/>
      <charset val="186"/>
      <scheme val="minor"/>
    </font>
    <font>
      <b/>
      <sz val="8"/>
      <name val="Calibri"/>
      <family val="2"/>
      <charset val="186"/>
      <scheme val="minor"/>
    </font>
    <font>
      <sz val="10"/>
      <name val="Arial"/>
      <family val="2"/>
      <charset val="186"/>
    </font>
    <font>
      <i/>
      <sz val="8"/>
      <name val="Calibri"/>
      <family val="2"/>
      <charset val="186"/>
      <scheme val="minor"/>
    </font>
    <font>
      <b/>
      <sz val="8"/>
      <name val="Symbol"/>
      <family val="1"/>
      <charset val="2"/>
    </font>
    <font>
      <sz val="8"/>
      <color indexed="8"/>
      <name val="Calibri"/>
      <family val="2"/>
      <charset val="186"/>
    </font>
    <font>
      <b/>
      <sz val="10"/>
      <name val="Calibri"/>
      <family val="2"/>
      <charset val="186"/>
      <scheme val="minor"/>
    </font>
    <font>
      <sz val="8"/>
      <color rgb="FF000000"/>
      <name val="Calibri"/>
      <family val="2"/>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71">
    <xf numFmtId="0" fontId="0" fillId="0" borderId="0" xfId="0"/>
    <xf numFmtId="0" fontId="6" fillId="0" borderId="0" xfId="0" applyFont="1" applyBorder="1" applyAlignment="1">
      <alignment horizontal="left" vertical="center"/>
    </xf>
    <xf numFmtId="0" fontId="6" fillId="0" borderId="1" xfId="0" applyFont="1" applyBorder="1" applyAlignment="1">
      <alignment horizontal="left" vertical="center" wrapText="1"/>
    </xf>
    <xf numFmtId="0" fontId="7" fillId="0" borderId="2" xfId="0" applyFont="1" applyFill="1" applyBorder="1" applyAlignment="1">
      <alignment horizontal="center" wrapText="1"/>
    </xf>
    <xf numFmtId="0" fontId="7" fillId="0" borderId="1" xfId="0" applyFont="1" applyFill="1" applyBorder="1" applyAlignment="1">
      <alignment horizontal="center" wrapText="1"/>
    </xf>
    <xf numFmtId="0" fontId="7" fillId="0" borderId="1" xfId="0" applyFont="1" applyFill="1" applyBorder="1" applyAlignment="1">
      <alignment horizontal="center"/>
    </xf>
    <xf numFmtId="0" fontId="6" fillId="0" borderId="0" xfId="0" applyFont="1" applyFill="1" applyBorder="1"/>
    <xf numFmtId="0" fontId="6" fillId="0" borderId="0" xfId="0" applyFont="1" applyFill="1" applyBorder="1" applyAlignment="1"/>
    <xf numFmtId="0" fontId="7" fillId="0" borderId="3" xfId="0" applyFont="1" applyFill="1" applyBorder="1" applyAlignment="1">
      <alignment horizontal="center"/>
    </xf>
    <xf numFmtId="0" fontId="6" fillId="0" borderId="3" xfId="0" applyFont="1" applyFill="1" applyBorder="1" applyAlignment="1">
      <alignment horizontal="center"/>
    </xf>
    <xf numFmtId="0" fontId="7" fillId="0" borderId="4" xfId="0" applyFont="1" applyFill="1" applyBorder="1" applyAlignment="1">
      <alignment horizontal="left"/>
    </xf>
    <xf numFmtId="0" fontId="7" fillId="0" borderId="0" xfId="0" applyFont="1" applyFill="1" applyBorder="1" applyAlignment="1">
      <alignment horizontal="left"/>
    </xf>
    <xf numFmtId="0" fontId="7" fillId="0" borderId="5" xfId="0" applyFont="1" applyFill="1" applyBorder="1" applyAlignment="1">
      <alignment horizontal="center"/>
    </xf>
    <xf numFmtId="0" fontId="6" fillId="0" borderId="0" xfId="0" applyFont="1" applyFill="1" applyBorder="1" applyAlignment="1">
      <alignment horizontal="center"/>
    </xf>
    <xf numFmtId="0" fontId="7" fillId="0" borderId="6" xfId="0" applyFont="1" applyFill="1" applyBorder="1" applyAlignment="1">
      <alignment horizontal="left"/>
    </xf>
    <xf numFmtId="0" fontId="6" fillId="0" borderId="5" xfId="0" applyFont="1" applyFill="1" applyBorder="1" applyAlignment="1">
      <alignment horizontal="center"/>
    </xf>
    <xf numFmtId="0" fontId="6" fillId="0" borderId="1" xfId="0" applyFont="1" applyFill="1" applyBorder="1" applyAlignment="1">
      <alignment horizontal="center" wrapText="1"/>
    </xf>
    <xf numFmtId="0" fontId="6" fillId="0" borderId="1" xfId="0" applyFont="1" applyFill="1" applyBorder="1" applyAlignment="1">
      <alignment horizontal="center"/>
    </xf>
    <xf numFmtId="0" fontId="6" fillId="0" borderId="1" xfId="0" applyFont="1" applyFill="1" applyBorder="1"/>
    <xf numFmtId="0" fontId="6" fillId="0" borderId="8" xfId="0" applyFont="1" applyFill="1" applyBorder="1" applyAlignment="1">
      <alignment horizontal="center"/>
    </xf>
    <xf numFmtId="0" fontId="7" fillId="0" borderId="4" xfId="0" applyFont="1" applyFill="1" applyBorder="1"/>
    <xf numFmtId="0" fontId="7" fillId="0" borderId="0" xfId="0" applyFont="1" applyFill="1" applyBorder="1"/>
    <xf numFmtId="0" fontId="7" fillId="0" borderId="0" xfId="0" applyFont="1" applyFill="1" applyBorder="1" applyAlignment="1"/>
    <xf numFmtId="0" fontId="6" fillId="0" borderId="6" xfId="0" applyFont="1" applyFill="1" applyBorder="1"/>
    <xf numFmtId="0" fontId="6" fillId="0" borderId="2"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vertical="justify" wrapText="1"/>
    </xf>
    <xf numFmtId="0" fontId="6" fillId="0" borderId="1" xfId="0" applyFont="1" applyFill="1" applyBorder="1" applyAlignment="1">
      <alignment wrapText="1"/>
    </xf>
    <xf numFmtId="0" fontId="6" fillId="0" borderId="1" xfId="0" applyFont="1" applyFill="1" applyBorder="1" applyAlignment="1"/>
    <xf numFmtId="0" fontId="6" fillId="0" borderId="9" xfId="0" applyFont="1" applyFill="1" applyBorder="1" applyAlignment="1">
      <alignment horizontal="center"/>
    </xf>
    <xf numFmtId="0" fontId="6" fillId="0" borderId="11" xfId="0" applyFont="1" applyFill="1" applyBorder="1" applyAlignment="1">
      <alignment horizontal="center"/>
    </xf>
    <xf numFmtId="0" fontId="6" fillId="0" borderId="10" xfId="0" applyFont="1" applyFill="1" applyBorder="1" applyAlignment="1">
      <alignment vertical="justify" wrapText="1"/>
    </xf>
    <xf numFmtId="0" fontId="6" fillId="0" borderId="4" xfId="0" applyFont="1" applyFill="1" applyBorder="1"/>
    <xf numFmtId="0" fontId="7" fillId="0" borderId="1" xfId="0" applyFont="1" applyFill="1" applyBorder="1"/>
    <xf numFmtId="0" fontId="6" fillId="0" borderId="12" xfId="0" applyFont="1" applyFill="1" applyBorder="1"/>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7" fillId="0" borderId="6" xfId="0" applyFont="1" applyFill="1" applyBorder="1"/>
    <xf numFmtId="0" fontId="6" fillId="0" borderId="0" xfId="0" applyFont="1" applyBorder="1" applyAlignment="1"/>
    <xf numFmtId="0" fontId="6" fillId="0" borderId="11" xfId="0" applyFont="1" applyBorder="1" applyAlignment="1">
      <alignment horizontal="center"/>
    </xf>
    <xf numFmtId="0" fontId="6" fillId="0" borderId="12" xfId="0" applyFont="1" applyBorder="1" applyAlignment="1"/>
    <xf numFmtId="0" fontId="6" fillId="0" borderId="1" xfId="0" applyFont="1" applyBorder="1" applyAlignment="1">
      <alignment horizontal="center"/>
    </xf>
    <xf numFmtId="0" fontId="6" fillId="0" borderId="1" xfId="0" applyFont="1" applyBorder="1" applyAlignment="1"/>
    <xf numFmtId="0" fontId="6" fillId="0" borderId="12" xfId="0" applyFont="1" applyFill="1" applyBorder="1" applyAlignment="1">
      <alignment vertical="top" wrapText="1"/>
    </xf>
    <xf numFmtId="0" fontId="7" fillId="0" borderId="10" xfId="0" applyFont="1" applyFill="1" applyBorder="1" applyAlignment="1">
      <alignment horizontal="center"/>
    </xf>
    <xf numFmtId="0" fontId="7" fillId="0" borderId="1" xfId="0" applyFont="1" applyFill="1" applyBorder="1" applyAlignment="1">
      <alignment vertical="top" wrapText="1"/>
    </xf>
    <xf numFmtId="0" fontId="7" fillId="0" borderId="9" xfId="0" applyFont="1" applyFill="1" applyBorder="1" applyAlignment="1">
      <alignment horizontal="center"/>
    </xf>
    <xf numFmtId="0" fontId="6" fillId="0" borderId="13" xfId="0" applyFont="1" applyFill="1" applyBorder="1" applyAlignment="1">
      <alignment horizontal="center"/>
    </xf>
    <xf numFmtId="0" fontId="6" fillId="0" borderId="4" xfId="0" applyFont="1" applyFill="1" applyBorder="1" applyAlignment="1">
      <alignment vertical="top" wrapText="1"/>
    </xf>
    <xf numFmtId="0" fontId="6" fillId="0" borderId="0" xfId="0" applyFont="1" applyFill="1" applyBorder="1" applyAlignment="1">
      <alignment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49" fontId="6" fillId="0" borderId="5" xfId="0" applyNumberFormat="1" applyFont="1" applyFill="1" applyBorder="1" applyAlignment="1">
      <alignment horizontal="center"/>
    </xf>
    <xf numFmtId="0" fontId="7" fillId="0" borderId="2" xfId="0" applyNumberFormat="1" applyFont="1" applyFill="1" applyBorder="1" applyAlignment="1">
      <alignment horizontal="center"/>
    </xf>
    <xf numFmtId="49" fontId="6" fillId="0" borderId="8" xfId="0" applyNumberFormat="1" applyFont="1" applyFill="1" applyBorder="1" applyAlignment="1">
      <alignment horizontal="center"/>
    </xf>
    <xf numFmtId="0" fontId="6" fillId="0" borderId="4" xfId="0" applyFont="1" applyFill="1" applyBorder="1" applyAlignment="1"/>
    <xf numFmtId="0" fontId="7" fillId="0" borderId="10" xfId="0" applyFont="1" applyFill="1" applyBorder="1" applyAlignment="1">
      <alignment wrapText="1"/>
    </xf>
    <xf numFmtId="0" fontId="6" fillId="0" borderId="12" xfId="0" applyFont="1" applyFill="1" applyBorder="1" applyAlignment="1"/>
    <xf numFmtId="49" fontId="6" fillId="2" borderId="5" xfId="0" applyNumberFormat="1" applyFont="1" applyFill="1" applyBorder="1" applyAlignment="1">
      <alignment horizontal="center"/>
    </xf>
    <xf numFmtId="0" fontId="6" fillId="2" borderId="1" xfId="0" applyFont="1" applyFill="1" applyBorder="1" applyAlignment="1">
      <alignment wrapText="1"/>
    </xf>
    <xf numFmtId="0" fontId="6" fillId="2" borderId="1" xfId="0" applyFont="1" applyFill="1" applyBorder="1" applyAlignment="1">
      <alignment horizontal="center"/>
    </xf>
    <xf numFmtId="0" fontId="6" fillId="2" borderId="1" xfId="0" applyFont="1" applyFill="1" applyBorder="1"/>
    <xf numFmtId="0" fontId="6" fillId="2" borderId="0" xfId="0" applyFont="1" applyFill="1" applyBorder="1"/>
    <xf numFmtId="0" fontId="6" fillId="2" borderId="0" xfId="0" applyFont="1" applyFill="1" applyBorder="1" applyAlignment="1"/>
    <xf numFmtId="49" fontId="7" fillId="0" borderId="2" xfId="0" applyNumberFormat="1" applyFont="1" applyFill="1" applyBorder="1" applyAlignment="1">
      <alignment horizontal="center"/>
    </xf>
    <xf numFmtId="0" fontId="6" fillId="2" borderId="1" xfId="0" applyFont="1" applyFill="1" applyBorder="1" applyAlignment="1">
      <alignment horizontal="center" wrapText="1"/>
    </xf>
    <xf numFmtId="0" fontId="6" fillId="2" borderId="4" xfId="0" applyFont="1" applyFill="1" applyBorder="1"/>
    <xf numFmtId="0" fontId="6" fillId="0" borderId="1" xfId="0" applyFont="1" applyBorder="1" applyAlignment="1">
      <alignment horizontal="center" vertical="top"/>
    </xf>
    <xf numFmtId="0" fontId="6" fillId="2" borderId="2" xfId="0" applyFont="1" applyFill="1" applyBorder="1" applyAlignment="1">
      <alignment horizontal="center" wrapText="1"/>
    </xf>
    <xf numFmtId="0" fontId="6" fillId="2" borderId="2" xfId="0" applyFont="1" applyFill="1" applyBorder="1" applyAlignment="1">
      <alignment horizontal="center"/>
    </xf>
    <xf numFmtId="0" fontId="6" fillId="2" borderId="2" xfId="0" applyFont="1" applyFill="1" applyBorder="1"/>
    <xf numFmtId="0" fontId="6" fillId="0" borderId="2" xfId="0" applyFont="1" applyFill="1" applyBorder="1" applyAlignment="1">
      <alignment horizontal="center" wrapText="1"/>
    </xf>
    <xf numFmtId="0" fontId="6" fillId="0" borderId="6" xfId="0" applyFont="1" applyBorder="1" applyAlignment="1"/>
    <xf numFmtId="0" fontId="6" fillId="0" borderId="2" xfId="0" applyFont="1" applyFill="1" applyBorder="1" applyAlignment="1">
      <alignment horizontal="center"/>
    </xf>
    <xf numFmtId="164" fontId="6" fillId="0" borderId="1" xfId="0" applyNumberFormat="1" applyFont="1" applyFill="1" applyBorder="1" applyAlignment="1">
      <alignment horizontal="center"/>
    </xf>
    <xf numFmtId="164" fontId="6" fillId="0" borderId="1" xfId="0" applyNumberFormat="1" applyFont="1" applyFill="1" applyBorder="1"/>
    <xf numFmtId="0" fontId="7" fillId="0" borderId="3" xfId="0" applyFont="1" applyFill="1" applyBorder="1" applyAlignment="1">
      <alignment horizontal="center" wrapText="1"/>
    </xf>
    <xf numFmtId="0" fontId="7" fillId="0" borderId="0" xfId="0" applyFont="1" applyFill="1" applyBorder="1" applyAlignment="1">
      <alignment horizontal="center" wrapText="1"/>
    </xf>
    <xf numFmtId="0" fontId="6" fillId="0" borderId="0" xfId="0" applyFont="1" applyFill="1" applyBorder="1" applyAlignment="1">
      <alignment horizontal="center" wrapText="1"/>
    </xf>
    <xf numFmtId="0" fontId="6" fillId="0" borderId="11" xfId="0" applyFont="1" applyFill="1" applyBorder="1" applyAlignment="1">
      <alignment horizontal="center" wrapText="1"/>
    </xf>
    <xf numFmtId="0" fontId="6" fillId="0" borderId="3" xfId="0" applyFont="1" applyFill="1" applyBorder="1" applyAlignment="1">
      <alignment horizontal="center" vertical="center" wrapText="1"/>
    </xf>
    <xf numFmtId="0" fontId="7" fillId="0" borderId="1" xfId="0" applyFont="1" applyBorder="1" applyAlignment="1">
      <alignment horizontal="center" wrapText="1"/>
    </xf>
    <xf numFmtId="0" fontId="6" fillId="0" borderId="3" xfId="0" applyFont="1" applyFill="1" applyBorder="1" applyAlignment="1">
      <alignment horizontal="center" wrapText="1"/>
    </xf>
    <xf numFmtId="0" fontId="6" fillId="0" borderId="8" xfId="0" applyFont="1" applyFill="1" applyBorder="1" applyAlignment="1">
      <alignment horizontal="center" wrapText="1"/>
    </xf>
    <xf numFmtId="2" fontId="7" fillId="0" borderId="3" xfId="0" applyNumberFormat="1" applyFont="1" applyFill="1" applyBorder="1" applyAlignment="1">
      <alignment horizontal="left"/>
    </xf>
    <xf numFmtId="2" fontId="7" fillId="0" borderId="0" xfId="0" applyNumberFormat="1" applyFont="1" applyFill="1" applyBorder="1" applyAlignment="1">
      <alignment horizontal="left"/>
    </xf>
    <xf numFmtId="2" fontId="6" fillId="0" borderId="1" xfId="0" applyNumberFormat="1" applyFont="1" applyFill="1" applyBorder="1" applyAlignment="1">
      <alignment horizontal="center"/>
    </xf>
    <xf numFmtId="2" fontId="7" fillId="0" borderId="3" xfId="0" applyNumberFormat="1" applyFont="1" applyFill="1" applyBorder="1" applyAlignment="1">
      <alignment horizontal="center"/>
    </xf>
    <xf numFmtId="2" fontId="6" fillId="0" borderId="0" xfId="0" applyNumberFormat="1" applyFont="1" applyFill="1" applyBorder="1" applyAlignment="1">
      <alignment horizontal="center"/>
    </xf>
    <xf numFmtId="2" fontId="7" fillId="0" borderId="0" xfId="0" applyNumberFormat="1" applyFont="1" applyFill="1" applyBorder="1" applyAlignment="1">
      <alignment horizontal="center"/>
    </xf>
    <xf numFmtId="2" fontId="6" fillId="0" borderId="3" xfId="0" applyNumberFormat="1" applyFont="1" applyFill="1" applyBorder="1" applyAlignment="1">
      <alignment horizontal="center"/>
    </xf>
    <xf numFmtId="2" fontId="6" fillId="0" borderId="2" xfId="0" applyNumberFormat="1" applyFont="1" applyFill="1" applyBorder="1" applyAlignment="1">
      <alignment horizontal="center"/>
    </xf>
    <xf numFmtId="2" fontId="6" fillId="0" borderId="11" xfId="0" applyNumberFormat="1" applyFont="1" applyFill="1" applyBorder="1" applyAlignment="1">
      <alignment horizontal="center"/>
    </xf>
    <xf numFmtId="2" fontId="7" fillId="0" borderId="1" xfId="0" applyNumberFormat="1" applyFont="1" applyFill="1" applyBorder="1" applyAlignment="1">
      <alignment horizontal="center"/>
    </xf>
    <xf numFmtId="2" fontId="6" fillId="0" borderId="11" xfId="0" applyNumberFormat="1" applyFont="1" applyBorder="1" applyAlignment="1"/>
    <xf numFmtId="2" fontId="6" fillId="0" borderId="1" xfId="0" applyNumberFormat="1" applyFont="1" applyBorder="1" applyAlignment="1"/>
    <xf numFmtId="2" fontId="6" fillId="0" borderId="8" xfId="0" applyNumberFormat="1" applyFont="1" applyFill="1" applyBorder="1" applyAlignment="1">
      <alignment horizontal="center"/>
    </xf>
    <xf numFmtId="2" fontId="6" fillId="2" borderId="1" xfId="0" applyNumberFormat="1" applyFont="1" applyFill="1" applyBorder="1" applyAlignment="1">
      <alignment horizontal="center"/>
    </xf>
    <xf numFmtId="2" fontId="6" fillId="0" borderId="1" xfId="0" applyNumberFormat="1" applyFont="1" applyBorder="1" applyAlignment="1">
      <alignment horizontal="center"/>
    </xf>
    <xf numFmtId="165" fontId="7" fillId="0" borderId="3" xfId="0" applyNumberFormat="1" applyFont="1" applyFill="1" applyBorder="1" applyAlignment="1">
      <alignment horizontal="left"/>
    </xf>
    <xf numFmtId="165" fontId="7" fillId="0" borderId="0" xfId="0" applyNumberFormat="1" applyFont="1" applyFill="1" applyBorder="1" applyAlignment="1">
      <alignment horizontal="left"/>
    </xf>
    <xf numFmtId="165" fontId="6" fillId="0" borderId="1" xfId="0" applyNumberFormat="1" applyFont="1" applyFill="1" applyBorder="1"/>
    <xf numFmtId="165" fontId="7" fillId="0" borderId="3" xfId="0" applyNumberFormat="1" applyFont="1" applyFill="1" applyBorder="1"/>
    <xf numFmtId="165" fontId="6" fillId="0" borderId="0" xfId="0" applyNumberFormat="1" applyFont="1" applyFill="1" applyBorder="1"/>
    <xf numFmtId="165" fontId="7" fillId="0" borderId="0" xfId="0" applyNumberFormat="1" applyFont="1" applyFill="1" applyBorder="1"/>
    <xf numFmtId="165" fontId="6" fillId="0" borderId="3" xfId="0" applyNumberFormat="1" applyFont="1" applyFill="1" applyBorder="1"/>
    <xf numFmtId="165" fontId="6" fillId="0" borderId="2" xfId="0" applyNumberFormat="1" applyFont="1" applyFill="1" applyBorder="1"/>
    <xf numFmtId="165" fontId="6" fillId="0" borderId="11" xfId="0" applyNumberFormat="1" applyFont="1" applyFill="1" applyBorder="1"/>
    <xf numFmtId="165" fontId="6" fillId="0" borderId="1" xfId="0" applyNumberFormat="1" applyFont="1" applyFill="1" applyBorder="1" applyAlignment="1"/>
    <xf numFmtId="165" fontId="6" fillId="0" borderId="11" xfId="0" applyNumberFormat="1" applyFont="1" applyBorder="1" applyAlignment="1"/>
    <xf numFmtId="165" fontId="6" fillId="0" borderId="3" xfId="0" applyNumberFormat="1" applyFont="1" applyFill="1" applyBorder="1" applyAlignment="1"/>
    <xf numFmtId="165" fontId="6" fillId="2" borderId="1" xfId="0" applyNumberFormat="1" applyFont="1" applyFill="1" applyBorder="1"/>
    <xf numFmtId="0" fontId="7" fillId="0" borderId="8" xfId="0" applyFont="1" applyFill="1" applyBorder="1" applyAlignment="1">
      <alignment horizontal="center"/>
    </xf>
    <xf numFmtId="2" fontId="7" fillId="0" borderId="2" xfId="0" applyNumberFormat="1" applyFont="1" applyFill="1" applyBorder="1" applyAlignment="1">
      <alignment horizontal="center"/>
    </xf>
    <xf numFmtId="0" fontId="7" fillId="0" borderId="2" xfId="0" applyFont="1" applyFill="1" applyBorder="1"/>
    <xf numFmtId="0" fontId="7" fillId="0" borderId="9" xfId="0" applyFont="1" applyFill="1" applyBorder="1" applyAlignment="1">
      <alignment wrapText="1"/>
    </xf>
    <xf numFmtId="0" fontId="6" fillId="0" borderId="11"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7" xfId="0" applyFont="1" applyFill="1" applyBorder="1" applyAlignment="1"/>
    <xf numFmtId="164" fontId="6" fillId="0" borderId="8" xfId="0" applyNumberFormat="1" applyFont="1" applyFill="1" applyBorder="1"/>
    <xf numFmtId="164" fontId="6" fillId="0" borderId="2" xfId="0" applyNumberFormat="1" applyFont="1" applyFill="1" applyBorder="1"/>
    <xf numFmtId="164" fontId="6" fillId="0" borderId="1" xfId="0" applyNumberFormat="1" applyFont="1" applyBorder="1" applyAlignment="1"/>
    <xf numFmtId="164" fontId="6" fillId="0" borderId="8" xfId="0" applyNumberFormat="1" applyFont="1" applyFill="1" applyBorder="1" applyAlignment="1"/>
    <xf numFmtId="4" fontId="6" fillId="0" borderId="1" xfId="0" applyNumberFormat="1" applyFont="1" applyFill="1" applyBorder="1"/>
    <xf numFmtId="164" fontId="7" fillId="0" borderId="1" xfId="0" applyNumberFormat="1" applyFont="1" applyFill="1" applyBorder="1"/>
    <xf numFmtId="0" fontId="7" fillId="0" borderId="0" xfId="0" applyFont="1" applyBorder="1" applyAlignment="1">
      <alignment horizontal="center" wrapText="1"/>
    </xf>
    <xf numFmtId="0" fontId="7" fillId="0" borderId="0" xfId="0" applyFont="1" applyBorder="1" applyAlignment="1">
      <alignment horizontal="center"/>
    </xf>
    <xf numFmtId="2" fontId="7" fillId="0" borderId="0" xfId="0" applyNumberFormat="1" applyFont="1" applyBorder="1" applyAlignment="1"/>
    <xf numFmtId="165" fontId="7" fillId="0" borderId="0" xfId="0" applyNumberFormat="1" applyFont="1" applyBorder="1" applyAlignment="1"/>
    <xf numFmtId="0" fontId="7" fillId="0" borderId="6" xfId="0" applyFont="1" applyBorder="1" applyAlignment="1"/>
    <xf numFmtId="0" fontId="7" fillId="0" borderId="11" xfId="0" applyFont="1" applyBorder="1" applyAlignment="1">
      <alignment horizontal="center" wrapText="1"/>
    </xf>
    <xf numFmtId="0" fontId="7" fillId="0" borderId="11" xfId="0" applyFont="1" applyBorder="1" applyAlignment="1">
      <alignment horizontal="center"/>
    </xf>
    <xf numFmtId="2" fontId="7" fillId="0" borderId="11" xfId="0" applyNumberFormat="1" applyFont="1" applyBorder="1" applyAlignment="1"/>
    <xf numFmtId="165" fontId="7" fillId="0" borderId="11" xfId="0" applyNumberFormat="1" applyFont="1" applyBorder="1" applyAlignment="1"/>
    <xf numFmtId="0" fontId="7" fillId="0" borderId="12" xfId="0" applyFont="1" applyBorder="1" applyAlignment="1"/>
    <xf numFmtId="0" fontId="6" fillId="2" borderId="0" xfId="0" applyFont="1" applyFill="1" applyBorder="1" applyAlignment="1">
      <alignment horizontal="center"/>
    </xf>
    <xf numFmtId="164" fontId="6" fillId="0" borderId="8" xfId="0" applyNumberFormat="1" applyFont="1" applyFill="1" applyBorder="1" applyAlignment="1">
      <alignment horizontal="center"/>
    </xf>
    <xf numFmtId="164" fontId="6" fillId="0" borderId="1" xfId="0" applyNumberFormat="1" applyFont="1" applyFill="1" applyBorder="1" applyAlignment="1"/>
    <xf numFmtId="0" fontId="7" fillId="0" borderId="5" xfId="0" applyNumberFormat="1" applyFont="1" applyFill="1" applyBorder="1" applyAlignment="1">
      <alignment horizontal="center"/>
    </xf>
    <xf numFmtId="0" fontId="6" fillId="0" borderId="6" xfId="0" applyFont="1" applyFill="1" applyBorder="1" applyAlignment="1"/>
    <xf numFmtId="0" fontId="6" fillId="2" borderId="8" xfId="0" applyFont="1" applyFill="1" applyBorder="1" applyAlignment="1">
      <alignment wrapText="1"/>
    </xf>
    <xf numFmtId="0" fontId="7" fillId="0" borderId="14" xfId="0" applyFont="1" applyFill="1" applyBorder="1" applyAlignment="1">
      <alignment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2" fontId="6" fillId="0" borderId="15" xfId="0" applyNumberFormat="1" applyFont="1" applyFill="1" applyBorder="1" applyAlignment="1">
      <alignment horizontal="center"/>
    </xf>
    <xf numFmtId="165" fontId="6" fillId="0" borderId="15" xfId="0" applyNumberFormat="1" applyFont="1" applyFill="1" applyBorder="1" applyAlignment="1"/>
    <xf numFmtId="0" fontId="7" fillId="0" borderId="8" xfId="0" applyNumberFormat="1" applyFont="1" applyFill="1" applyBorder="1" applyAlignment="1">
      <alignment horizontal="center"/>
    </xf>
    <xf numFmtId="0" fontId="6" fillId="2" borderId="2" xfId="0" applyFont="1" applyFill="1" applyBorder="1" applyAlignment="1">
      <alignment wrapText="1"/>
    </xf>
    <xf numFmtId="49" fontId="6" fillId="2" borderId="1" xfId="0" applyNumberFormat="1" applyFont="1" applyFill="1" applyBorder="1" applyAlignment="1">
      <alignment horizontal="center"/>
    </xf>
    <xf numFmtId="0" fontId="6" fillId="0" borderId="8" xfId="0" applyFont="1" applyFill="1" applyBorder="1" applyAlignment="1">
      <alignment wrapText="1"/>
    </xf>
    <xf numFmtId="0" fontId="6" fillId="0" borderId="8" xfId="0" applyFont="1" applyFill="1" applyBorder="1" applyAlignment="1"/>
    <xf numFmtId="0" fontId="7" fillId="0" borderId="10" xfId="0" applyFont="1" applyFill="1" applyBorder="1" applyAlignment="1">
      <alignment vertical="top" wrapText="1"/>
    </xf>
    <xf numFmtId="0" fontId="6" fillId="0" borderId="9" xfId="0" applyFont="1" applyFill="1" applyBorder="1" applyAlignment="1">
      <alignment vertical="top" wrapText="1"/>
    </xf>
    <xf numFmtId="0" fontId="6" fillId="0" borderId="13" xfId="0" applyFont="1" applyFill="1" applyBorder="1" applyAlignment="1">
      <alignment vertical="top" wrapText="1"/>
    </xf>
    <xf numFmtId="0" fontId="6" fillId="0" borderId="13" xfId="0" applyFont="1" applyFill="1" applyBorder="1" applyAlignment="1">
      <alignment wrapText="1"/>
    </xf>
    <xf numFmtId="0" fontId="6" fillId="0" borderId="2" xfId="0" applyFont="1" applyFill="1" applyBorder="1" applyAlignment="1">
      <alignment wrapText="1"/>
    </xf>
    <xf numFmtId="0" fontId="6" fillId="0" borderId="9" xfId="0" applyFont="1" applyFill="1" applyBorder="1" applyAlignment="1">
      <alignment wrapText="1"/>
    </xf>
    <xf numFmtId="0" fontId="7" fillId="0" borderId="8" xfId="0" applyFont="1" applyFill="1" applyBorder="1" applyAlignment="1">
      <alignment vertical="top" wrapText="1"/>
    </xf>
    <xf numFmtId="49" fontId="7" fillId="0" borderId="5" xfId="0" applyNumberFormat="1" applyFont="1" applyFill="1" applyBorder="1" applyAlignment="1">
      <alignment horizontal="center"/>
    </xf>
    <xf numFmtId="0" fontId="7" fillId="0" borderId="3" xfId="0" applyFont="1" applyBorder="1" applyAlignment="1"/>
    <xf numFmtId="0" fontId="7" fillId="0" borderId="4" xfId="0" applyFont="1" applyBorder="1" applyAlignment="1"/>
    <xf numFmtId="0" fontId="7" fillId="0" borderId="2" xfId="0" applyFont="1" applyFill="1" applyBorder="1" applyAlignment="1">
      <alignment horizontal="center"/>
    </xf>
    <xf numFmtId="0" fontId="7" fillId="0" borderId="10" xfId="0" applyFont="1" applyFill="1" applyBorder="1" applyAlignment="1"/>
    <xf numFmtId="0" fontId="6" fillId="0" borderId="3" xfId="0" applyFont="1" applyBorder="1" applyAlignment="1"/>
    <xf numFmtId="0" fontId="6" fillId="0" borderId="4" xfId="0" applyFont="1" applyBorder="1" applyAlignment="1"/>
    <xf numFmtId="0" fontId="6" fillId="0" borderId="2" xfId="0" applyFont="1" applyFill="1" applyBorder="1" applyAlignment="1">
      <alignment horizontal="center" vertical="top" wrapText="1"/>
    </xf>
    <xf numFmtId="0" fontId="6" fillId="0" borderId="8" xfId="0" applyFont="1" applyBorder="1" applyAlignment="1">
      <alignment horizontal="center" vertical="top" wrapText="1"/>
    </xf>
    <xf numFmtId="0" fontId="6" fillId="0" borderId="2" xfId="0" applyFont="1" applyFill="1" applyBorder="1" applyAlignment="1">
      <alignment horizontal="center" vertical="top"/>
    </xf>
    <xf numFmtId="0" fontId="6" fillId="0" borderId="5" xfId="0" applyFont="1" applyBorder="1" applyAlignment="1">
      <alignment horizontal="center" vertical="top"/>
    </xf>
    <xf numFmtId="0" fontId="6" fillId="0" borderId="8" xfId="0" applyFont="1" applyBorder="1" applyAlignment="1">
      <alignment horizontal="center" vertical="top"/>
    </xf>
    <xf numFmtId="164" fontId="6" fillId="0" borderId="2" xfId="0" applyNumberFormat="1" applyFont="1" applyFill="1" applyBorder="1" applyAlignment="1">
      <alignment horizontal="center"/>
    </xf>
    <xf numFmtId="164" fontId="6" fillId="0" borderId="5" xfId="0" applyNumberFormat="1" applyFont="1" applyBorder="1" applyAlignment="1">
      <alignment horizontal="center"/>
    </xf>
    <xf numFmtId="164" fontId="6" fillId="0" borderId="8" xfId="0" applyNumberFormat="1" applyFont="1" applyBorder="1" applyAlignment="1">
      <alignment horizontal="center"/>
    </xf>
    <xf numFmtId="0" fontId="0" fillId="0" borderId="15" xfId="0" applyBorder="1" applyAlignment="1"/>
    <xf numFmtId="0" fontId="7" fillId="0" borderId="2" xfId="0" applyFont="1" applyFill="1" applyBorder="1" applyAlignment="1">
      <alignment horizontal="center"/>
    </xf>
    <xf numFmtId="0" fontId="6" fillId="0" borderId="2" xfId="0" applyFont="1" applyFill="1" applyBorder="1" applyAlignment="1"/>
    <xf numFmtId="0" fontId="6" fillId="0" borderId="0" xfId="0" applyFont="1" applyFill="1" applyBorder="1" applyAlignment="1">
      <alignment vertical="top"/>
    </xf>
    <xf numFmtId="0" fontId="6" fillId="0" borderId="1"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165" fontId="6" fillId="0" borderId="1" xfId="0" applyNumberFormat="1" applyFont="1" applyFill="1" applyBorder="1" applyAlignment="1">
      <alignment horizontal="center" vertical="top" wrapText="1"/>
    </xf>
    <xf numFmtId="0" fontId="7" fillId="0" borderId="2" xfId="0" applyFont="1" applyFill="1" applyBorder="1" applyAlignment="1">
      <alignment horizontal="center" vertical="top"/>
    </xf>
    <xf numFmtId="165" fontId="6" fillId="0" borderId="11" xfId="0" applyNumberFormat="1" applyFont="1" applyFill="1" applyBorder="1" applyAlignment="1"/>
    <xf numFmtId="0" fontId="6" fillId="0" borderId="1" xfId="0" applyFont="1" applyBorder="1" applyAlignment="1">
      <alignment horizontal="left" vertical="top" wrapText="1"/>
    </xf>
    <xf numFmtId="164" fontId="6" fillId="2" borderId="2" xfId="0" applyNumberFormat="1" applyFont="1" applyFill="1" applyBorder="1"/>
    <xf numFmtId="0" fontId="7" fillId="0" borderId="2" xfId="0" applyNumberFormat="1" applyFont="1" applyFill="1" applyBorder="1" applyAlignment="1">
      <alignment horizontal="center" vertical="top"/>
    </xf>
    <xf numFmtId="0" fontId="6" fillId="0" borderId="10" xfId="0" applyFont="1" applyFill="1" applyBorder="1" applyAlignment="1">
      <alignment wrapText="1"/>
    </xf>
    <xf numFmtId="0" fontId="6" fillId="0" borderId="13" xfId="0" applyFont="1" applyFill="1" applyBorder="1" applyAlignment="1"/>
    <xf numFmtId="49" fontId="6" fillId="0" borderId="2" xfId="0" applyNumberFormat="1" applyFont="1" applyFill="1" applyBorder="1" applyAlignment="1">
      <alignment horizontal="center"/>
    </xf>
    <xf numFmtId="0" fontId="2" fillId="0" borderId="10" xfId="0" applyFont="1" applyFill="1" applyBorder="1" applyAlignment="1">
      <alignment wrapText="1"/>
    </xf>
    <xf numFmtId="0" fontId="7" fillId="0" borderId="2" xfId="0" applyFont="1" applyFill="1" applyBorder="1" applyAlignment="1">
      <alignment wrapText="1"/>
    </xf>
    <xf numFmtId="0" fontId="6" fillId="0" borderId="5" xfId="0" applyNumberFormat="1" applyFont="1" applyFill="1" applyBorder="1" applyAlignment="1">
      <alignment wrapText="1"/>
    </xf>
    <xf numFmtId="0" fontId="6" fillId="0" borderId="5" xfId="0" applyFont="1" applyFill="1" applyBorder="1" applyAlignment="1">
      <alignment wrapText="1"/>
    </xf>
    <xf numFmtId="0" fontId="7" fillId="0" borderId="1" xfId="0" applyFont="1" applyFill="1" applyBorder="1" applyAlignment="1">
      <alignment wrapText="1"/>
    </xf>
    <xf numFmtId="165" fontId="6" fillId="2" borderId="3" xfId="0" applyNumberFormat="1" applyFont="1" applyFill="1" applyBorder="1"/>
    <xf numFmtId="165" fontId="6" fillId="2" borderId="11" xfId="0" applyNumberFormat="1" applyFont="1" applyFill="1" applyBorder="1"/>
    <xf numFmtId="164" fontId="6" fillId="2" borderId="1" xfId="0" applyNumberFormat="1" applyFont="1" applyFill="1" applyBorder="1"/>
    <xf numFmtId="165" fontId="6" fillId="2" borderId="1" xfId="0" applyNumberFormat="1" applyFont="1" applyFill="1" applyBorder="1" applyAlignment="1"/>
    <xf numFmtId="164" fontId="6" fillId="2" borderId="2" xfId="0" applyNumberFormat="1" applyFont="1" applyFill="1" applyBorder="1" applyAlignment="1"/>
    <xf numFmtId="164" fontId="6" fillId="2" borderId="1" xfId="0" applyNumberFormat="1" applyFont="1" applyFill="1" applyBorder="1" applyAlignment="1"/>
    <xf numFmtId="165" fontId="6" fillId="2" borderId="2" xfId="0" applyNumberFormat="1" applyFont="1" applyFill="1" applyBorder="1" applyAlignment="1"/>
    <xf numFmtId="165" fontId="6" fillId="2" borderId="15" xfId="0" applyNumberFormat="1" applyFont="1" applyFill="1" applyBorder="1" applyAlignment="1"/>
    <xf numFmtId="165" fontId="6" fillId="2" borderId="3" xfId="0" applyNumberFormat="1" applyFont="1" applyFill="1" applyBorder="1" applyAlignment="1"/>
    <xf numFmtId="164" fontId="6" fillId="2" borderId="3" xfId="0" applyNumberFormat="1" applyFont="1" applyFill="1" applyBorder="1"/>
    <xf numFmtId="4" fontId="6" fillId="2" borderId="2" xfId="0" applyNumberFormat="1" applyFont="1" applyFill="1" applyBorder="1"/>
    <xf numFmtId="2" fontId="6" fillId="2" borderId="1" xfId="0" applyNumberFormat="1" applyFont="1" applyFill="1" applyBorder="1" applyAlignment="1"/>
    <xf numFmtId="2" fontId="6" fillId="2" borderId="2" xfId="0" applyNumberFormat="1" applyFont="1" applyFill="1" applyBorder="1" applyAlignment="1">
      <alignment horizontal="center"/>
    </xf>
    <xf numFmtId="2" fontId="6" fillId="2" borderId="3" xfId="0" applyNumberFormat="1" applyFont="1" applyFill="1" applyBorder="1" applyAlignment="1">
      <alignment horizontal="center"/>
    </xf>
    <xf numFmtId="2" fontId="6" fillId="2" borderId="0" xfId="0" applyNumberFormat="1" applyFont="1" applyFill="1" applyBorder="1" applyAlignment="1">
      <alignment horizontal="center"/>
    </xf>
    <xf numFmtId="164" fontId="6" fillId="2" borderId="0" xfId="0" applyNumberFormat="1" applyFont="1" applyFill="1" applyBorder="1"/>
    <xf numFmtId="2" fontId="6" fillId="2" borderId="11" xfId="0" applyNumberFormat="1" applyFont="1" applyFill="1" applyBorder="1" applyAlignment="1">
      <alignment horizontal="center"/>
    </xf>
    <xf numFmtId="164" fontId="6" fillId="2" borderId="11" xfId="0" applyNumberFormat="1" applyFont="1" applyFill="1" applyBorder="1"/>
    <xf numFmtId="49" fontId="7" fillId="0" borderId="1" xfId="0" applyNumberFormat="1" applyFont="1" applyFill="1" applyBorder="1" applyAlignment="1">
      <alignment horizontal="center"/>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6" fillId="0" borderId="7" xfId="0" applyFont="1" applyFill="1" applyBorder="1" applyAlignment="1">
      <alignment horizontal="center" vertical="top" wrapText="1"/>
    </xf>
    <xf numFmtId="0" fontId="6" fillId="0" borderId="1" xfId="0" applyFont="1" applyFill="1" applyBorder="1" applyAlignment="1">
      <alignment horizontal="center" vertical="top"/>
    </xf>
    <xf numFmtId="0" fontId="6" fillId="0" borderId="3" xfId="0" applyFont="1" applyBorder="1" applyAlignment="1">
      <alignment vertical="top"/>
    </xf>
    <xf numFmtId="0" fontId="6" fillId="0" borderId="11" xfId="0" applyFont="1" applyBorder="1" applyAlignment="1">
      <alignment horizontal="center" vertical="top" wrapText="1"/>
    </xf>
    <xf numFmtId="0" fontId="6" fillId="0" borderId="11" xfId="0" applyFont="1" applyBorder="1" applyAlignment="1">
      <alignment horizontal="center" vertical="top"/>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0" borderId="10" xfId="0" applyFont="1" applyFill="1" applyBorder="1" applyAlignment="1">
      <alignment vertical="top" wrapText="1"/>
    </xf>
    <xf numFmtId="0" fontId="7" fillId="0" borderId="1" xfId="0" applyFont="1" applyBorder="1" applyAlignment="1">
      <alignment horizontal="center"/>
    </xf>
    <xf numFmtId="0" fontId="7" fillId="0" borderId="10" xfId="0" applyFont="1" applyFill="1" applyBorder="1" applyAlignment="1">
      <alignment horizontal="left" vertical="top" wrapText="1"/>
    </xf>
    <xf numFmtId="0" fontId="2" fillId="0" borderId="0" xfId="0" applyFont="1"/>
    <xf numFmtId="49" fontId="2" fillId="0" borderId="0" xfId="0" applyNumberFormat="1" applyFont="1" applyBorder="1" applyAlignment="1">
      <alignment horizontal="left" vertical="top" wrapText="1"/>
    </xf>
    <xf numFmtId="49" fontId="2" fillId="0" borderId="0" xfId="0" applyNumberFormat="1" applyFont="1" applyBorder="1" applyAlignment="1">
      <alignment vertical="top" wrapText="1"/>
    </xf>
    <xf numFmtId="0" fontId="11" fillId="0" borderId="0" xfId="0" applyFont="1" applyBorder="1" applyAlignment="1">
      <alignment vertical="top" wrapText="1"/>
    </xf>
    <xf numFmtId="0" fontId="6" fillId="0" borderId="0" xfId="0" applyFont="1" applyFill="1" applyBorder="1" applyAlignment="1">
      <alignment horizontal="right"/>
    </xf>
    <xf numFmtId="49" fontId="2" fillId="0" borderId="1" xfId="0" applyNumberFormat="1" applyFont="1" applyFill="1" applyBorder="1" applyAlignment="1">
      <alignment horizontal="center" vertical="top" wrapText="1"/>
    </xf>
    <xf numFmtId="0" fontId="0" fillId="0" borderId="15" xfId="0" applyBorder="1" applyAlignment="1"/>
    <xf numFmtId="0" fontId="13" fillId="0" borderId="0" xfId="0" applyFont="1"/>
    <xf numFmtId="166" fontId="2" fillId="0" borderId="0" xfId="0" applyNumberFormat="1" applyFont="1" applyBorder="1" applyAlignment="1">
      <alignment vertical="top" wrapText="1"/>
    </xf>
    <xf numFmtId="3" fontId="6" fillId="0" borderId="3" xfId="0" applyNumberFormat="1" applyFont="1" applyFill="1" applyBorder="1" applyAlignment="1">
      <alignment horizontal="center"/>
    </xf>
    <xf numFmtId="3" fontId="6" fillId="2" borderId="3" xfId="0" applyNumberFormat="1" applyFont="1" applyFill="1" applyBorder="1"/>
    <xf numFmtId="2" fontId="6" fillId="0" borderId="1" xfId="0" applyNumberFormat="1" applyFont="1" applyFill="1" applyBorder="1"/>
    <xf numFmtId="4" fontId="6" fillId="0" borderId="8" xfId="0" applyNumberFormat="1" applyFont="1" applyFill="1" applyBorder="1" applyAlignment="1">
      <alignment horizontal="center" wrapText="1"/>
    </xf>
    <xf numFmtId="4" fontId="6" fillId="2" borderId="8" xfId="0" applyNumberFormat="1" applyFont="1" applyFill="1" applyBorder="1" applyAlignment="1">
      <alignment horizontal="center" wrapText="1"/>
    </xf>
    <xf numFmtId="4" fontId="6" fillId="2" borderId="8" xfId="0" applyNumberFormat="1" applyFont="1" applyFill="1" applyBorder="1"/>
    <xf numFmtId="4" fontId="6" fillId="0" borderId="1" xfId="0" applyNumberFormat="1" applyFont="1" applyFill="1" applyBorder="1" applyAlignment="1">
      <alignment horizontal="center" wrapText="1"/>
    </xf>
    <xf numFmtId="4" fontId="6" fillId="2" borderId="3" xfId="0" applyNumberFormat="1" applyFont="1" applyFill="1" applyBorder="1"/>
    <xf numFmtId="0" fontId="6" fillId="0" borderId="1" xfId="0" applyFont="1" applyFill="1" applyBorder="1" applyAlignment="1">
      <alignment vertical="top"/>
    </xf>
    <xf numFmtId="0" fontId="6" fillId="0" borderId="2" xfId="0" applyFont="1" applyFill="1" applyBorder="1" applyAlignment="1">
      <alignment vertical="top"/>
    </xf>
    <xf numFmtId="0" fontId="6" fillId="0" borderId="8" xfId="0" applyFont="1" applyFill="1" applyBorder="1" applyAlignment="1">
      <alignment vertical="top"/>
    </xf>
    <xf numFmtId="164" fontId="6" fillId="2" borderId="2" xfId="0" applyNumberFormat="1" applyFont="1" applyFill="1" applyBorder="1" applyAlignment="1"/>
    <xf numFmtId="164" fontId="6" fillId="2" borderId="5" xfId="0" applyNumberFormat="1" applyFont="1" applyFill="1" applyBorder="1" applyAlignment="1"/>
    <xf numFmtId="164" fontId="6" fillId="2" borderId="8" xfId="0" applyNumberFormat="1" applyFont="1" applyFill="1" applyBorder="1" applyAlignment="1"/>
    <xf numFmtId="0" fontId="6" fillId="0" borderId="2" xfId="0" applyFont="1" applyFill="1" applyBorder="1" applyAlignment="1"/>
    <xf numFmtId="0" fontId="6" fillId="0" borderId="5" xfId="0" applyFont="1" applyBorder="1" applyAlignment="1"/>
    <xf numFmtId="0" fontId="6" fillId="0" borderId="8" xfId="0" applyFont="1" applyBorder="1" applyAlignment="1"/>
    <xf numFmtId="0" fontId="7" fillId="0" borderId="10" xfId="0" applyFont="1" applyFill="1" applyBorder="1" applyAlignment="1">
      <alignment vertical="justify"/>
    </xf>
    <xf numFmtId="0" fontId="6" fillId="0" borderId="3" xfId="0" applyFont="1" applyBorder="1" applyAlignment="1"/>
    <xf numFmtId="0" fontId="6" fillId="0" borderId="4" xfId="0" applyFont="1" applyBorder="1" applyAlignment="1"/>
    <xf numFmtId="0" fontId="6" fillId="0" borderId="2" xfId="0" applyFont="1" applyFill="1" applyBorder="1" applyAlignment="1">
      <alignment horizontal="center" vertical="top" wrapText="1"/>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6" fillId="0" borderId="2" xfId="0" applyFont="1" applyFill="1" applyBorder="1" applyAlignment="1">
      <alignment horizontal="center" vertical="top"/>
    </xf>
    <xf numFmtId="0" fontId="6" fillId="0" borderId="5" xfId="0" applyFont="1" applyBorder="1" applyAlignment="1">
      <alignment horizontal="center" vertical="top"/>
    </xf>
    <xf numFmtId="0" fontId="6" fillId="0" borderId="8" xfId="0" applyFont="1" applyBorder="1" applyAlignment="1">
      <alignment horizontal="center" vertical="top"/>
    </xf>
    <xf numFmtId="164" fontId="6" fillId="0" borderId="2" xfId="0" applyNumberFormat="1" applyFont="1" applyFill="1" applyBorder="1" applyAlignment="1">
      <alignment horizontal="center"/>
    </xf>
    <xf numFmtId="164" fontId="6" fillId="0" borderId="5" xfId="0" applyNumberFormat="1" applyFont="1" applyBorder="1" applyAlignment="1">
      <alignment horizontal="center"/>
    </xf>
    <xf numFmtId="164" fontId="6" fillId="0" borderId="8" xfId="0" applyNumberFormat="1" applyFont="1" applyBorder="1" applyAlignment="1">
      <alignment horizontal="center"/>
    </xf>
    <xf numFmtId="0" fontId="7" fillId="0" borderId="14" xfId="0" applyFont="1" applyFill="1" applyBorder="1" applyAlignment="1"/>
    <xf numFmtId="0" fontId="0" fillId="0" borderId="15" xfId="0" applyBorder="1" applyAlignment="1"/>
    <xf numFmtId="0" fontId="12" fillId="0" borderId="0" xfId="0" applyFont="1" applyFill="1" applyBorder="1" applyAlignment="1">
      <alignment horizontal="center"/>
    </xf>
    <xf numFmtId="0" fontId="7" fillId="0" borderId="2" xfId="0" applyFont="1" applyFill="1" applyBorder="1" applyAlignment="1">
      <alignment horizontal="center" vertical="top"/>
    </xf>
    <xf numFmtId="0" fontId="7" fillId="0" borderId="8" xfId="0" applyFont="1" applyFill="1" applyBorder="1" applyAlignment="1">
      <alignment horizontal="center" vertical="top"/>
    </xf>
    <xf numFmtId="0" fontId="8" fillId="0" borderId="8" xfId="0" applyFont="1" applyBorder="1" applyAlignment="1">
      <alignment horizontal="center" vertical="top"/>
    </xf>
    <xf numFmtId="49" fontId="2" fillId="0" borderId="0" xfId="0" applyNumberFormat="1" applyFont="1" applyBorder="1" applyAlignment="1">
      <alignment horizontal="left" vertical="top" wrapText="1"/>
    </xf>
    <xf numFmtId="0" fontId="11" fillId="0" borderId="0" xfId="0" applyFont="1" applyBorder="1" applyAlignment="1">
      <alignment horizontal="left" vertical="top" wrapText="1"/>
    </xf>
    <xf numFmtId="2"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0"/>
  <sheetViews>
    <sheetView tabSelected="1" zoomScale="130" zoomScaleNormal="130" zoomScaleSheetLayoutView="115" workbookViewId="0">
      <pane ySplit="10" topLeftCell="A214" activePane="bottomLeft" state="frozen"/>
      <selection pane="bottomLeft" activeCell="B214" sqref="B214"/>
    </sheetView>
  </sheetViews>
  <sheetFormatPr defaultColWidth="9.109375" defaultRowHeight="10.199999999999999" x14ac:dyDescent="0.2"/>
  <cols>
    <col min="1" max="1" width="4.109375" style="13" customWidth="1"/>
    <col min="2" max="2" width="57.21875" style="49" customWidth="1"/>
    <col min="3" max="3" width="6.88671875" style="78" customWidth="1"/>
    <col min="4" max="4" width="7.6640625" style="13" customWidth="1"/>
    <col min="5" max="5" width="5" style="13" customWidth="1"/>
    <col min="6" max="7" width="8.33203125" style="88" customWidth="1"/>
    <col min="8" max="8" width="7.6640625" style="103" customWidth="1"/>
    <col min="9" max="9" width="8.44140625" style="103" customWidth="1"/>
    <col min="10" max="10" width="13.6640625" style="6" customWidth="1"/>
    <col min="11" max="11" width="9.109375" style="6"/>
    <col min="12" max="12" width="27.88671875" style="7" customWidth="1"/>
    <col min="13" max="13" width="9.109375" style="7"/>
    <col min="14" max="16384" width="9.109375" style="6"/>
  </cols>
  <sheetData>
    <row r="1" spans="1:11" ht="11.25" customHeight="1" x14ac:dyDescent="0.2">
      <c r="J1" s="228" t="s">
        <v>418</v>
      </c>
    </row>
    <row r="2" spans="1:11" ht="13.8" x14ac:dyDescent="0.3">
      <c r="A2" s="264" t="s">
        <v>414</v>
      </c>
      <c r="B2" s="264"/>
      <c r="C2" s="264"/>
      <c r="D2" s="264"/>
      <c r="E2" s="264"/>
      <c r="F2" s="264"/>
      <c r="G2" s="264"/>
      <c r="H2" s="264"/>
      <c r="I2" s="264"/>
      <c r="J2" s="264"/>
    </row>
    <row r="3" spans="1:11" s="224" customFormat="1" ht="22.5" customHeight="1" x14ac:dyDescent="0.2">
      <c r="A3" s="269" t="s">
        <v>407</v>
      </c>
      <c r="B3" s="269"/>
      <c r="C3" s="269"/>
      <c r="D3" s="269"/>
      <c r="E3" s="269"/>
      <c r="F3" s="269"/>
      <c r="G3" s="269"/>
      <c r="H3" s="269"/>
      <c r="I3" s="269"/>
      <c r="J3" s="269"/>
      <c r="K3" s="227"/>
    </row>
    <row r="4" spans="1:11" s="224" customFormat="1" ht="48.75" customHeight="1" x14ac:dyDescent="0.2">
      <c r="A4" s="268" t="s">
        <v>417</v>
      </c>
      <c r="B4" s="268"/>
      <c r="C4" s="268"/>
      <c r="D4" s="268"/>
      <c r="E4" s="268"/>
      <c r="F4" s="268"/>
      <c r="G4" s="268"/>
      <c r="H4" s="268"/>
      <c r="I4" s="268"/>
      <c r="J4" s="268"/>
      <c r="K4" s="232"/>
    </row>
    <row r="5" spans="1:11" s="224" customFormat="1" ht="15" customHeight="1" x14ac:dyDescent="0.2">
      <c r="A5" s="268" t="s">
        <v>416</v>
      </c>
      <c r="B5" s="268"/>
      <c r="C5" s="268"/>
      <c r="D5" s="268"/>
      <c r="E5" s="268"/>
      <c r="F5" s="268"/>
      <c r="G5" s="268"/>
      <c r="H5" s="268"/>
      <c r="I5" s="268"/>
      <c r="J5" s="268"/>
      <c r="K5" s="226"/>
    </row>
    <row r="6" spans="1:11" s="224" customFormat="1" ht="14.25" customHeight="1" x14ac:dyDescent="0.2">
      <c r="A6" s="268" t="s">
        <v>408</v>
      </c>
      <c r="B6" s="268"/>
      <c r="C6" s="268"/>
      <c r="D6" s="268"/>
      <c r="E6" s="268"/>
      <c r="F6" s="268"/>
      <c r="G6" s="268"/>
      <c r="H6" s="268"/>
      <c r="I6" s="268"/>
      <c r="J6" s="268"/>
      <c r="K6" s="225"/>
    </row>
    <row r="7" spans="1:11" s="224" customFormat="1" ht="14.25" customHeight="1" x14ac:dyDescent="0.2">
      <c r="A7" s="268" t="s">
        <v>412</v>
      </c>
      <c r="B7" s="268"/>
      <c r="C7" s="268"/>
      <c r="D7" s="268"/>
      <c r="E7" s="268"/>
      <c r="F7" s="268"/>
      <c r="G7" s="268"/>
      <c r="H7" s="268"/>
      <c r="I7" s="268"/>
      <c r="J7" s="268"/>
      <c r="K7" s="226"/>
    </row>
    <row r="8" spans="1:11" s="224" customFormat="1" ht="14.25" customHeight="1" x14ac:dyDescent="0.2">
      <c r="A8" s="268" t="s">
        <v>409</v>
      </c>
      <c r="B8" s="268"/>
      <c r="C8" s="268"/>
      <c r="D8" s="268"/>
      <c r="E8" s="268"/>
      <c r="F8" s="268"/>
      <c r="G8" s="268"/>
      <c r="H8" s="268"/>
      <c r="I8" s="268"/>
      <c r="J8" s="268"/>
      <c r="K8" s="226"/>
    </row>
    <row r="9" spans="1:11" s="224" customFormat="1" ht="14.25" customHeight="1" x14ac:dyDescent="0.2">
      <c r="A9" s="268" t="s">
        <v>413</v>
      </c>
      <c r="B9" s="268"/>
      <c r="C9" s="268"/>
      <c r="D9" s="268"/>
      <c r="E9" s="268"/>
      <c r="F9" s="268"/>
      <c r="G9" s="268"/>
      <c r="H9" s="268"/>
      <c r="I9" s="268"/>
      <c r="J9" s="268"/>
      <c r="K9" s="226"/>
    </row>
    <row r="10" spans="1:11" s="176" customFormat="1" ht="38.25" customHeight="1" x14ac:dyDescent="0.25">
      <c r="A10" s="165" t="s">
        <v>345</v>
      </c>
      <c r="B10" s="177" t="s">
        <v>68</v>
      </c>
      <c r="C10" s="177" t="s">
        <v>51</v>
      </c>
      <c r="D10" s="177" t="s">
        <v>339</v>
      </c>
      <c r="E10" s="177" t="s">
        <v>341</v>
      </c>
      <c r="F10" s="178" t="s">
        <v>340</v>
      </c>
      <c r="G10" s="178" t="s">
        <v>342</v>
      </c>
      <c r="H10" s="179" t="s">
        <v>343</v>
      </c>
      <c r="I10" s="179" t="s">
        <v>344</v>
      </c>
      <c r="J10" s="229" t="s">
        <v>420</v>
      </c>
    </row>
    <row r="11" spans="1:11" s="11" customFormat="1" ht="82.5" hidden="1" customHeight="1" x14ac:dyDescent="0.2">
      <c r="A11" s="180" t="s">
        <v>318</v>
      </c>
      <c r="B11" s="223" t="s">
        <v>419</v>
      </c>
      <c r="C11" s="76"/>
      <c r="D11" s="9"/>
      <c r="E11" s="9"/>
      <c r="F11" s="84"/>
      <c r="G11" s="84"/>
      <c r="H11" s="99"/>
      <c r="I11" s="99"/>
      <c r="J11" s="10"/>
    </row>
    <row r="12" spans="1:11" s="11" customFormat="1" ht="10.199999999999999" hidden="1" customHeight="1" x14ac:dyDescent="0.2">
      <c r="A12" s="12"/>
      <c r="B12" s="156" t="s">
        <v>421</v>
      </c>
      <c r="C12" s="77"/>
      <c r="D12" s="13"/>
      <c r="E12" s="13"/>
      <c r="F12" s="85"/>
      <c r="G12" s="85"/>
      <c r="H12" s="100"/>
      <c r="I12" s="100"/>
      <c r="J12" s="14"/>
    </row>
    <row r="13" spans="1:11" ht="10.199999999999999" hidden="1" customHeight="1" x14ac:dyDescent="0.2">
      <c r="A13" s="15"/>
      <c r="B13" s="27" t="s">
        <v>144</v>
      </c>
      <c r="C13" s="16" t="s">
        <v>54</v>
      </c>
      <c r="D13" s="17">
        <v>3</v>
      </c>
      <c r="E13" s="17"/>
      <c r="F13" s="86"/>
      <c r="G13" s="86"/>
      <c r="H13" s="75"/>
      <c r="I13" s="75"/>
      <c r="J13" s="18"/>
    </row>
    <row r="14" spans="1:11" ht="10.199999999999999" hidden="1" customHeight="1" x14ac:dyDescent="0.2">
      <c r="A14" s="15"/>
      <c r="B14" s="27" t="s">
        <v>145</v>
      </c>
      <c r="C14" s="16" t="s">
        <v>54</v>
      </c>
      <c r="D14" s="17">
        <v>3</v>
      </c>
      <c r="E14" s="17"/>
      <c r="F14" s="86"/>
      <c r="G14" s="86"/>
      <c r="H14" s="75"/>
      <c r="I14" s="75"/>
      <c r="J14" s="18"/>
    </row>
    <row r="15" spans="1:11" ht="20.399999999999999" hidden="1" customHeight="1" x14ac:dyDescent="0.2">
      <c r="A15" s="15"/>
      <c r="B15" s="27" t="s">
        <v>263</v>
      </c>
      <c r="C15" s="16" t="s">
        <v>54</v>
      </c>
      <c r="D15" s="17">
        <v>80</v>
      </c>
      <c r="E15" s="17"/>
      <c r="F15" s="86"/>
      <c r="G15" s="86"/>
      <c r="H15" s="75"/>
      <c r="I15" s="75"/>
      <c r="J15" s="18"/>
    </row>
    <row r="16" spans="1:11" ht="20.399999999999999" hidden="1" customHeight="1" x14ac:dyDescent="0.2">
      <c r="A16" s="15"/>
      <c r="B16" s="27" t="s">
        <v>264</v>
      </c>
      <c r="C16" s="16" t="s">
        <v>54</v>
      </c>
      <c r="D16" s="17">
        <v>80</v>
      </c>
      <c r="E16" s="17"/>
      <c r="F16" s="86"/>
      <c r="G16" s="86"/>
      <c r="H16" s="75"/>
      <c r="I16" s="75"/>
      <c r="J16" s="18"/>
    </row>
    <row r="17" spans="1:10" ht="22.5" hidden="1" customHeight="1" x14ac:dyDescent="0.2">
      <c r="A17" s="15"/>
      <c r="B17" s="27" t="s">
        <v>265</v>
      </c>
      <c r="C17" s="16" t="s">
        <v>54</v>
      </c>
      <c r="D17" s="17">
        <v>80</v>
      </c>
      <c r="E17" s="17"/>
      <c r="F17" s="86"/>
      <c r="G17" s="86"/>
      <c r="H17" s="75"/>
      <c r="I17" s="75"/>
      <c r="J17" s="18"/>
    </row>
    <row r="18" spans="1:10" ht="10.199999999999999" hidden="1" customHeight="1" x14ac:dyDescent="0.2">
      <c r="A18" s="15"/>
      <c r="B18" s="27" t="s">
        <v>141</v>
      </c>
      <c r="C18" s="16" t="s">
        <v>54</v>
      </c>
      <c r="D18" s="17">
        <v>20</v>
      </c>
      <c r="E18" s="17"/>
      <c r="F18" s="86"/>
      <c r="G18" s="86"/>
      <c r="H18" s="75"/>
      <c r="I18" s="75"/>
      <c r="J18" s="18"/>
    </row>
    <row r="19" spans="1:10" ht="10.199999999999999" hidden="1" customHeight="1" x14ac:dyDescent="0.2">
      <c r="A19" s="15"/>
      <c r="B19" s="27" t="s">
        <v>266</v>
      </c>
      <c r="C19" s="16" t="s">
        <v>54</v>
      </c>
      <c r="D19" s="17">
        <v>100</v>
      </c>
      <c r="E19" s="17"/>
      <c r="F19" s="86"/>
      <c r="G19" s="86"/>
      <c r="H19" s="75"/>
      <c r="I19" s="75"/>
      <c r="J19" s="18"/>
    </row>
    <row r="20" spans="1:10" ht="10.199999999999999" hidden="1" customHeight="1" x14ac:dyDescent="0.2">
      <c r="A20" s="15"/>
      <c r="B20" s="27" t="s">
        <v>142</v>
      </c>
      <c r="C20" s="16" t="s">
        <v>54</v>
      </c>
      <c r="D20" s="17">
        <v>6</v>
      </c>
      <c r="E20" s="17"/>
      <c r="F20" s="86"/>
      <c r="G20" s="86"/>
      <c r="H20" s="75"/>
      <c r="I20" s="75"/>
      <c r="J20" s="18"/>
    </row>
    <row r="21" spans="1:10" ht="21.75" hidden="1" customHeight="1" x14ac:dyDescent="0.2">
      <c r="A21" s="15"/>
      <c r="B21" s="27" t="s">
        <v>267</v>
      </c>
      <c r="C21" s="16" t="s">
        <v>54</v>
      </c>
      <c r="D21" s="17">
        <v>6</v>
      </c>
      <c r="E21" s="17"/>
      <c r="F21" s="86"/>
      <c r="G21" s="86"/>
      <c r="H21" s="75"/>
      <c r="I21" s="75"/>
      <c r="J21" s="18"/>
    </row>
    <row r="22" spans="1:10" ht="22.5" hidden="1" customHeight="1" x14ac:dyDescent="0.2">
      <c r="A22" s="15"/>
      <c r="B22" s="27" t="s">
        <v>268</v>
      </c>
      <c r="C22" s="16" t="s">
        <v>54</v>
      </c>
      <c r="D22" s="17">
        <v>3</v>
      </c>
      <c r="E22" s="17"/>
      <c r="F22" s="86"/>
      <c r="G22" s="86"/>
      <c r="H22" s="75"/>
      <c r="I22" s="75"/>
      <c r="J22" s="18"/>
    </row>
    <row r="23" spans="1:10" ht="10.199999999999999" hidden="1" customHeight="1" x14ac:dyDescent="0.2">
      <c r="A23" s="15"/>
      <c r="B23" s="27" t="s">
        <v>269</v>
      </c>
      <c r="C23" s="16" t="s">
        <v>143</v>
      </c>
      <c r="D23" s="17">
        <v>1000</v>
      </c>
      <c r="E23" s="17"/>
      <c r="F23" s="86"/>
      <c r="G23" s="86"/>
      <c r="H23" s="75"/>
      <c r="I23" s="75"/>
      <c r="J23" s="18"/>
    </row>
    <row r="24" spans="1:10" ht="10.199999999999999" hidden="1" customHeight="1" x14ac:dyDescent="0.2">
      <c r="A24" s="15"/>
      <c r="B24" s="185" t="s">
        <v>270</v>
      </c>
      <c r="C24" s="16" t="s">
        <v>54</v>
      </c>
      <c r="D24" s="17">
        <v>6</v>
      </c>
      <c r="E24" s="17"/>
      <c r="F24" s="86"/>
      <c r="G24" s="86"/>
      <c r="H24" s="75"/>
      <c r="I24" s="75"/>
      <c r="J24" s="18"/>
    </row>
    <row r="25" spans="1:10" ht="20.399999999999999" hidden="1" customHeight="1" x14ac:dyDescent="0.2">
      <c r="A25" s="15"/>
      <c r="B25" s="185" t="s">
        <v>275</v>
      </c>
      <c r="C25" s="16" t="s">
        <v>54</v>
      </c>
      <c r="D25" s="17">
        <v>1000</v>
      </c>
      <c r="E25" s="17"/>
      <c r="F25" s="86"/>
      <c r="G25" s="86"/>
      <c r="H25" s="75"/>
      <c r="I25" s="75"/>
      <c r="J25" s="18"/>
    </row>
    <row r="26" spans="1:10" ht="10.199999999999999" hidden="1" customHeight="1" x14ac:dyDescent="0.2">
      <c r="A26" s="15"/>
      <c r="B26" s="185" t="s">
        <v>272</v>
      </c>
      <c r="C26" s="65" t="s">
        <v>158</v>
      </c>
      <c r="D26" s="17">
        <v>6</v>
      </c>
      <c r="E26" s="17"/>
      <c r="F26" s="86"/>
      <c r="G26" s="86"/>
      <c r="H26" s="75"/>
      <c r="I26" s="75"/>
      <c r="J26" s="18"/>
    </row>
    <row r="27" spans="1:10" ht="10.199999999999999" hidden="1" customHeight="1" x14ac:dyDescent="0.2">
      <c r="A27" s="15"/>
      <c r="B27" s="185" t="s">
        <v>273</v>
      </c>
      <c r="C27" s="65" t="s">
        <v>158</v>
      </c>
      <c r="D27" s="17">
        <v>6</v>
      </c>
      <c r="E27" s="17"/>
      <c r="F27" s="86"/>
      <c r="G27" s="86"/>
      <c r="H27" s="75"/>
      <c r="I27" s="75"/>
      <c r="J27" s="18"/>
    </row>
    <row r="28" spans="1:10" ht="10.199999999999999" hidden="1" customHeight="1" x14ac:dyDescent="0.2">
      <c r="A28" s="15"/>
      <c r="B28" s="185" t="s">
        <v>271</v>
      </c>
      <c r="C28" s="65" t="s">
        <v>158</v>
      </c>
      <c r="D28" s="17">
        <v>2</v>
      </c>
      <c r="E28" s="17"/>
      <c r="F28" s="86"/>
      <c r="G28" s="86"/>
      <c r="H28" s="75"/>
      <c r="I28" s="75"/>
      <c r="J28" s="18"/>
    </row>
    <row r="29" spans="1:10" ht="10.199999999999999" hidden="1" customHeight="1" x14ac:dyDescent="0.2">
      <c r="A29" s="15"/>
      <c r="B29" s="185" t="s">
        <v>274</v>
      </c>
      <c r="C29" s="65" t="s">
        <v>158</v>
      </c>
      <c r="D29" s="17">
        <v>4</v>
      </c>
      <c r="E29" s="17"/>
      <c r="F29" s="86"/>
      <c r="G29" s="86"/>
      <c r="H29" s="75"/>
      <c r="I29" s="75"/>
      <c r="J29" s="18"/>
    </row>
    <row r="30" spans="1:10" ht="10.199999999999999" hidden="1" customHeight="1" x14ac:dyDescent="0.2">
      <c r="A30" s="15"/>
      <c r="B30" s="185" t="s">
        <v>105</v>
      </c>
      <c r="C30" s="65" t="s">
        <v>158</v>
      </c>
      <c r="D30" s="17">
        <v>6</v>
      </c>
      <c r="E30" s="17"/>
      <c r="F30" s="86"/>
      <c r="G30" s="86"/>
      <c r="H30" s="75"/>
      <c r="I30" s="75"/>
      <c r="J30" s="18"/>
    </row>
    <row r="31" spans="1:10" ht="10.199999999999999" hidden="1" customHeight="1" x14ac:dyDescent="0.2">
      <c r="A31" s="15"/>
      <c r="B31" s="188" t="s">
        <v>370</v>
      </c>
      <c r="C31" s="65" t="s">
        <v>53</v>
      </c>
      <c r="D31" s="17">
        <v>36000</v>
      </c>
      <c r="E31" s="17"/>
      <c r="F31" s="86"/>
      <c r="G31" s="86"/>
      <c r="H31" s="75"/>
      <c r="I31" s="75"/>
      <c r="J31" s="18"/>
    </row>
    <row r="32" spans="1:10" ht="20.399999999999999" hidden="1" customHeight="1" x14ac:dyDescent="0.2">
      <c r="A32" s="15"/>
      <c r="B32" s="185" t="s">
        <v>138</v>
      </c>
      <c r="C32" s="16" t="s">
        <v>44</v>
      </c>
      <c r="D32" s="17">
        <v>10</v>
      </c>
      <c r="E32" s="17"/>
      <c r="F32" s="86"/>
      <c r="G32" s="86"/>
      <c r="H32" s="75"/>
      <c r="I32" s="75"/>
      <c r="J32" s="18"/>
    </row>
    <row r="33" spans="1:13" ht="21.75" hidden="1" customHeight="1" x14ac:dyDescent="0.2">
      <c r="A33" s="15"/>
      <c r="B33" s="185" t="s">
        <v>136</v>
      </c>
      <c r="C33" s="16" t="s">
        <v>158</v>
      </c>
      <c r="D33" s="17">
        <v>10000</v>
      </c>
      <c r="E33" s="17"/>
      <c r="F33" s="86"/>
      <c r="G33" s="86"/>
      <c r="H33" s="75"/>
      <c r="I33" s="75"/>
      <c r="J33" s="18"/>
    </row>
    <row r="34" spans="1:13" ht="22.5" hidden="1" customHeight="1" x14ac:dyDescent="0.2">
      <c r="A34" s="15"/>
      <c r="B34" s="185" t="s">
        <v>137</v>
      </c>
      <c r="C34" s="16" t="s">
        <v>158</v>
      </c>
      <c r="D34" s="17">
        <v>10000</v>
      </c>
      <c r="E34" s="17"/>
      <c r="F34" s="86"/>
      <c r="G34" s="86"/>
      <c r="H34" s="75"/>
      <c r="I34" s="75"/>
      <c r="J34" s="18"/>
    </row>
    <row r="35" spans="1:13" ht="22.5" hidden="1" customHeight="1" x14ac:dyDescent="0.2">
      <c r="A35" s="15"/>
      <c r="B35" s="185" t="s">
        <v>255</v>
      </c>
      <c r="C35" s="16" t="s">
        <v>158</v>
      </c>
      <c r="D35" s="17">
        <v>10000</v>
      </c>
      <c r="E35" s="17"/>
      <c r="F35" s="86"/>
      <c r="G35" s="86"/>
      <c r="H35" s="75"/>
      <c r="I35" s="75"/>
      <c r="J35" s="18"/>
    </row>
    <row r="36" spans="1:13" ht="22.5" hidden="1" customHeight="1" x14ac:dyDescent="0.2">
      <c r="A36" s="15"/>
      <c r="B36" s="185" t="s">
        <v>140</v>
      </c>
      <c r="C36" s="16" t="s">
        <v>158</v>
      </c>
      <c r="D36" s="17">
        <v>10000</v>
      </c>
      <c r="E36" s="17"/>
      <c r="F36" s="86"/>
      <c r="G36" s="86"/>
      <c r="H36" s="75"/>
      <c r="I36" s="75"/>
      <c r="J36" s="18"/>
    </row>
    <row r="37" spans="1:13" ht="23.25" hidden="1" customHeight="1" x14ac:dyDescent="0.2">
      <c r="A37" s="15"/>
      <c r="B37" s="185" t="s">
        <v>139</v>
      </c>
      <c r="C37" s="16" t="s">
        <v>72</v>
      </c>
      <c r="D37" s="17">
        <v>10</v>
      </c>
      <c r="E37" s="17"/>
      <c r="F37" s="86"/>
      <c r="G37" s="86"/>
      <c r="H37" s="75"/>
      <c r="I37" s="75"/>
      <c r="J37" s="18"/>
    </row>
    <row r="38" spans="1:13" s="21" customFormat="1" ht="10.199999999999999" hidden="1" customHeight="1" x14ac:dyDescent="0.2">
      <c r="A38" s="112"/>
      <c r="B38" s="56"/>
      <c r="C38" s="4"/>
      <c r="D38" s="5" t="s">
        <v>55</v>
      </c>
      <c r="E38" s="5"/>
      <c r="F38" s="93"/>
      <c r="G38" s="93"/>
      <c r="H38" s="124"/>
      <c r="I38" s="124"/>
      <c r="J38" s="33"/>
      <c r="L38" s="22"/>
      <c r="M38" s="22"/>
    </row>
    <row r="39" spans="1:13" ht="23.25" hidden="1" customHeight="1" x14ac:dyDescent="0.2">
      <c r="A39" s="15"/>
      <c r="B39" s="221" t="s">
        <v>139</v>
      </c>
      <c r="C39" s="16" t="s">
        <v>53</v>
      </c>
      <c r="D39" s="17">
        <v>5000</v>
      </c>
      <c r="E39" s="17"/>
      <c r="F39" s="86"/>
      <c r="G39" s="86"/>
      <c r="H39" s="75"/>
      <c r="I39" s="75"/>
      <c r="J39" s="18"/>
    </row>
    <row r="40" spans="1:13" s="21" customFormat="1" ht="10.199999999999999" hidden="1" customHeight="1" x14ac:dyDescent="0.2">
      <c r="A40" s="12"/>
      <c r="B40" s="56"/>
      <c r="C40" s="76"/>
      <c r="D40" s="174" t="s">
        <v>102</v>
      </c>
      <c r="E40" s="174"/>
      <c r="F40" s="113"/>
      <c r="G40" s="113"/>
      <c r="H40" s="183"/>
      <c r="I40" s="183"/>
      <c r="J40" s="20"/>
      <c r="L40" s="22"/>
      <c r="M40" s="22"/>
    </row>
    <row r="41" spans="1:13" s="21" customFormat="1" ht="93" hidden="1" customHeight="1" x14ac:dyDescent="0.2">
      <c r="A41" s="180" t="s">
        <v>317</v>
      </c>
      <c r="B41" s="151" t="s">
        <v>428</v>
      </c>
      <c r="C41" s="76"/>
      <c r="D41" s="9"/>
      <c r="E41" s="9"/>
      <c r="F41" s="87"/>
      <c r="G41" s="87"/>
      <c r="H41" s="102"/>
      <c r="I41" s="102"/>
      <c r="J41" s="20"/>
      <c r="L41" s="22"/>
      <c r="M41" s="22"/>
    </row>
    <row r="42" spans="1:13" ht="20.399999999999999" hidden="1" x14ac:dyDescent="0.2">
      <c r="A42" s="15"/>
      <c r="B42" s="156" t="s">
        <v>421</v>
      </c>
      <c r="J42" s="23"/>
    </row>
    <row r="43" spans="1:13" ht="36" hidden="1" customHeight="1" x14ac:dyDescent="0.2">
      <c r="A43" s="15"/>
      <c r="B43" s="35" t="s">
        <v>148</v>
      </c>
      <c r="C43" s="16" t="s">
        <v>346</v>
      </c>
      <c r="D43" s="17">
        <v>6</v>
      </c>
      <c r="E43" s="17"/>
      <c r="F43" s="86"/>
      <c r="G43" s="86"/>
      <c r="H43" s="75"/>
      <c r="I43" s="75"/>
      <c r="J43" s="18"/>
    </row>
    <row r="44" spans="1:13" ht="35.25" hidden="1" customHeight="1" x14ac:dyDescent="0.2">
      <c r="A44" s="15"/>
      <c r="B44" s="35" t="s">
        <v>146</v>
      </c>
      <c r="C44" s="16" t="s">
        <v>147</v>
      </c>
      <c r="D44" s="17">
        <v>6</v>
      </c>
      <c r="E44" s="17"/>
      <c r="F44" s="86"/>
      <c r="G44" s="86"/>
      <c r="H44" s="75"/>
      <c r="I44" s="75"/>
      <c r="J44" s="18"/>
    </row>
    <row r="45" spans="1:13" ht="34.5" hidden="1" customHeight="1" x14ac:dyDescent="0.2">
      <c r="A45" s="15"/>
      <c r="B45" s="35" t="s">
        <v>149</v>
      </c>
      <c r="C45" s="16" t="s">
        <v>150</v>
      </c>
      <c r="D45" s="17">
        <v>6</v>
      </c>
      <c r="E45" s="17"/>
      <c r="F45" s="86"/>
      <c r="G45" s="86"/>
      <c r="H45" s="75"/>
      <c r="I45" s="75"/>
      <c r="J45" s="18"/>
    </row>
    <row r="46" spans="1:13" ht="35.25" hidden="1" customHeight="1" x14ac:dyDescent="0.2">
      <c r="A46" s="15"/>
      <c r="B46" s="36" t="s">
        <v>151</v>
      </c>
      <c r="C46" s="16" t="s">
        <v>147</v>
      </c>
      <c r="D46" s="17">
        <v>4</v>
      </c>
      <c r="E46" s="17"/>
      <c r="F46" s="86"/>
      <c r="G46" s="86"/>
      <c r="H46" s="75"/>
      <c r="I46" s="75"/>
      <c r="J46" s="18"/>
    </row>
    <row r="47" spans="1:13" ht="12.75" hidden="1" customHeight="1" x14ac:dyDescent="0.2">
      <c r="A47" s="15"/>
      <c r="B47" s="155" t="s">
        <v>276</v>
      </c>
      <c r="C47" s="16" t="s">
        <v>53</v>
      </c>
      <c r="D47" s="17">
        <v>36</v>
      </c>
      <c r="E47" s="17"/>
      <c r="F47" s="86"/>
      <c r="G47" s="86"/>
      <c r="H47" s="75"/>
      <c r="I47" s="75"/>
      <c r="J47" s="18"/>
    </row>
    <row r="48" spans="1:13" s="21" customFormat="1" hidden="1" x14ac:dyDescent="0.2">
      <c r="A48" s="112"/>
      <c r="B48" s="56"/>
      <c r="C48" s="3"/>
      <c r="D48" s="174" t="s">
        <v>102</v>
      </c>
      <c r="E48" s="174"/>
      <c r="F48" s="113"/>
      <c r="G48" s="113"/>
      <c r="H48" s="183"/>
      <c r="I48" s="183"/>
      <c r="J48" s="114"/>
      <c r="L48" s="22"/>
      <c r="M48" s="22"/>
    </row>
    <row r="49" spans="1:10" ht="11.25" hidden="1" customHeight="1" x14ac:dyDescent="0.2">
      <c r="A49" s="44" t="s">
        <v>319</v>
      </c>
      <c r="B49" s="250" t="s">
        <v>74</v>
      </c>
      <c r="C49" s="251"/>
      <c r="D49" s="251"/>
      <c r="E49" s="251"/>
      <c r="F49" s="251"/>
      <c r="G49" s="251"/>
      <c r="H49" s="251"/>
      <c r="I49" s="251"/>
      <c r="J49" s="252"/>
    </row>
    <row r="50" spans="1:10" ht="11.25" hidden="1" customHeight="1" x14ac:dyDescent="0.2">
      <c r="A50" s="46"/>
      <c r="B50" s="156" t="s">
        <v>46</v>
      </c>
      <c r="C50" s="38"/>
      <c r="D50" s="38"/>
      <c r="E50" s="38"/>
      <c r="F50" s="38"/>
      <c r="G50" s="38"/>
      <c r="H50" s="38"/>
      <c r="I50" s="38"/>
      <c r="J50" s="72"/>
    </row>
    <row r="51" spans="1:10" ht="11.25" hidden="1" customHeight="1" x14ac:dyDescent="0.2">
      <c r="A51" s="29"/>
      <c r="B51" s="154" t="s">
        <v>166</v>
      </c>
      <c r="C51" s="116"/>
      <c r="D51" s="117"/>
      <c r="E51" s="117"/>
      <c r="F51" s="92"/>
      <c r="G51" s="92"/>
      <c r="H51" s="107"/>
      <c r="I51" s="107"/>
      <c r="J51" s="34"/>
    </row>
    <row r="52" spans="1:10" hidden="1" x14ac:dyDescent="0.2">
      <c r="A52" s="15"/>
      <c r="B52" s="27" t="s">
        <v>76</v>
      </c>
      <c r="C52" s="16" t="s">
        <v>143</v>
      </c>
      <c r="D52" s="17">
        <v>30</v>
      </c>
      <c r="E52" s="17"/>
      <c r="F52" s="86"/>
      <c r="G52" s="86"/>
      <c r="H52" s="75"/>
      <c r="I52" s="75"/>
      <c r="J52" s="18"/>
    </row>
    <row r="53" spans="1:10" hidden="1" x14ac:dyDescent="0.2">
      <c r="A53" s="15"/>
      <c r="B53" s="27" t="s">
        <v>57</v>
      </c>
      <c r="C53" s="16" t="s">
        <v>143</v>
      </c>
      <c r="D53" s="17">
        <v>30</v>
      </c>
      <c r="E53" s="17"/>
      <c r="F53" s="86"/>
      <c r="G53" s="86"/>
      <c r="H53" s="75"/>
      <c r="I53" s="75"/>
      <c r="J53" s="18"/>
    </row>
    <row r="54" spans="1:10" hidden="1" x14ac:dyDescent="0.2">
      <c r="A54" s="15"/>
      <c r="B54" s="27" t="s">
        <v>37</v>
      </c>
      <c r="C54" s="16" t="s">
        <v>143</v>
      </c>
      <c r="D54" s="17">
        <v>2</v>
      </c>
      <c r="E54" s="17"/>
      <c r="F54" s="86"/>
      <c r="G54" s="86"/>
      <c r="H54" s="75"/>
      <c r="I54" s="75"/>
      <c r="J54" s="18"/>
    </row>
    <row r="55" spans="1:10" hidden="1" x14ac:dyDescent="0.2">
      <c r="A55" s="15"/>
      <c r="B55" s="27" t="s">
        <v>101</v>
      </c>
      <c r="C55" s="16" t="s">
        <v>143</v>
      </c>
      <c r="D55" s="17">
        <v>100</v>
      </c>
      <c r="E55" s="17"/>
      <c r="F55" s="86"/>
      <c r="G55" s="86"/>
      <c r="H55" s="75"/>
      <c r="I55" s="75"/>
      <c r="J55" s="18"/>
    </row>
    <row r="56" spans="1:10" hidden="1" x14ac:dyDescent="0.2">
      <c r="A56" s="15"/>
      <c r="B56" s="27" t="s">
        <v>65</v>
      </c>
      <c r="C56" s="16" t="s">
        <v>143</v>
      </c>
      <c r="D56" s="17">
        <v>750</v>
      </c>
      <c r="E56" s="17"/>
      <c r="F56" s="86"/>
      <c r="G56" s="86"/>
      <c r="H56" s="75"/>
      <c r="I56" s="75"/>
      <c r="J56" s="18"/>
    </row>
    <row r="57" spans="1:10" hidden="1" x14ac:dyDescent="0.2">
      <c r="A57" s="15"/>
      <c r="B57" s="27" t="s">
        <v>70</v>
      </c>
      <c r="C57" s="16" t="s">
        <v>143</v>
      </c>
      <c r="D57" s="17">
        <v>750</v>
      </c>
      <c r="E57" s="17"/>
      <c r="F57" s="86"/>
      <c r="G57" s="86"/>
      <c r="H57" s="75"/>
      <c r="I57" s="75"/>
      <c r="J57" s="18"/>
    </row>
    <row r="58" spans="1:10" hidden="1" x14ac:dyDescent="0.2">
      <c r="A58" s="15"/>
      <c r="B58" s="27" t="s">
        <v>71</v>
      </c>
      <c r="C58" s="16" t="s">
        <v>143</v>
      </c>
      <c r="D58" s="17">
        <v>750</v>
      </c>
      <c r="E58" s="17"/>
      <c r="F58" s="86"/>
      <c r="G58" s="86"/>
      <c r="H58" s="75"/>
      <c r="I58" s="75"/>
      <c r="J58" s="18"/>
    </row>
    <row r="59" spans="1:10" hidden="1" x14ac:dyDescent="0.2">
      <c r="A59" s="15"/>
      <c r="B59" s="27" t="s">
        <v>28</v>
      </c>
      <c r="C59" s="16" t="s">
        <v>143</v>
      </c>
      <c r="D59" s="17">
        <v>750</v>
      </c>
      <c r="E59" s="17"/>
      <c r="F59" s="86"/>
      <c r="G59" s="86"/>
      <c r="H59" s="75"/>
      <c r="I59" s="75"/>
      <c r="J59" s="18"/>
    </row>
    <row r="60" spans="1:10" hidden="1" x14ac:dyDescent="0.2">
      <c r="A60" s="15"/>
      <c r="B60" s="27" t="s">
        <v>29</v>
      </c>
      <c r="C60" s="16" t="s">
        <v>143</v>
      </c>
      <c r="D60" s="17">
        <v>750</v>
      </c>
      <c r="E60" s="17"/>
      <c r="F60" s="86"/>
      <c r="G60" s="86"/>
      <c r="H60" s="75"/>
      <c r="I60" s="75"/>
      <c r="J60" s="18"/>
    </row>
    <row r="61" spans="1:10" ht="11.25" hidden="1" customHeight="1" x14ac:dyDescent="0.2">
      <c r="A61" s="15"/>
      <c r="B61" s="27" t="s">
        <v>152</v>
      </c>
      <c r="C61" s="16" t="s">
        <v>143</v>
      </c>
      <c r="D61" s="17">
        <v>750</v>
      </c>
      <c r="E61" s="17"/>
      <c r="F61" s="86"/>
      <c r="G61" s="86"/>
      <c r="H61" s="75"/>
      <c r="I61" s="75"/>
      <c r="J61" s="18"/>
    </row>
    <row r="62" spans="1:10" ht="12" hidden="1" customHeight="1" x14ac:dyDescent="0.2">
      <c r="A62" s="15"/>
      <c r="B62" s="27" t="s">
        <v>153</v>
      </c>
      <c r="C62" s="16" t="s">
        <v>143</v>
      </c>
      <c r="D62" s="17">
        <v>750</v>
      </c>
      <c r="E62" s="17"/>
      <c r="F62" s="86"/>
      <c r="G62" s="86"/>
      <c r="H62" s="75"/>
      <c r="I62" s="75"/>
      <c r="J62" s="18"/>
    </row>
    <row r="63" spans="1:10" ht="20.399999999999999" hidden="1" x14ac:dyDescent="0.2">
      <c r="A63" s="15"/>
      <c r="B63" s="27" t="s">
        <v>154</v>
      </c>
      <c r="C63" s="16" t="s">
        <v>143</v>
      </c>
      <c r="D63" s="17">
        <v>750</v>
      </c>
      <c r="E63" s="17"/>
      <c r="F63" s="86"/>
      <c r="G63" s="86"/>
      <c r="H63" s="75"/>
      <c r="I63" s="75"/>
      <c r="J63" s="18"/>
    </row>
    <row r="64" spans="1:10" ht="11.25" hidden="1" customHeight="1" x14ac:dyDescent="0.2">
      <c r="A64" s="15"/>
      <c r="B64" s="27" t="s">
        <v>155</v>
      </c>
      <c r="C64" s="16" t="s">
        <v>143</v>
      </c>
      <c r="D64" s="17">
        <v>750</v>
      </c>
      <c r="E64" s="17"/>
      <c r="F64" s="86"/>
      <c r="G64" s="86"/>
      <c r="H64" s="75"/>
      <c r="I64" s="75"/>
      <c r="J64" s="18"/>
    </row>
    <row r="65" spans="1:10" ht="11.25" hidden="1" customHeight="1" x14ac:dyDescent="0.2">
      <c r="A65" s="15"/>
      <c r="B65" s="27" t="s">
        <v>156</v>
      </c>
      <c r="C65" s="16" t="s">
        <v>143</v>
      </c>
      <c r="D65" s="17">
        <v>750</v>
      </c>
      <c r="E65" s="17"/>
      <c r="F65" s="86"/>
      <c r="G65" s="86"/>
      <c r="H65" s="75"/>
      <c r="I65" s="75"/>
      <c r="J65" s="18"/>
    </row>
    <row r="66" spans="1:10" ht="20.399999999999999" hidden="1" x14ac:dyDescent="0.2">
      <c r="A66" s="15"/>
      <c r="B66" s="27" t="s">
        <v>157</v>
      </c>
      <c r="C66" s="16" t="s">
        <v>143</v>
      </c>
      <c r="D66" s="17">
        <v>750</v>
      </c>
      <c r="E66" s="17"/>
      <c r="F66" s="86"/>
      <c r="G66" s="86"/>
      <c r="H66" s="75"/>
      <c r="I66" s="75"/>
      <c r="J66" s="18"/>
    </row>
    <row r="67" spans="1:10" hidden="1" x14ac:dyDescent="0.2">
      <c r="A67" s="15"/>
      <c r="B67" s="27" t="s">
        <v>161</v>
      </c>
      <c r="C67" s="16" t="s">
        <v>143</v>
      </c>
      <c r="D67" s="17">
        <v>750</v>
      </c>
      <c r="E67" s="17"/>
      <c r="F67" s="86"/>
      <c r="G67" s="86"/>
      <c r="H67" s="75"/>
      <c r="I67" s="75"/>
      <c r="J67" s="18"/>
    </row>
    <row r="68" spans="1:10" hidden="1" x14ac:dyDescent="0.2">
      <c r="A68" s="15"/>
      <c r="B68" s="27" t="s">
        <v>58</v>
      </c>
      <c r="C68" s="65" t="s">
        <v>53</v>
      </c>
      <c r="D68" s="17">
        <v>20000</v>
      </c>
      <c r="E68" s="17"/>
      <c r="F68" s="86"/>
      <c r="G68" s="86"/>
      <c r="H68" s="75"/>
      <c r="I68" s="75"/>
      <c r="J68" s="18"/>
    </row>
    <row r="69" spans="1:10" hidden="1" x14ac:dyDescent="0.2">
      <c r="A69" s="15"/>
      <c r="B69" s="27" t="s">
        <v>59</v>
      </c>
      <c r="C69" s="65" t="s">
        <v>53</v>
      </c>
      <c r="D69" s="17">
        <f>24*2500*2</f>
        <v>120000</v>
      </c>
      <c r="E69" s="17"/>
      <c r="F69" s="86"/>
      <c r="G69" s="86"/>
      <c r="H69" s="75"/>
      <c r="I69" s="75"/>
      <c r="J69" s="18"/>
    </row>
    <row r="70" spans="1:10" hidden="1" x14ac:dyDescent="0.2">
      <c r="A70" s="15"/>
      <c r="B70" s="27" t="s">
        <v>64</v>
      </c>
      <c r="C70" s="65" t="s">
        <v>143</v>
      </c>
      <c r="D70" s="17">
        <v>20</v>
      </c>
      <c r="E70" s="17"/>
      <c r="F70" s="86"/>
      <c r="G70" s="86"/>
      <c r="H70" s="75"/>
      <c r="I70" s="75"/>
      <c r="J70" s="18"/>
    </row>
    <row r="71" spans="1:10" ht="21.75" hidden="1" customHeight="1" x14ac:dyDescent="0.2">
      <c r="A71" s="15"/>
      <c r="B71" s="27" t="s">
        <v>61</v>
      </c>
      <c r="C71" s="65" t="s">
        <v>163</v>
      </c>
      <c r="D71" s="17">
        <v>500</v>
      </c>
      <c r="E71" s="17"/>
      <c r="F71" s="86"/>
      <c r="G71" s="86"/>
      <c r="H71" s="75"/>
      <c r="I71" s="75"/>
      <c r="J71" s="18"/>
    </row>
    <row r="72" spans="1:10" ht="22.5" hidden="1" customHeight="1" x14ac:dyDescent="0.2">
      <c r="A72" s="15"/>
      <c r="B72" s="27" t="s">
        <v>60</v>
      </c>
      <c r="C72" s="65" t="s">
        <v>163</v>
      </c>
      <c r="D72" s="17">
        <v>500</v>
      </c>
      <c r="E72" s="17"/>
      <c r="F72" s="86"/>
      <c r="G72" s="86"/>
      <c r="H72" s="75"/>
      <c r="I72" s="75"/>
      <c r="J72" s="18"/>
    </row>
    <row r="73" spans="1:10" hidden="1" x14ac:dyDescent="0.2">
      <c r="A73" s="15"/>
      <c r="B73" s="27" t="s">
        <v>128</v>
      </c>
      <c r="C73" s="65" t="s">
        <v>53</v>
      </c>
      <c r="D73" s="17">
        <v>36000</v>
      </c>
      <c r="E73" s="17"/>
      <c r="F73" s="86"/>
      <c r="G73" s="86"/>
      <c r="H73" s="75"/>
      <c r="I73" s="75"/>
      <c r="J73" s="18"/>
    </row>
    <row r="74" spans="1:10" hidden="1" x14ac:dyDescent="0.2">
      <c r="A74" s="15"/>
      <c r="B74" s="27" t="s">
        <v>89</v>
      </c>
      <c r="C74" s="65" t="s">
        <v>53</v>
      </c>
      <c r="D74" s="17">
        <f>D73*8</f>
        <v>288000</v>
      </c>
      <c r="E74" s="17"/>
      <c r="F74" s="86"/>
      <c r="G74" s="86"/>
      <c r="H74" s="75"/>
      <c r="I74" s="75"/>
      <c r="J74" s="18"/>
    </row>
    <row r="75" spans="1:10" hidden="1" x14ac:dyDescent="0.2">
      <c r="A75" s="15"/>
      <c r="B75" s="27" t="s">
        <v>43</v>
      </c>
      <c r="C75" s="65" t="s">
        <v>143</v>
      </c>
      <c r="D75" s="17">
        <v>12</v>
      </c>
      <c r="E75" s="17"/>
      <c r="F75" s="86"/>
      <c r="G75" s="86"/>
      <c r="H75" s="75"/>
      <c r="I75" s="75"/>
      <c r="J75" s="18"/>
    </row>
    <row r="76" spans="1:10" hidden="1" x14ac:dyDescent="0.2">
      <c r="A76" s="15"/>
      <c r="B76" s="27" t="s">
        <v>62</v>
      </c>
      <c r="C76" s="65" t="s">
        <v>164</v>
      </c>
      <c r="D76" s="17">
        <v>100</v>
      </c>
      <c r="E76" s="17"/>
      <c r="F76" s="86"/>
      <c r="G76" s="86"/>
      <c r="H76" s="75"/>
      <c r="I76" s="75"/>
      <c r="J76" s="18"/>
    </row>
    <row r="77" spans="1:10" hidden="1" x14ac:dyDescent="0.2">
      <c r="A77" s="15"/>
      <c r="B77" s="27" t="s">
        <v>40</v>
      </c>
      <c r="C77" s="65" t="s">
        <v>143</v>
      </c>
      <c r="D77" s="17">
        <v>3000</v>
      </c>
      <c r="E77" s="17"/>
      <c r="F77" s="86"/>
      <c r="G77" s="86"/>
      <c r="H77" s="75"/>
      <c r="I77" s="75"/>
      <c r="J77" s="18"/>
    </row>
    <row r="78" spans="1:10" ht="11.25" hidden="1" customHeight="1" x14ac:dyDescent="0.2">
      <c r="A78" s="15"/>
      <c r="B78" s="26" t="s">
        <v>159</v>
      </c>
      <c r="C78" s="220" t="s">
        <v>158</v>
      </c>
      <c r="D78" s="25">
        <v>1000</v>
      </c>
      <c r="E78" s="25"/>
      <c r="F78" s="86"/>
      <c r="G78" s="86"/>
      <c r="H78" s="75"/>
      <c r="I78" s="75"/>
      <c r="J78" s="18"/>
    </row>
    <row r="79" spans="1:10" hidden="1" x14ac:dyDescent="0.2">
      <c r="A79" s="15"/>
      <c r="B79" s="27" t="s">
        <v>56</v>
      </c>
      <c r="C79" s="65" t="s">
        <v>53</v>
      </c>
      <c r="D79" s="17">
        <v>25000</v>
      </c>
      <c r="E79" s="17"/>
      <c r="F79" s="86"/>
      <c r="G79" s="86"/>
      <c r="H79" s="75"/>
      <c r="I79" s="75"/>
      <c r="J79" s="18"/>
    </row>
    <row r="80" spans="1:10" hidden="1" x14ac:dyDescent="0.2">
      <c r="A80" s="15"/>
      <c r="B80" s="27" t="s">
        <v>41</v>
      </c>
      <c r="C80" s="16" t="s">
        <v>143</v>
      </c>
      <c r="D80" s="17">
        <v>18000</v>
      </c>
      <c r="E80" s="17"/>
      <c r="F80" s="86"/>
      <c r="G80" s="86"/>
      <c r="H80" s="75"/>
      <c r="I80" s="75"/>
      <c r="J80" s="18"/>
    </row>
    <row r="81" spans="1:10" hidden="1" x14ac:dyDescent="0.2">
      <c r="A81" s="15"/>
      <c r="B81" s="27" t="s">
        <v>42</v>
      </c>
      <c r="C81" s="65" t="s">
        <v>143</v>
      </c>
      <c r="D81" s="17">
        <v>6000</v>
      </c>
      <c r="E81" s="17"/>
      <c r="F81" s="86"/>
      <c r="G81" s="86"/>
      <c r="H81" s="75"/>
      <c r="I81" s="75"/>
      <c r="J81" s="18"/>
    </row>
    <row r="82" spans="1:10" hidden="1" x14ac:dyDescent="0.2">
      <c r="A82" s="15"/>
      <c r="B82" s="27" t="s">
        <v>45</v>
      </c>
      <c r="C82" s="65" t="s">
        <v>143</v>
      </c>
      <c r="D82" s="17">
        <v>100</v>
      </c>
      <c r="E82" s="17"/>
      <c r="F82" s="86"/>
      <c r="G82" s="86"/>
      <c r="H82" s="75"/>
      <c r="I82" s="75"/>
      <c r="J82" s="18"/>
    </row>
    <row r="83" spans="1:10" hidden="1" x14ac:dyDescent="0.2">
      <c r="A83" s="15"/>
      <c r="B83" s="27" t="s">
        <v>73</v>
      </c>
      <c r="C83" s="65" t="s">
        <v>53</v>
      </c>
      <c r="D83" s="17">
        <v>100000</v>
      </c>
      <c r="E83" s="17"/>
      <c r="F83" s="86"/>
      <c r="G83" s="86"/>
      <c r="H83" s="75"/>
      <c r="I83" s="75"/>
      <c r="J83" s="18"/>
    </row>
    <row r="84" spans="1:10" hidden="1" x14ac:dyDescent="0.2">
      <c r="A84" s="15"/>
      <c r="B84" s="27" t="s">
        <v>15</v>
      </c>
      <c r="C84" s="65" t="s">
        <v>162</v>
      </c>
      <c r="D84" s="17">
        <v>2000</v>
      </c>
      <c r="E84" s="17"/>
      <c r="F84" s="86"/>
      <c r="G84" s="86"/>
      <c r="H84" s="75"/>
      <c r="I84" s="75"/>
      <c r="J84" s="18"/>
    </row>
    <row r="85" spans="1:10" hidden="1" x14ac:dyDescent="0.2">
      <c r="A85" s="15"/>
      <c r="B85" s="27" t="s">
        <v>75</v>
      </c>
      <c r="C85" s="65" t="s">
        <v>160</v>
      </c>
      <c r="D85" s="17">
        <v>600000</v>
      </c>
      <c r="E85" s="17"/>
      <c r="F85" s="86"/>
      <c r="G85" s="86"/>
      <c r="H85" s="75"/>
      <c r="I85" s="75"/>
      <c r="J85" s="18"/>
    </row>
    <row r="86" spans="1:10" hidden="1" x14ac:dyDescent="0.2">
      <c r="A86" s="15"/>
      <c r="B86" s="27" t="s">
        <v>16</v>
      </c>
      <c r="C86" s="65" t="s">
        <v>162</v>
      </c>
      <c r="D86" s="17">
        <v>36000</v>
      </c>
      <c r="E86" s="17"/>
      <c r="F86" s="86"/>
      <c r="G86" s="86"/>
      <c r="H86" s="75"/>
      <c r="I86" s="75"/>
      <c r="J86" s="18"/>
    </row>
    <row r="87" spans="1:10" ht="20.399999999999999" hidden="1" x14ac:dyDescent="0.2">
      <c r="A87" s="15"/>
      <c r="B87" s="27" t="s">
        <v>371</v>
      </c>
      <c r="C87" s="65" t="s">
        <v>162</v>
      </c>
      <c r="D87" s="17">
        <v>1000</v>
      </c>
      <c r="E87" s="17"/>
      <c r="F87" s="86"/>
      <c r="G87" s="86"/>
      <c r="H87" s="75"/>
      <c r="I87" s="75"/>
      <c r="J87" s="18"/>
    </row>
    <row r="88" spans="1:10" hidden="1" x14ac:dyDescent="0.2">
      <c r="A88" s="15"/>
      <c r="B88" s="27" t="s">
        <v>79</v>
      </c>
      <c r="C88" s="65" t="s">
        <v>143</v>
      </c>
      <c r="D88" s="17">
        <v>100</v>
      </c>
      <c r="E88" s="17"/>
      <c r="F88" s="86"/>
      <c r="G88" s="86"/>
      <c r="H88" s="75"/>
      <c r="I88" s="75"/>
      <c r="J88" s="17"/>
    </row>
    <row r="89" spans="1:10" hidden="1" x14ac:dyDescent="0.2">
      <c r="A89" s="15"/>
      <c r="B89" s="27" t="s">
        <v>106</v>
      </c>
      <c r="C89" s="65" t="s">
        <v>143</v>
      </c>
      <c r="D89" s="17">
        <v>1000</v>
      </c>
      <c r="E89" s="17"/>
      <c r="F89" s="86"/>
      <c r="G89" s="86"/>
      <c r="H89" s="75"/>
      <c r="I89" s="75"/>
      <c r="J89" s="17"/>
    </row>
    <row r="90" spans="1:10" hidden="1" x14ac:dyDescent="0.2">
      <c r="A90" s="15"/>
      <c r="B90" s="27" t="s">
        <v>81</v>
      </c>
      <c r="C90" s="65" t="s">
        <v>158</v>
      </c>
      <c r="D90" s="17">
        <v>200</v>
      </c>
      <c r="E90" s="17"/>
      <c r="F90" s="86"/>
      <c r="G90" s="86"/>
      <c r="H90" s="75"/>
      <c r="I90" s="75"/>
      <c r="J90" s="17"/>
    </row>
    <row r="91" spans="1:10" hidden="1" x14ac:dyDescent="0.2">
      <c r="A91" s="15"/>
      <c r="B91" s="27" t="s">
        <v>80</v>
      </c>
      <c r="C91" s="65" t="s">
        <v>158</v>
      </c>
      <c r="D91" s="17">
        <v>200</v>
      </c>
      <c r="E91" s="17"/>
      <c r="F91" s="86"/>
      <c r="G91" s="86"/>
      <c r="H91" s="75"/>
      <c r="I91" s="75"/>
      <c r="J91" s="17"/>
    </row>
    <row r="92" spans="1:10" hidden="1" x14ac:dyDescent="0.2">
      <c r="A92" s="15"/>
      <c r="B92" s="27" t="s">
        <v>77</v>
      </c>
      <c r="C92" s="65" t="s">
        <v>143</v>
      </c>
      <c r="D92" s="17">
        <v>2</v>
      </c>
      <c r="E92" s="17"/>
      <c r="F92" s="86"/>
      <c r="G92" s="86"/>
      <c r="H92" s="75"/>
      <c r="I92" s="75"/>
      <c r="J92" s="18"/>
    </row>
    <row r="93" spans="1:10" hidden="1" x14ac:dyDescent="0.2">
      <c r="A93" s="15"/>
      <c r="B93" s="27" t="s">
        <v>167</v>
      </c>
      <c r="C93" s="65" t="s">
        <v>143</v>
      </c>
      <c r="D93" s="17">
        <v>1</v>
      </c>
      <c r="E93" s="17"/>
      <c r="F93" s="86"/>
      <c r="G93" s="86"/>
      <c r="H93" s="75"/>
      <c r="I93" s="75"/>
      <c r="J93" s="18"/>
    </row>
    <row r="94" spans="1:10" hidden="1" x14ac:dyDescent="0.2">
      <c r="A94" s="15"/>
      <c r="B94" s="27" t="s">
        <v>78</v>
      </c>
      <c r="C94" s="65" t="s">
        <v>143</v>
      </c>
      <c r="D94" s="17">
        <v>1</v>
      </c>
      <c r="E94" s="17"/>
      <c r="F94" s="86"/>
      <c r="G94" s="86"/>
      <c r="H94" s="75"/>
      <c r="I94" s="75"/>
      <c r="J94" s="18"/>
    </row>
    <row r="95" spans="1:10" hidden="1" x14ac:dyDescent="0.2">
      <c r="A95" s="15"/>
      <c r="B95" s="27" t="s">
        <v>50</v>
      </c>
      <c r="C95" s="65" t="s">
        <v>143</v>
      </c>
      <c r="D95" s="17">
        <v>10</v>
      </c>
      <c r="E95" s="17"/>
      <c r="F95" s="86"/>
      <c r="G95" s="86"/>
      <c r="H95" s="75"/>
      <c r="I95" s="75"/>
      <c r="J95" s="18"/>
    </row>
    <row r="96" spans="1:10" hidden="1" x14ac:dyDescent="0.2">
      <c r="A96" s="15"/>
      <c r="B96" s="27" t="s">
        <v>82</v>
      </c>
      <c r="C96" s="65" t="s">
        <v>143</v>
      </c>
      <c r="D96" s="17">
        <v>40</v>
      </c>
      <c r="E96" s="17"/>
      <c r="F96" s="86"/>
      <c r="G96" s="86"/>
      <c r="H96" s="75"/>
      <c r="I96" s="75"/>
      <c r="J96" s="18"/>
    </row>
    <row r="97" spans="1:13" hidden="1" x14ac:dyDescent="0.2">
      <c r="A97" s="15"/>
      <c r="B97" s="27"/>
      <c r="C97" s="65"/>
      <c r="D97" s="5" t="s">
        <v>102</v>
      </c>
      <c r="E97" s="17"/>
      <c r="F97" s="86"/>
      <c r="G97" s="86"/>
      <c r="H97" s="195"/>
      <c r="I97" s="195"/>
      <c r="J97" s="75"/>
    </row>
    <row r="98" spans="1:13" s="21" customFormat="1" x14ac:dyDescent="0.2">
      <c r="A98" s="161" t="s">
        <v>320</v>
      </c>
      <c r="B98" s="56" t="s">
        <v>347</v>
      </c>
      <c r="C98" s="76"/>
      <c r="D98" s="9"/>
      <c r="E98" s="9"/>
      <c r="F98" s="87"/>
      <c r="G98" s="87"/>
      <c r="H98" s="102"/>
      <c r="I98" s="102"/>
      <c r="J98" s="20"/>
      <c r="L98" s="22"/>
      <c r="M98" s="22"/>
    </row>
    <row r="99" spans="1:13" x14ac:dyDescent="0.2">
      <c r="A99" s="15"/>
      <c r="B99" s="156" t="s">
        <v>52</v>
      </c>
      <c r="J99" s="23"/>
    </row>
    <row r="100" spans="1:13" x14ac:dyDescent="0.2">
      <c r="A100" s="15"/>
      <c r="B100" s="27" t="s">
        <v>107</v>
      </c>
      <c r="C100" s="16" t="s">
        <v>158</v>
      </c>
      <c r="D100" s="17">
        <f>960*2</f>
        <v>1920</v>
      </c>
      <c r="E100" s="17">
        <v>5</v>
      </c>
      <c r="F100" s="86" t="s">
        <v>431</v>
      </c>
      <c r="G100" s="86">
        <f>F100*1.05</f>
        <v>1.0289999999999999</v>
      </c>
      <c r="H100" s="235">
        <f>D100*F100</f>
        <v>1881.6</v>
      </c>
      <c r="I100" s="235">
        <f>D100*G100</f>
        <v>1975.6799999999998</v>
      </c>
      <c r="J100" s="18" t="s">
        <v>430</v>
      </c>
    </row>
    <row r="101" spans="1:13" x14ac:dyDescent="0.2">
      <c r="A101" s="15"/>
      <c r="B101" s="27" t="s">
        <v>108</v>
      </c>
      <c r="C101" s="16" t="s">
        <v>158</v>
      </c>
      <c r="D101" s="17">
        <v>1000</v>
      </c>
      <c r="E101" s="17">
        <v>5</v>
      </c>
      <c r="F101" s="86">
        <v>1.47</v>
      </c>
      <c r="G101" s="86">
        <f t="shared" ref="G101:G115" si="0">F101*1.05</f>
        <v>1.5435000000000001</v>
      </c>
      <c r="H101" s="235">
        <f t="shared" ref="H101:H115" si="1">D101*F101</f>
        <v>1470</v>
      </c>
      <c r="I101" s="235">
        <f t="shared" ref="I101:I115" si="2">D101*G101</f>
        <v>1543.5</v>
      </c>
      <c r="J101" s="6" t="s">
        <v>432</v>
      </c>
    </row>
    <row r="102" spans="1:13" ht="11.25" customHeight="1" x14ac:dyDescent="0.2">
      <c r="A102" s="15"/>
      <c r="B102" s="27" t="s">
        <v>168</v>
      </c>
      <c r="C102" s="16" t="s">
        <v>158</v>
      </c>
      <c r="D102" s="17">
        <v>100</v>
      </c>
      <c r="E102" s="17">
        <v>5</v>
      </c>
      <c r="F102" s="86">
        <v>4.9800000000000004</v>
      </c>
      <c r="G102" s="86">
        <f t="shared" si="0"/>
        <v>5.229000000000001</v>
      </c>
      <c r="H102" s="235">
        <f t="shared" si="1"/>
        <v>498.00000000000006</v>
      </c>
      <c r="I102" s="235">
        <f t="shared" si="2"/>
        <v>522.90000000000009</v>
      </c>
      <c r="J102" s="6" t="s">
        <v>433</v>
      </c>
    </row>
    <row r="103" spans="1:13" ht="11.25" customHeight="1" x14ac:dyDescent="0.2">
      <c r="A103" s="15"/>
      <c r="B103" s="26" t="s">
        <v>17</v>
      </c>
      <c r="C103" s="79" t="s">
        <v>158</v>
      </c>
      <c r="D103" s="25">
        <v>1000</v>
      </c>
      <c r="E103" s="25">
        <v>5</v>
      </c>
      <c r="F103" s="86">
        <v>2.5</v>
      </c>
      <c r="G103" s="86">
        <f t="shared" si="0"/>
        <v>2.625</v>
      </c>
      <c r="H103" s="235">
        <f t="shared" si="1"/>
        <v>2500</v>
      </c>
      <c r="I103" s="235">
        <f t="shared" si="2"/>
        <v>2625</v>
      </c>
      <c r="J103" s="6" t="s">
        <v>434</v>
      </c>
    </row>
    <row r="104" spans="1:13" ht="11.25" customHeight="1" x14ac:dyDescent="0.2">
      <c r="A104" s="15"/>
      <c r="B104" s="26" t="s">
        <v>135</v>
      </c>
      <c r="C104" s="79" t="s">
        <v>158</v>
      </c>
      <c r="D104" s="25">
        <v>500</v>
      </c>
      <c r="E104" s="25">
        <v>5</v>
      </c>
      <c r="F104" s="86">
        <v>16.739999999999998</v>
      </c>
      <c r="G104" s="86">
        <f t="shared" si="0"/>
        <v>17.576999999999998</v>
      </c>
      <c r="H104" s="235">
        <f t="shared" si="1"/>
        <v>8370</v>
      </c>
      <c r="I104" s="235">
        <f t="shared" si="2"/>
        <v>8788.5</v>
      </c>
      <c r="J104" s="6" t="s">
        <v>435</v>
      </c>
    </row>
    <row r="105" spans="1:13" ht="11.25" customHeight="1" x14ac:dyDescent="0.2">
      <c r="A105" s="15"/>
      <c r="B105" s="26" t="s">
        <v>123</v>
      </c>
      <c r="C105" s="79" t="s">
        <v>158</v>
      </c>
      <c r="D105" s="25">
        <v>1000</v>
      </c>
      <c r="E105" s="25">
        <v>5</v>
      </c>
      <c r="F105" s="86">
        <v>3.8</v>
      </c>
      <c r="G105" s="86">
        <f t="shared" si="0"/>
        <v>3.9899999999999998</v>
      </c>
      <c r="H105" s="235">
        <f t="shared" si="1"/>
        <v>3800</v>
      </c>
      <c r="I105" s="235">
        <f t="shared" si="2"/>
        <v>3989.9999999999995</v>
      </c>
      <c r="J105" s="6" t="s">
        <v>437</v>
      </c>
    </row>
    <row r="106" spans="1:13" ht="11.25" customHeight="1" x14ac:dyDescent="0.2">
      <c r="A106" s="15"/>
      <c r="B106" s="26" t="s">
        <v>122</v>
      </c>
      <c r="C106" s="79" t="s">
        <v>158</v>
      </c>
      <c r="D106" s="25">
        <v>1000</v>
      </c>
      <c r="E106" s="25">
        <v>5</v>
      </c>
      <c r="F106" s="86">
        <v>5.0999999999999996</v>
      </c>
      <c r="G106" s="86">
        <f t="shared" si="0"/>
        <v>5.3549999999999995</v>
      </c>
      <c r="H106" s="235">
        <f t="shared" si="1"/>
        <v>5100</v>
      </c>
      <c r="I106" s="235">
        <f>G106*D106</f>
        <v>5354.9999999999991</v>
      </c>
      <c r="J106" s="6" t="s">
        <v>436</v>
      </c>
    </row>
    <row r="107" spans="1:13" ht="11.25" customHeight="1" x14ac:dyDescent="0.2">
      <c r="A107" s="15"/>
      <c r="B107" s="26" t="s">
        <v>124</v>
      </c>
      <c r="C107" s="79" t="s">
        <v>158</v>
      </c>
      <c r="D107" s="25">
        <v>1000</v>
      </c>
      <c r="E107" s="25">
        <v>5</v>
      </c>
      <c r="F107" s="86">
        <v>2.19</v>
      </c>
      <c r="G107" s="86">
        <f t="shared" si="0"/>
        <v>2.2995000000000001</v>
      </c>
      <c r="H107" s="235">
        <f t="shared" si="1"/>
        <v>2190</v>
      </c>
      <c r="I107" s="235">
        <f t="shared" si="2"/>
        <v>2299.5</v>
      </c>
      <c r="J107" s="6" t="s">
        <v>438</v>
      </c>
    </row>
    <row r="108" spans="1:13" ht="11.25" customHeight="1" x14ac:dyDescent="0.2">
      <c r="A108" s="15"/>
      <c r="B108" s="26" t="s">
        <v>125</v>
      </c>
      <c r="C108" s="79" t="s">
        <v>158</v>
      </c>
      <c r="D108" s="25">
        <v>1000</v>
      </c>
      <c r="E108" s="25">
        <v>5</v>
      </c>
      <c r="F108" s="86">
        <v>3.23</v>
      </c>
      <c r="G108" s="86">
        <f t="shared" si="0"/>
        <v>3.3915000000000002</v>
      </c>
      <c r="H108" s="235">
        <f t="shared" si="1"/>
        <v>3230</v>
      </c>
      <c r="I108" s="235">
        <f t="shared" si="2"/>
        <v>3391.5</v>
      </c>
      <c r="J108" s="6" t="s">
        <v>439</v>
      </c>
    </row>
    <row r="109" spans="1:13" ht="11.25" customHeight="1" x14ac:dyDescent="0.2">
      <c r="A109" s="15"/>
      <c r="B109" s="26" t="s">
        <v>126</v>
      </c>
      <c r="C109" s="79" t="s">
        <v>158</v>
      </c>
      <c r="D109" s="25">
        <v>1000</v>
      </c>
      <c r="E109" s="25">
        <v>5</v>
      </c>
      <c r="F109" s="86">
        <v>2.21</v>
      </c>
      <c r="G109" s="86">
        <f t="shared" si="0"/>
        <v>2.3205</v>
      </c>
      <c r="H109" s="235">
        <f t="shared" si="1"/>
        <v>2210</v>
      </c>
      <c r="I109" s="235">
        <f t="shared" si="2"/>
        <v>2320.5</v>
      </c>
      <c r="J109" s="6" t="s">
        <v>440</v>
      </c>
    </row>
    <row r="110" spans="1:13" ht="11.25" customHeight="1" x14ac:dyDescent="0.2">
      <c r="A110" s="15"/>
      <c r="B110" s="26" t="s">
        <v>127</v>
      </c>
      <c r="C110" s="79" t="s">
        <v>158</v>
      </c>
      <c r="D110" s="25">
        <v>1000</v>
      </c>
      <c r="E110" s="25">
        <v>5</v>
      </c>
      <c r="F110" s="86">
        <v>3.32</v>
      </c>
      <c r="G110" s="86">
        <f t="shared" si="0"/>
        <v>3.4859999999999998</v>
      </c>
      <c r="H110" s="235">
        <f t="shared" si="1"/>
        <v>3320</v>
      </c>
      <c r="I110" s="235">
        <f t="shared" si="2"/>
        <v>3485.9999999999995</v>
      </c>
      <c r="J110" s="6" t="s">
        <v>441</v>
      </c>
    </row>
    <row r="111" spans="1:13" ht="11.25" customHeight="1" x14ac:dyDescent="0.2">
      <c r="A111" s="15"/>
      <c r="B111" s="26" t="s">
        <v>169</v>
      </c>
      <c r="C111" s="79" t="s">
        <v>158</v>
      </c>
      <c r="D111" s="25">
        <v>3000</v>
      </c>
      <c r="E111" s="25">
        <v>5</v>
      </c>
      <c r="F111" s="86">
        <v>1.74</v>
      </c>
      <c r="G111" s="86">
        <f t="shared" si="0"/>
        <v>1.827</v>
      </c>
      <c r="H111" s="235">
        <f t="shared" si="1"/>
        <v>5220</v>
      </c>
      <c r="I111" s="235">
        <f t="shared" si="2"/>
        <v>5481</v>
      </c>
      <c r="J111" s="6" t="s">
        <v>442</v>
      </c>
    </row>
    <row r="112" spans="1:13" ht="11.25" customHeight="1" x14ac:dyDescent="0.2">
      <c r="A112" s="15"/>
      <c r="B112" s="26" t="s">
        <v>170</v>
      </c>
      <c r="C112" s="79" t="s">
        <v>158</v>
      </c>
      <c r="D112" s="25">
        <f>960*4</f>
        <v>3840</v>
      </c>
      <c r="E112" s="25">
        <v>5</v>
      </c>
      <c r="F112" s="86">
        <v>0.95</v>
      </c>
      <c r="G112" s="86">
        <f t="shared" si="0"/>
        <v>0.99749999999999994</v>
      </c>
      <c r="H112" s="235">
        <f t="shared" si="1"/>
        <v>3648</v>
      </c>
      <c r="I112" s="235">
        <f t="shared" si="2"/>
        <v>3830.3999999999996</v>
      </c>
      <c r="J112" s="6" t="s">
        <v>443</v>
      </c>
    </row>
    <row r="113" spans="1:13" ht="11.25" customHeight="1" x14ac:dyDescent="0.2">
      <c r="A113" s="15"/>
      <c r="B113" s="26" t="s">
        <v>109</v>
      </c>
      <c r="C113" s="79" t="s">
        <v>158</v>
      </c>
      <c r="D113" s="25">
        <v>1000</v>
      </c>
      <c r="E113" s="25">
        <v>5</v>
      </c>
      <c r="F113" s="86">
        <v>8.16</v>
      </c>
      <c r="G113" s="86">
        <f t="shared" si="0"/>
        <v>8.5680000000000014</v>
      </c>
      <c r="H113" s="235">
        <f t="shared" si="1"/>
        <v>8160</v>
      </c>
      <c r="I113" s="235">
        <f t="shared" si="2"/>
        <v>8568.0000000000018</v>
      </c>
      <c r="J113" s="6" t="s">
        <v>444</v>
      </c>
    </row>
    <row r="114" spans="1:13" ht="11.25" customHeight="1" x14ac:dyDescent="0.2">
      <c r="A114" s="15"/>
      <c r="B114" s="31" t="s">
        <v>171</v>
      </c>
      <c r="C114" s="16" t="s">
        <v>158</v>
      </c>
      <c r="D114" s="25">
        <v>3000</v>
      </c>
      <c r="E114" s="25">
        <v>5</v>
      </c>
      <c r="F114" s="86">
        <v>0.98</v>
      </c>
      <c r="G114" s="86">
        <f t="shared" si="0"/>
        <v>1.0289999999999999</v>
      </c>
      <c r="H114" s="235">
        <f t="shared" si="1"/>
        <v>2940</v>
      </c>
      <c r="I114" s="235">
        <f t="shared" si="2"/>
        <v>3086.9999999999995</v>
      </c>
      <c r="J114" s="7" t="s">
        <v>446</v>
      </c>
    </row>
    <row r="115" spans="1:13" ht="11.25" customHeight="1" x14ac:dyDescent="0.2">
      <c r="A115" s="15"/>
      <c r="B115" s="31" t="s">
        <v>172</v>
      </c>
      <c r="C115" s="16" t="s">
        <v>143</v>
      </c>
      <c r="D115" s="25">
        <v>60</v>
      </c>
      <c r="E115" s="25">
        <v>5</v>
      </c>
      <c r="F115" s="86">
        <v>25.76</v>
      </c>
      <c r="G115" s="86">
        <f t="shared" si="0"/>
        <v>27.048000000000002</v>
      </c>
      <c r="H115" s="235">
        <f t="shared" si="1"/>
        <v>1545.6000000000001</v>
      </c>
      <c r="I115" s="235">
        <f t="shared" si="2"/>
        <v>1622.88</v>
      </c>
      <c r="J115" s="6" t="s">
        <v>445</v>
      </c>
    </row>
    <row r="116" spans="1:13" ht="11.25" customHeight="1" x14ac:dyDescent="0.2">
      <c r="A116" s="15"/>
      <c r="B116" s="31"/>
      <c r="C116" s="80"/>
      <c r="D116" s="5" t="s">
        <v>102</v>
      </c>
      <c r="E116" s="9"/>
      <c r="F116" s="233"/>
      <c r="G116" s="233"/>
      <c r="H116" s="234"/>
      <c r="I116" s="240">
        <f>SUM(I100:I115)</f>
        <v>58887.360000000001</v>
      </c>
      <c r="J116" s="32"/>
    </row>
    <row r="117" spans="1:13" ht="11.25" customHeight="1" x14ac:dyDescent="0.2">
      <c r="A117" s="15"/>
      <c r="B117" s="31"/>
      <c r="C117" s="80"/>
      <c r="D117" s="8"/>
      <c r="E117" s="9"/>
      <c r="F117" s="90"/>
      <c r="G117" s="90"/>
      <c r="H117" s="202"/>
      <c r="I117" s="202"/>
      <c r="J117" s="32"/>
    </row>
    <row r="118" spans="1:13" s="21" customFormat="1" x14ac:dyDescent="0.2">
      <c r="A118" s="161" t="s">
        <v>321</v>
      </c>
      <c r="B118" s="56" t="s">
        <v>49</v>
      </c>
      <c r="C118" s="76"/>
      <c r="D118" s="8"/>
      <c r="E118" s="8"/>
      <c r="F118" s="87"/>
      <c r="G118" s="87"/>
      <c r="H118" s="102"/>
      <c r="I118" s="102"/>
      <c r="J118" s="20"/>
      <c r="L118" s="22"/>
      <c r="M118" s="22"/>
    </row>
    <row r="119" spans="1:13" x14ac:dyDescent="0.2">
      <c r="A119" s="15"/>
      <c r="B119" s="156" t="s">
        <v>46</v>
      </c>
      <c r="J119" s="23"/>
    </row>
    <row r="120" spans="1:13" x14ac:dyDescent="0.2">
      <c r="A120" s="15"/>
      <c r="B120" s="156" t="s">
        <v>404</v>
      </c>
      <c r="J120" s="23"/>
    </row>
    <row r="121" spans="1:13" x14ac:dyDescent="0.2">
      <c r="A121" s="15"/>
      <c r="B121" s="156" t="s">
        <v>48</v>
      </c>
      <c r="J121" s="23"/>
    </row>
    <row r="122" spans="1:13" x14ac:dyDescent="0.2">
      <c r="A122" s="15"/>
      <c r="B122" s="154" t="s">
        <v>348</v>
      </c>
      <c r="C122" s="79"/>
      <c r="D122" s="30"/>
      <c r="E122" s="30"/>
      <c r="F122" s="92"/>
      <c r="G122" s="92"/>
      <c r="H122" s="107"/>
      <c r="I122" s="107"/>
      <c r="J122" s="34"/>
    </row>
    <row r="123" spans="1:13" ht="36.75" customHeight="1" x14ac:dyDescent="0.2">
      <c r="A123" s="15"/>
      <c r="B123" s="35" t="s">
        <v>349</v>
      </c>
      <c r="C123" s="177" t="s">
        <v>54</v>
      </c>
      <c r="D123" s="215">
        <v>60000</v>
      </c>
      <c r="E123" s="17">
        <v>5</v>
      </c>
      <c r="F123" s="86" t="s">
        <v>429</v>
      </c>
      <c r="G123" s="86">
        <f>F123*1.05</f>
        <v>0.24150000000000002</v>
      </c>
      <c r="H123" s="123">
        <f>F123*D123</f>
        <v>13800</v>
      </c>
      <c r="I123" s="123">
        <f>G123*D123</f>
        <v>14490.000000000002</v>
      </c>
      <c r="J123" s="241" t="s">
        <v>447</v>
      </c>
    </row>
    <row r="124" spans="1:13" ht="36.75" customHeight="1" x14ac:dyDescent="0.2">
      <c r="A124" s="15"/>
      <c r="B124" s="35" t="s">
        <v>350</v>
      </c>
      <c r="C124" s="177" t="s">
        <v>54</v>
      </c>
      <c r="D124" s="215">
        <v>30000</v>
      </c>
      <c r="E124" s="17">
        <v>5</v>
      </c>
      <c r="F124" s="86">
        <v>0.82</v>
      </c>
      <c r="G124" s="86">
        <f t="shared" ref="G124:G126" si="3">F124*1.05</f>
        <v>0.86099999999999999</v>
      </c>
      <c r="H124" s="123">
        <f>F124*D124</f>
        <v>24600</v>
      </c>
      <c r="I124" s="123">
        <f t="shared" ref="I124:I126" si="4">G124*D124</f>
        <v>25830</v>
      </c>
      <c r="J124" s="241" t="s">
        <v>447</v>
      </c>
    </row>
    <row r="125" spans="1:13" ht="133.5" customHeight="1" x14ac:dyDescent="0.2">
      <c r="A125" s="15"/>
      <c r="B125" s="35" t="s">
        <v>422</v>
      </c>
      <c r="C125" s="177" t="s">
        <v>54</v>
      </c>
      <c r="D125" s="215">
        <v>1000</v>
      </c>
      <c r="E125" s="17">
        <v>5</v>
      </c>
      <c r="F125" s="86">
        <v>41.69</v>
      </c>
      <c r="G125" s="86">
        <f t="shared" si="3"/>
        <v>43.774499999999996</v>
      </c>
      <c r="H125" s="123">
        <f>F125*D125</f>
        <v>41690</v>
      </c>
      <c r="I125" s="123">
        <f t="shared" si="4"/>
        <v>43774.499999999993</v>
      </c>
      <c r="J125" s="241" t="s">
        <v>447</v>
      </c>
    </row>
    <row r="126" spans="1:13" ht="133.5" customHeight="1" x14ac:dyDescent="0.2">
      <c r="A126" s="15"/>
      <c r="B126" s="35" t="s">
        <v>423</v>
      </c>
      <c r="C126" s="177" t="s">
        <v>54</v>
      </c>
      <c r="D126" s="215">
        <v>1000</v>
      </c>
      <c r="E126" s="17">
        <v>5</v>
      </c>
      <c r="F126" s="86">
        <v>141.4</v>
      </c>
      <c r="G126" s="86">
        <f t="shared" si="3"/>
        <v>148.47</v>
      </c>
      <c r="H126" s="123">
        <f>F126*D126</f>
        <v>141400</v>
      </c>
      <c r="I126" s="123">
        <f t="shared" si="4"/>
        <v>148470</v>
      </c>
      <c r="J126" s="241" t="s">
        <v>447</v>
      </c>
    </row>
    <row r="127" spans="1:13" x14ac:dyDescent="0.2">
      <c r="A127" s="19"/>
      <c r="B127" s="35"/>
      <c r="C127" s="71"/>
      <c r="D127" s="174" t="s">
        <v>102</v>
      </c>
      <c r="E127" s="73"/>
      <c r="F127" s="91"/>
      <c r="G127" s="91"/>
      <c r="H127" s="203"/>
      <c r="I127" s="203">
        <f>SUM(I123:I126)</f>
        <v>232564.5</v>
      </c>
      <c r="J127" s="242"/>
    </row>
    <row r="128" spans="1:13" x14ac:dyDescent="0.2">
      <c r="A128" s="19"/>
      <c r="B128" s="35"/>
      <c r="C128" s="71"/>
      <c r="D128" s="174"/>
      <c r="E128" s="73"/>
      <c r="F128" s="91"/>
      <c r="G128" s="91"/>
      <c r="H128" s="203"/>
      <c r="I128" s="203"/>
      <c r="J128" s="36"/>
    </row>
    <row r="129" spans="1:13" s="21" customFormat="1" hidden="1" x14ac:dyDescent="0.2">
      <c r="A129" s="12" t="s">
        <v>322</v>
      </c>
      <c r="B129" s="115" t="s">
        <v>351</v>
      </c>
      <c r="C129" s="76"/>
      <c r="D129" s="9"/>
      <c r="E129" s="9"/>
      <c r="F129" s="87"/>
      <c r="G129" s="87"/>
      <c r="H129" s="102"/>
      <c r="I129" s="102"/>
      <c r="J129" s="20"/>
      <c r="L129" s="22"/>
      <c r="M129" s="22"/>
    </row>
    <row r="130" spans="1:13" s="21" customFormat="1" hidden="1" x14ac:dyDescent="0.2">
      <c r="A130" s="12"/>
      <c r="B130" s="156" t="s">
        <v>52</v>
      </c>
      <c r="C130" s="77"/>
      <c r="D130" s="13"/>
      <c r="E130" s="13"/>
      <c r="F130" s="89"/>
      <c r="G130" s="89"/>
      <c r="H130" s="104"/>
      <c r="I130" s="104"/>
      <c r="J130" s="37"/>
      <c r="L130" s="22"/>
      <c r="M130" s="22"/>
    </row>
    <row r="131" spans="1:13" hidden="1" x14ac:dyDescent="0.2">
      <c r="A131" s="15"/>
      <c r="B131" s="27" t="s">
        <v>114</v>
      </c>
      <c r="C131" s="16" t="s">
        <v>54</v>
      </c>
      <c r="D131" s="17">
        <v>300</v>
      </c>
      <c r="E131" s="17"/>
      <c r="F131" s="86"/>
      <c r="G131" s="86"/>
      <c r="H131" s="75"/>
      <c r="I131" s="75"/>
      <c r="J131" s="18"/>
    </row>
    <row r="132" spans="1:13" s="21" customFormat="1" hidden="1" x14ac:dyDescent="0.2">
      <c r="A132" s="12"/>
      <c r="B132" s="27" t="s">
        <v>115</v>
      </c>
      <c r="C132" s="16" t="s">
        <v>54</v>
      </c>
      <c r="D132" s="17">
        <v>300</v>
      </c>
      <c r="E132" s="17"/>
      <c r="F132" s="86"/>
      <c r="G132" s="86"/>
      <c r="H132" s="75"/>
      <c r="I132" s="75"/>
      <c r="J132" s="33"/>
      <c r="L132" s="22"/>
      <c r="M132" s="22"/>
    </row>
    <row r="133" spans="1:13" s="21" customFormat="1" hidden="1" x14ac:dyDescent="0.2">
      <c r="A133" s="12"/>
      <c r="B133" s="27" t="s">
        <v>116</v>
      </c>
      <c r="C133" s="16" t="s">
        <v>54</v>
      </c>
      <c r="D133" s="17">
        <v>300</v>
      </c>
      <c r="E133" s="17"/>
      <c r="F133" s="86"/>
      <c r="G133" s="86"/>
      <c r="H133" s="75"/>
      <c r="I133" s="75"/>
      <c r="J133" s="33"/>
      <c r="L133" s="22"/>
      <c r="M133" s="22"/>
    </row>
    <row r="134" spans="1:13" s="21" customFormat="1" hidden="1" x14ac:dyDescent="0.2">
      <c r="A134" s="12"/>
      <c r="B134" s="27" t="s">
        <v>117</v>
      </c>
      <c r="C134" s="16" t="s">
        <v>54</v>
      </c>
      <c r="D134" s="17">
        <v>300</v>
      </c>
      <c r="E134" s="17"/>
      <c r="F134" s="86"/>
      <c r="G134" s="86"/>
      <c r="H134" s="75"/>
      <c r="I134" s="75"/>
      <c r="J134" s="33"/>
      <c r="L134" s="22"/>
      <c r="M134" s="22"/>
    </row>
    <row r="135" spans="1:13" s="21" customFormat="1" ht="30.6" hidden="1" x14ac:dyDescent="0.2">
      <c r="A135" s="12"/>
      <c r="B135" s="35" t="s">
        <v>323</v>
      </c>
      <c r="C135" s="16" t="s">
        <v>54</v>
      </c>
      <c r="D135" s="17">
        <v>300</v>
      </c>
      <c r="E135" s="17"/>
      <c r="F135" s="86"/>
      <c r="G135" s="86"/>
      <c r="H135" s="75"/>
      <c r="I135" s="75"/>
      <c r="J135" s="33"/>
      <c r="L135" s="22"/>
      <c r="M135" s="22"/>
    </row>
    <row r="136" spans="1:13" s="21" customFormat="1" ht="30.6" hidden="1" x14ac:dyDescent="0.2">
      <c r="A136" s="12"/>
      <c r="B136" s="27" t="s">
        <v>324</v>
      </c>
      <c r="C136" s="16" t="s">
        <v>54</v>
      </c>
      <c r="D136" s="17">
        <v>600</v>
      </c>
      <c r="E136" s="17"/>
      <c r="F136" s="86"/>
      <c r="G136" s="86"/>
      <c r="H136" s="75"/>
      <c r="I136" s="75"/>
      <c r="J136" s="33"/>
      <c r="L136" s="22"/>
      <c r="M136" s="22"/>
    </row>
    <row r="137" spans="1:13" ht="11.25" hidden="1" customHeight="1" x14ac:dyDescent="0.2">
      <c r="A137" s="15"/>
      <c r="B137" s="27" t="s">
        <v>90</v>
      </c>
      <c r="C137" s="16" t="s">
        <v>54</v>
      </c>
      <c r="D137" s="17">
        <v>1000</v>
      </c>
      <c r="E137" s="17"/>
      <c r="F137" s="86"/>
      <c r="G137" s="86"/>
      <c r="H137" s="75"/>
      <c r="I137" s="75"/>
      <c r="J137" s="18"/>
    </row>
    <row r="138" spans="1:13" ht="11.25" hidden="1" customHeight="1" x14ac:dyDescent="0.2">
      <c r="A138" s="15"/>
      <c r="B138" s="27" t="s">
        <v>91</v>
      </c>
      <c r="C138" s="16" t="s">
        <v>54</v>
      </c>
      <c r="D138" s="17">
        <v>1000</v>
      </c>
      <c r="E138" s="17"/>
      <c r="F138" s="86"/>
      <c r="G138" s="86"/>
      <c r="H138" s="75"/>
      <c r="I138" s="75"/>
      <c r="J138" s="18"/>
    </row>
    <row r="139" spans="1:13" ht="11.25" hidden="1" customHeight="1" x14ac:dyDescent="0.2">
      <c r="A139" s="15"/>
      <c r="B139" s="27" t="s">
        <v>92</v>
      </c>
      <c r="C139" s="16" t="s">
        <v>54</v>
      </c>
      <c r="D139" s="17">
        <v>1000</v>
      </c>
      <c r="E139" s="17"/>
      <c r="F139" s="86"/>
      <c r="G139" s="86"/>
      <c r="H139" s="75"/>
      <c r="I139" s="75"/>
      <c r="J139" s="18"/>
    </row>
    <row r="140" spans="1:13" ht="11.25" hidden="1" customHeight="1" x14ac:dyDescent="0.2">
      <c r="A140" s="15"/>
      <c r="B140" s="27" t="s">
        <v>93</v>
      </c>
      <c r="C140" s="16" t="s">
        <v>54</v>
      </c>
      <c r="D140" s="17">
        <v>1000</v>
      </c>
      <c r="E140" s="17"/>
      <c r="F140" s="86"/>
      <c r="G140" s="86"/>
      <c r="H140" s="75"/>
      <c r="I140" s="75"/>
      <c r="J140" s="18"/>
    </row>
    <row r="141" spans="1:13" ht="11.25" hidden="1" customHeight="1" x14ac:dyDescent="0.2">
      <c r="A141" s="15"/>
      <c r="B141" s="27" t="s">
        <v>94</v>
      </c>
      <c r="C141" s="16" t="s">
        <v>54</v>
      </c>
      <c r="D141" s="17">
        <v>5000</v>
      </c>
      <c r="E141" s="17"/>
      <c r="F141" s="86"/>
      <c r="G141" s="86"/>
      <c r="H141" s="75"/>
      <c r="I141" s="75"/>
      <c r="J141" s="18"/>
    </row>
    <row r="142" spans="1:13" ht="11.25" hidden="1" customHeight="1" x14ac:dyDescent="0.2">
      <c r="A142" s="15"/>
      <c r="B142" s="27" t="s">
        <v>110</v>
      </c>
      <c r="C142" s="16" t="s">
        <v>53</v>
      </c>
      <c r="D142" s="17">
        <v>200</v>
      </c>
      <c r="E142" s="17"/>
      <c r="F142" s="86"/>
      <c r="G142" s="86"/>
      <c r="H142" s="75"/>
      <c r="I142" s="75"/>
      <c r="J142" s="18"/>
    </row>
    <row r="143" spans="1:13" ht="11.25" hidden="1" customHeight="1" x14ac:dyDescent="0.2">
      <c r="A143" s="15"/>
      <c r="B143" s="27" t="s">
        <v>111</v>
      </c>
      <c r="C143" s="16" t="s">
        <v>53</v>
      </c>
      <c r="D143" s="17">
        <v>200</v>
      </c>
      <c r="E143" s="17"/>
      <c r="F143" s="86"/>
      <c r="G143" s="86"/>
      <c r="H143" s="75"/>
      <c r="I143" s="75"/>
      <c r="J143" s="18"/>
    </row>
    <row r="144" spans="1:13" ht="11.25" hidden="1" customHeight="1" x14ac:dyDescent="0.2">
      <c r="A144" s="15"/>
      <c r="B144" s="27" t="s">
        <v>112</v>
      </c>
      <c r="C144" s="16" t="s">
        <v>53</v>
      </c>
      <c r="D144" s="17">
        <v>200</v>
      </c>
      <c r="E144" s="17"/>
      <c r="F144" s="86"/>
      <c r="G144" s="86"/>
      <c r="H144" s="75"/>
      <c r="I144" s="75"/>
      <c r="J144" s="18"/>
    </row>
    <row r="145" spans="1:10" ht="12" hidden="1" x14ac:dyDescent="0.2">
      <c r="A145" s="15"/>
      <c r="B145" s="27" t="s">
        <v>129</v>
      </c>
      <c r="C145" s="16" t="s">
        <v>54</v>
      </c>
      <c r="D145" s="17">
        <v>1000</v>
      </c>
      <c r="E145" s="17"/>
      <c r="F145" s="86"/>
      <c r="G145" s="86"/>
      <c r="H145" s="75"/>
      <c r="I145" s="75"/>
      <c r="J145" s="18"/>
    </row>
    <row r="146" spans="1:10" ht="12" hidden="1" x14ac:dyDescent="0.2">
      <c r="A146" s="15"/>
      <c r="B146" s="27" t="s">
        <v>130</v>
      </c>
      <c r="C146" s="16" t="s">
        <v>54</v>
      </c>
      <c r="D146" s="17">
        <v>6000</v>
      </c>
      <c r="E146" s="17"/>
      <c r="F146" s="86"/>
      <c r="G146" s="86"/>
      <c r="H146" s="75"/>
      <c r="I146" s="75"/>
      <c r="J146" s="18"/>
    </row>
    <row r="147" spans="1:10" ht="12" hidden="1" x14ac:dyDescent="0.2">
      <c r="A147" s="15"/>
      <c r="B147" s="27" t="s">
        <v>131</v>
      </c>
      <c r="C147" s="16" t="s">
        <v>54</v>
      </c>
      <c r="D147" s="17">
        <v>1000</v>
      </c>
      <c r="E147" s="17"/>
      <c r="F147" s="86"/>
      <c r="G147" s="86"/>
      <c r="H147" s="75"/>
      <c r="I147" s="75"/>
      <c r="J147" s="18"/>
    </row>
    <row r="148" spans="1:10" ht="12" hidden="1" x14ac:dyDescent="0.2">
      <c r="A148" s="15"/>
      <c r="B148" s="27" t="s">
        <v>132</v>
      </c>
      <c r="C148" s="16" t="s">
        <v>54</v>
      </c>
      <c r="D148" s="17">
        <v>1000</v>
      </c>
      <c r="E148" s="17"/>
      <c r="F148" s="86"/>
      <c r="G148" s="86"/>
      <c r="H148" s="75"/>
      <c r="I148" s="75"/>
      <c r="J148" s="18"/>
    </row>
    <row r="149" spans="1:10" ht="12" hidden="1" x14ac:dyDescent="0.2">
      <c r="A149" s="15"/>
      <c r="B149" s="27" t="s">
        <v>133</v>
      </c>
      <c r="C149" s="16" t="s">
        <v>54</v>
      </c>
      <c r="D149" s="17">
        <v>1000</v>
      </c>
      <c r="E149" s="17"/>
      <c r="F149" s="86"/>
      <c r="G149" s="86"/>
      <c r="H149" s="75"/>
      <c r="I149" s="75"/>
      <c r="J149" s="18"/>
    </row>
    <row r="150" spans="1:10" hidden="1" x14ac:dyDescent="0.2">
      <c r="A150" s="15"/>
      <c r="B150" s="27" t="s">
        <v>173</v>
      </c>
      <c r="C150" s="16" t="s">
        <v>54</v>
      </c>
      <c r="D150" s="17">
        <v>5000</v>
      </c>
      <c r="E150" s="17"/>
      <c r="F150" s="86"/>
      <c r="G150" s="86"/>
      <c r="H150" s="75"/>
      <c r="I150" s="75"/>
      <c r="J150" s="18"/>
    </row>
    <row r="151" spans="1:10" hidden="1" x14ac:dyDescent="0.2">
      <c r="A151" s="15"/>
      <c r="B151" s="27" t="s">
        <v>95</v>
      </c>
      <c r="C151" s="16" t="s">
        <v>54</v>
      </c>
      <c r="D151" s="17">
        <v>3000</v>
      </c>
      <c r="E151" s="17"/>
      <c r="F151" s="86"/>
      <c r="G151" s="86"/>
      <c r="H151" s="75"/>
      <c r="I151" s="75"/>
      <c r="J151" s="18"/>
    </row>
    <row r="152" spans="1:10" hidden="1" x14ac:dyDescent="0.2">
      <c r="A152" s="15"/>
      <c r="B152" s="27" t="s">
        <v>96</v>
      </c>
      <c r="C152" s="16" t="s">
        <v>54</v>
      </c>
      <c r="D152" s="17">
        <v>3000</v>
      </c>
      <c r="E152" s="17"/>
      <c r="F152" s="86"/>
      <c r="G152" s="86"/>
      <c r="H152" s="75"/>
      <c r="I152" s="75"/>
      <c r="J152" s="18"/>
    </row>
    <row r="153" spans="1:10" hidden="1" x14ac:dyDescent="0.2">
      <c r="A153" s="15"/>
      <c r="B153" s="27" t="s">
        <v>97</v>
      </c>
      <c r="C153" s="16" t="s">
        <v>54</v>
      </c>
      <c r="D153" s="17">
        <v>6000</v>
      </c>
      <c r="E153" s="17"/>
      <c r="F153" s="86"/>
      <c r="G153" s="86"/>
      <c r="H153" s="75"/>
      <c r="I153" s="75"/>
      <c r="J153" s="18"/>
    </row>
    <row r="154" spans="1:10" hidden="1" x14ac:dyDescent="0.2">
      <c r="A154" s="15"/>
      <c r="B154" s="27" t="s">
        <v>98</v>
      </c>
      <c r="C154" s="16" t="s">
        <v>54</v>
      </c>
      <c r="D154" s="17">
        <v>6000</v>
      </c>
      <c r="E154" s="17"/>
      <c r="F154" s="86"/>
      <c r="G154" s="86"/>
      <c r="H154" s="75"/>
      <c r="I154" s="75"/>
      <c r="J154" s="18"/>
    </row>
    <row r="155" spans="1:10" hidden="1" x14ac:dyDescent="0.2">
      <c r="A155" s="15"/>
      <c r="B155" s="27" t="s">
        <v>99</v>
      </c>
      <c r="C155" s="16" t="s">
        <v>54</v>
      </c>
      <c r="D155" s="17">
        <v>1000</v>
      </c>
      <c r="E155" s="17"/>
      <c r="F155" s="86"/>
      <c r="G155" s="86"/>
      <c r="H155" s="75"/>
      <c r="I155" s="75"/>
      <c r="J155" s="18"/>
    </row>
    <row r="156" spans="1:10" hidden="1" x14ac:dyDescent="0.2">
      <c r="A156" s="15"/>
      <c r="B156" s="27" t="s">
        <v>100</v>
      </c>
      <c r="C156" s="16" t="s">
        <v>54</v>
      </c>
      <c r="D156" s="17">
        <v>1000</v>
      </c>
      <c r="E156" s="17"/>
      <c r="F156" s="86"/>
      <c r="G156" s="86"/>
      <c r="H156" s="75"/>
      <c r="I156" s="75"/>
      <c r="J156" s="18"/>
    </row>
    <row r="157" spans="1:10" s="7" customFormat="1" hidden="1" x14ac:dyDescent="0.2">
      <c r="A157" s="19"/>
      <c r="B157" s="155"/>
      <c r="C157" s="71"/>
      <c r="D157" s="174" t="s">
        <v>102</v>
      </c>
      <c r="E157" s="73"/>
      <c r="F157" s="91"/>
      <c r="G157" s="91"/>
      <c r="H157" s="197"/>
      <c r="I157" s="197"/>
      <c r="J157" s="175"/>
    </row>
    <row r="158" spans="1:10" s="7" customFormat="1" hidden="1" x14ac:dyDescent="0.2">
      <c r="A158" s="46" t="s">
        <v>325</v>
      </c>
      <c r="B158" s="141" t="s">
        <v>352</v>
      </c>
      <c r="C158" s="142"/>
      <c r="D158" s="143"/>
      <c r="E158" s="143"/>
      <c r="F158" s="144"/>
      <c r="G158" s="144"/>
      <c r="H158" s="145"/>
      <c r="I158" s="145"/>
      <c r="J158" s="118"/>
    </row>
    <row r="159" spans="1:10" s="7" customFormat="1" hidden="1" x14ac:dyDescent="0.2">
      <c r="A159" s="46"/>
      <c r="B159" s="154" t="s">
        <v>52</v>
      </c>
      <c r="C159" s="79"/>
      <c r="D159" s="30"/>
      <c r="E159" s="30"/>
      <c r="F159" s="92"/>
      <c r="G159" s="92"/>
      <c r="H159" s="181"/>
      <c r="I159" s="181"/>
      <c r="J159" s="57"/>
    </row>
    <row r="160" spans="1:10" s="7" customFormat="1" hidden="1" x14ac:dyDescent="0.2">
      <c r="A160" s="15"/>
      <c r="B160" s="149" t="s">
        <v>175</v>
      </c>
      <c r="C160" s="83" t="s">
        <v>165</v>
      </c>
      <c r="D160" s="19">
        <v>12</v>
      </c>
      <c r="E160" s="19"/>
      <c r="F160" s="96"/>
      <c r="G160" s="96"/>
      <c r="H160" s="122"/>
      <c r="I160" s="122"/>
      <c r="J160" s="150"/>
    </row>
    <row r="161" spans="1:10" s="7" customFormat="1" hidden="1" x14ac:dyDescent="0.2">
      <c r="A161" s="15"/>
      <c r="B161" s="27" t="s">
        <v>176</v>
      </c>
      <c r="C161" s="16" t="s">
        <v>165</v>
      </c>
      <c r="D161" s="17">
        <v>18</v>
      </c>
      <c r="E161" s="17"/>
      <c r="F161" s="86"/>
      <c r="G161" s="96"/>
      <c r="H161" s="122"/>
      <c r="I161" s="122"/>
      <c r="J161" s="28"/>
    </row>
    <row r="162" spans="1:10" s="7" customFormat="1" hidden="1" x14ac:dyDescent="0.2">
      <c r="A162" s="15"/>
      <c r="B162" s="27" t="s">
        <v>179</v>
      </c>
      <c r="C162" s="16" t="s">
        <v>165</v>
      </c>
      <c r="D162" s="17">
        <v>18</v>
      </c>
      <c r="E162" s="17"/>
      <c r="F162" s="86"/>
      <c r="G162" s="96"/>
      <c r="H162" s="122"/>
      <c r="I162" s="122"/>
      <c r="J162" s="28"/>
    </row>
    <row r="163" spans="1:10" s="7" customFormat="1" hidden="1" x14ac:dyDescent="0.2">
      <c r="A163" s="15"/>
      <c r="B163" s="27" t="s">
        <v>178</v>
      </c>
      <c r="C163" s="16" t="s">
        <v>165</v>
      </c>
      <c r="D163" s="17">
        <v>300</v>
      </c>
      <c r="E163" s="17"/>
      <c r="F163" s="86"/>
      <c r="G163" s="96"/>
      <c r="H163" s="122"/>
      <c r="I163" s="122"/>
      <c r="J163" s="28"/>
    </row>
    <row r="164" spans="1:10" s="7" customFormat="1" hidden="1" x14ac:dyDescent="0.2">
      <c r="A164" s="15"/>
      <c r="B164" s="27" t="s">
        <v>177</v>
      </c>
      <c r="C164" s="16" t="s">
        <v>165</v>
      </c>
      <c r="D164" s="17">
        <v>18</v>
      </c>
      <c r="E164" s="17"/>
      <c r="F164" s="86"/>
      <c r="G164" s="96"/>
      <c r="H164" s="122"/>
      <c r="I164" s="122"/>
      <c r="J164" s="28"/>
    </row>
    <row r="165" spans="1:10" s="7" customFormat="1" hidden="1" x14ac:dyDescent="0.2">
      <c r="A165" s="15"/>
      <c r="B165" s="27" t="s">
        <v>180</v>
      </c>
      <c r="C165" s="16" t="s">
        <v>165</v>
      </c>
      <c r="D165" s="17">
        <v>12</v>
      </c>
      <c r="E165" s="17"/>
      <c r="F165" s="86"/>
      <c r="G165" s="96"/>
      <c r="H165" s="122"/>
      <c r="I165" s="122"/>
      <c r="J165" s="28"/>
    </row>
    <row r="166" spans="1:10" s="7" customFormat="1" hidden="1" x14ac:dyDescent="0.2">
      <c r="A166" s="15"/>
      <c r="B166" s="27" t="s">
        <v>181</v>
      </c>
      <c r="C166" s="16" t="s">
        <v>165</v>
      </c>
      <c r="D166" s="17">
        <v>2</v>
      </c>
      <c r="E166" s="17"/>
      <c r="F166" s="86"/>
      <c r="G166" s="96"/>
      <c r="H166" s="122"/>
      <c r="I166" s="122"/>
      <c r="J166" s="28"/>
    </row>
    <row r="167" spans="1:10" s="7" customFormat="1" hidden="1" x14ac:dyDescent="0.2">
      <c r="A167" s="15"/>
      <c r="B167" s="27" t="s">
        <v>182</v>
      </c>
      <c r="C167" s="16" t="s">
        <v>165</v>
      </c>
      <c r="D167" s="17">
        <v>300</v>
      </c>
      <c r="E167" s="17"/>
      <c r="F167" s="86"/>
      <c r="G167" s="96"/>
      <c r="H167" s="122"/>
      <c r="I167" s="122"/>
      <c r="J167" s="28"/>
    </row>
    <row r="168" spans="1:10" s="7" customFormat="1" hidden="1" x14ac:dyDescent="0.2">
      <c r="A168" s="15"/>
      <c r="B168" s="27" t="s">
        <v>183</v>
      </c>
      <c r="C168" s="16" t="s">
        <v>165</v>
      </c>
      <c r="D168" s="17">
        <v>18</v>
      </c>
      <c r="E168" s="17"/>
      <c r="F168" s="86"/>
      <c r="G168" s="96"/>
      <c r="H168" s="122"/>
      <c r="I168" s="122"/>
      <c r="J168" s="28"/>
    </row>
    <row r="169" spans="1:10" s="7" customFormat="1" hidden="1" x14ac:dyDescent="0.2">
      <c r="A169" s="15"/>
      <c r="B169" s="27" t="s">
        <v>184</v>
      </c>
      <c r="C169" s="16" t="s">
        <v>165</v>
      </c>
      <c r="D169" s="17">
        <v>18</v>
      </c>
      <c r="E169" s="17"/>
      <c r="F169" s="86"/>
      <c r="G169" s="96"/>
      <c r="H169" s="122"/>
      <c r="I169" s="122"/>
      <c r="J169" s="28"/>
    </row>
    <row r="170" spans="1:10" s="7" customFormat="1" hidden="1" x14ac:dyDescent="0.2">
      <c r="A170" s="15"/>
      <c r="B170" s="27" t="s">
        <v>185</v>
      </c>
      <c r="C170" s="16" t="s">
        <v>165</v>
      </c>
      <c r="D170" s="17">
        <v>18</v>
      </c>
      <c r="E170" s="17"/>
      <c r="F170" s="86"/>
      <c r="G170" s="96"/>
      <c r="H170" s="122"/>
      <c r="I170" s="122"/>
      <c r="J170" s="28"/>
    </row>
    <row r="171" spans="1:10" s="7" customFormat="1" hidden="1" x14ac:dyDescent="0.2">
      <c r="A171" s="15"/>
      <c r="B171" s="27" t="s">
        <v>186</v>
      </c>
      <c r="C171" s="16" t="s">
        <v>165</v>
      </c>
      <c r="D171" s="17">
        <v>18</v>
      </c>
      <c r="E171" s="17"/>
      <c r="F171" s="86"/>
      <c r="G171" s="96"/>
      <c r="H171" s="122"/>
      <c r="I171" s="122"/>
      <c r="J171" s="28"/>
    </row>
    <row r="172" spans="1:10" s="7" customFormat="1" hidden="1" x14ac:dyDescent="0.2">
      <c r="A172" s="15"/>
      <c r="B172" s="27" t="s">
        <v>187</v>
      </c>
      <c r="C172" s="16" t="s">
        <v>165</v>
      </c>
      <c r="D172" s="17">
        <v>18</v>
      </c>
      <c r="E172" s="17"/>
      <c r="F172" s="86"/>
      <c r="G172" s="96"/>
      <c r="H172" s="122"/>
      <c r="I172" s="122"/>
      <c r="J172" s="28"/>
    </row>
    <row r="173" spans="1:10" s="7" customFormat="1" hidden="1" x14ac:dyDescent="0.2">
      <c r="A173" s="15"/>
      <c r="B173" s="27" t="s">
        <v>188</v>
      </c>
      <c r="C173" s="16" t="s">
        <v>165</v>
      </c>
      <c r="D173" s="17">
        <v>18</v>
      </c>
      <c r="E173" s="17"/>
      <c r="F173" s="86"/>
      <c r="G173" s="96"/>
      <c r="H173" s="122"/>
      <c r="I173" s="122"/>
      <c r="J173" s="28"/>
    </row>
    <row r="174" spans="1:10" s="7" customFormat="1" ht="11.25" hidden="1" customHeight="1" x14ac:dyDescent="0.2">
      <c r="A174" s="15"/>
      <c r="B174" s="155" t="s">
        <v>189</v>
      </c>
      <c r="C174" s="71" t="s">
        <v>165</v>
      </c>
      <c r="D174" s="17">
        <v>12</v>
      </c>
      <c r="E174" s="17"/>
      <c r="F174" s="86"/>
      <c r="G174" s="96"/>
      <c r="H174" s="122"/>
      <c r="I174" s="122"/>
      <c r="J174" s="28"/>
    </row>
    <row r="175" spans="1:10" s="7" customFormat="1" hidden="1" x14ac:dyDescent="0.2">
      <c r="A175" s="15"/>
      <c r="B175" s="27" t="s">
        <v>190</v>
      </c>
      <c r="C175" s="16" t="s">
        <v>143</v>
      </c>
      <c r="D175" s="17">
        <v>2000</v>
      </c>
      <c r="E175" s="17"/>
      <c r="F175" s="86"/>
      <c r="G175" s="96"/>
      <c r="H175" s="122"/>
      <c r="I175" s="122"/>
      <c r="J175" s="28"/>
    </row>
    <row r="176" spans="1:10" s="7" customFormat="1" hidden="1" x14ac:dyDescent="0.2">
      <c r="A176" s="15"/>
      <c r="B176" s="27" t="s">
        <v>191</v>
      </c>
      <c r="C176" s="16" t="s">
        <v>143</v>
      </c>
      <c r="D176" s="17">
        <v>1000</v>
      </c>
      <c r="E176" s="17"/>
      <c r="F176" s="86"/>
      <c r="G176" s="96"/>
      <c r="H176" s="122"/>
      <c r="I176" s="122"/>
      <c r="J176" s="28"/>
    </row>
    <row r="177" spans="1:10" s="7" customFormat="1" hidden="1" x14ac:dyDescent="0.2">
      <c r="A177" s="15"/>
      <c r="B177" s="27" t="s">
        <v>192</v>
      </c>
      <c r="C177" s="16" t="s">
        <v>143</v>
      </c>
      <c r="D177" s="17">
        <v>1000</v>
      </c>
      <c r="E177" s="17"/>
      <c r="F177" s="86"/>
      <c r="G177" s="96"/>
      <c r="H177" s="122"/>
      <c r="I177" s="122"/>
      <c r="J177" s="28"/>
    </row>
    <row r="178" spans="1:10" s="7" customFormat="1" ht="20.399999999999999" hidden="1" x14ac:dyDescent="0.2">
      <c r="A178" s="15"/>
      <c r="B178" s="27" t="s">
        <v>174</v>
      </c>
      <c r="C178" s="16" t="s">
        <v>143</v>
      </c>
      <c r="D178" s="17">
        <v>50000</v>
      </c>
      <c r="E178" s="17"/>
      <c r="F178" s="86"/>
      <c r="G178" s="96"/>
      <c r="H178" s="122"/>
      <c r="I178" s="122"/>
      <c r="J178" s="28"/>
    </row>
    <row r="179" spans="1:10" ht="20.399999999999999" hidden="1" x14ac:dyDescent="0.2">
      <c r="A179" s="15"/>
      <c r="B179" s="27" t="s">
        <v>113</v>
      </c>
      <c r="C179" s="16" t="s">
        <v>164</v>
      </c>
      <c r="D179" s="17">
        <v>50</v>
      </c>
      <c r="E179" s="17"/>
      <c r="F179" s="86"/>
      <c r="G179" s="86"/>
      <c r="H179" s="75"/>
      <c r="I179" s="75"/>
      <c r="J179" s="18"/>
    </row>
    <row r="180" spans="1:10" ht="20.399999999999999" hidden="1" x14ac:dyDescent="0.2">
      <c r="A180" s="15"/>
      <c r="B180" s="155" t="s">
        <v>193</v>
      </c>
      <c r="C180" s="16" t="s">
        <v>143</v>
      </c>
      <c r="D180" s="17">
        <v>1000</v>
      </c>
      <c r="E180" s="73"/>
      <c r="F180" s="91"/>
      <c r="G180" s="91"/>
      <c r="H180" s="75"/>
      <c r="I180" s="75"/>
      <c r="J180" s="24"/>
    </row>
    <row r="181" spans="1:10" ht="20.399999999999999" hidden="1" x14ac:dyDescent="0.2">
      <c r="A181" s="15"/>
      <c r="B181" s="155" t="s">
        <v>194</v>
      </c>
      <c r="C181" s="16" t="s">
        <v>143</v>
      </c>
      <c r="D181" s="17">
        <v>500</v>
      </c>
      <c r="E181" s="73"/>
      <c r="F181" s="91"/>
      <c r="G181" s="91"/>
      <c r="H181" s="75"/>
      <c r="I181" s="75"/>
      <c r="J181" s="24"/>
    </row>
    <row r="182" spans="1:10" ht="20.399999999999999" hidden="1" x14ac:dyDescent="0.2">
      <c r="A182" s="15"/>
      <c r="B182" s="155" t="s">
        <v>195</v>
      </c>
      <c r="C182" s="16" t="s">
        <v>143</v>
      </c>
      <c r="D182" s="17">
        <v>500</v>
      </c>
      <c r="E182" s="73"/>
      <c r="F182" s="91"/>
      <c r="G182" s="91"/>
      <c r="H182" s="75"/>
      <c r="I182" s="75"/>
      <c r="J182" s="24"/>
    </row>
    <row r="183" spans="1:10" ht="20.399999999999999" hidden="1" x14ac:dyDescent="0.2">
      <c r="A183" s="15"/>
      <c r="B183" s="155" t="s">
        <v>196</v>
      </c>
      <c r="C183" s="16" t="s">
        <v>143</v>
      </c>
      <c r="D183" s="17">
        <v>500</v>
      </c>
      <c r="E183" s="73"/>
      <c r="F183" s="91"/>
      <c r="G183" s="91"/>
      <c r="H183" s="75"/>
      <c r="I183" s="75"/>
      <c r="J183" s="24"/>
    </row>
    <row r="184" spans="1:10" hidden="1" x14ac:dyDescent="0.2">
      <c r="A184" s="15"/>
      <c r="B184" s="155" t="s">
        <v>197</v>
      </c>
      <c r="C184" s="16" t="s">
        <v>143</v>
      </c>
      <c r="D184" s="17">
        <v>100</v>
      </c>
      <c r="E184" s="73"/>
      <c r="F184" s="91"/>
      <c r="G184" s="91"/>
      <c r="H184" s="75"/>
      <c r="I184" s="75"/>
      <c r="J184" s="24"/>
    </row>
    <row r="185" spans="1:10" ht="20.399999999999999" hidden="1" x14ac:dyDescent="0.2">
      <c r="A185" s="15"/>
      <c r="B185" s="155" t="s">
        <v>206</v>
      </c>
      <c r="C185" s="16" t="s">
        <v>158</v>
      </c>
      <c r="D185" s="17">
        <v>300</v>
      </c>
      <c r="E185" s="73"/>
      <c r="F185" s="91"/>
      <c r="G185" s="91"/>
      <c r="H185" s="75"/>
      <c r="I185" s="75"/>
      <c r="J185" s="24"/>
    </row>
    <row r="186" spans="1:10" hidden="1" x14ac:dyDescent="0.2">
      <c r="A186" s="15"/>
      <c r="B186" s="155" t="s">
        <v>198</v>
      </c>
      <c r="C186" s="16" t="s">
        <v>143</v>
      </c>
      <c r="D186" s="17">
        <v>15</v>
      </c>
      <c r="E186" s="73"/>
      <c r="F186" s="91"/>
      <c r="G186" s="91"/>
      <c r="H186" s="120"/>
      <c r="I186" s="75"/>
      <c r="J186" s="24"/>
    </row>
    <row r="187" spans="1:10" hidden="1" x14ac:dyDescent="0.2">
      <c r="A187" s="15"/>
      <c r="B187" s="155" t="s">
        <v>199</v>
      </c>
      <c r="C187" s="16" t="s">
        <v>143</v>
      </c>
      <c r="D187" s="17">
        <v>3</v>
      </c>
      <c r="E187" s="73"/>
      <c r="F187" s="91"/>
      <c r="G187" s="91"/>
      <c r="H187" s="120"/>
      <c r="I187" s="75"/>
      <c r="J187" s="24"/>
    </row>
    <row r="188" spans="1:10" hidden="1" x14ac:dyDescent="0.2">
      <c r="A188" s="15"/>
      <c r="B188" s="155" t="s">
        <v>205</v>
      </c>
      <c r="C188" s="16" t="s">
        <v>143</v>
      </c>
      <c r="D188" s="17">
        <v>15</v>
      </c>
      <c r="E188" s="73"/>
      <c r="F188" s="91"/>
      <c r="G188" s="91"/>
      <c r="H188" s="120"/>
      <c r="I188" s="75"/>
      <c r="J188" s="24"/>
    </row>
    <row r="189" spans="1:10" hidden="1" x14ac:dyDescent="0.2">
      <c r="A189" s="15"/>
      <c r="B189" s="155" t="s">
        <v>200</v>
      </c>
      <c r="C189" s="16" t="s">
        <v>143</v>
      </c>
      <c r="D189" s="17">
        <v>15</v>
      </c>
      <c r="E189" s="73"/>
      <c r="F189" s="91"/>
      <c r="G189" s="91"/>
      <c r="H189" s="120"/>
      <c r="I189" s="75"/>
      <c r="J189" s="24"/>
    </row>
    <row r="190" spans="1:10" hidden="1" x14ac:dyDescent="0.2">
      <c r="A190" s="15"/>
      <c r="B190" s="155" t="s">
        <v>202</v>
      </c>
      <c r="C190" s="16" t="s">
        <v>143</v>
      </c>
      <c r="D190" s="17">
        <v>6</v>
      </c>
      <c r="E190" s="73"/>
      <c r="F190" s="91"/>
      <c r="G190" s="91"/>
      <c r="H190" s="120"/>
      <c r="I190" s="75"/>
      <c r="J190" s="24"/>
    </row>
    <row r="191" spans="1:10" hidden="1" x14ac:dyDescent="0.2">
      <c r="A191" s="15"/>
      <c r="B191" s="155" t="s">
        <v>201</v>
      </c>
      <c r="C191" s="16" t="s">
        <v>143</v>
      </c>
      <c r="D191" s="17">
        <v>6</v>
      </c>
      <c r="E191" s="73"/>
      <c r="F191" s="91"/>
      <c r="G191" s="91"/>
      <c r="H191" s="120"/>
      <c r="I191" s="75"/>
      <c r="J191" s="24"/>
    </row>
    <row r="192" spans="1:10" hidden="1" x14ac:dyDescent="0.2">
      <c r="A192" s="15"/>
      <c r="B192" s="155" t="s">
        <v>203</v>
      </c>
      <c r="C192" s="16" t="s">
        <v>143</v>
      </c>
      <c r="D192" s="17">
        <v>3</v>
      </c>
      <c r="E192" s="73"/>
      <c r="F192" s="91"/>
      <c r="G192" s="91"/>
      <c r="H192" s="120"/>
      <c r="I192" s="75"/>
      <c r="J192" s="24"/>
    </row>
    <row r="193" spans="1:10" ht="20.399999999999999" hidden="1" x14ac:dyDescent="0.2">
      <c r="A193" s="15"/>
      <c r="B193" s="155" t="s">
        <v>204</v>
      </c>
      <c r="C193" s="16" t="s">
        <v>54</v>
      </c>
      <c r="D193" s="17">
        <v>3</v>
      </c>
      <c r="E193" s="73"/>
      <c r="F193" s="91"/>
      <c r="G193" s="91"/>
      <c r="H193" s="120"/>
      <c r="I193" s="75"/>
      <c r="J193" s="24"/>
    </row>
    <row r="194" spans="1:10" s="7" customFormat="1" hidden="1" x14ac:dyDescent="0.2">
      <c r="A194" s="15"/>
      <c r="B194" s="155"/>
      <c r="C194" s="16"/>
      <c r="D194" s="4" t="s">
        <v>102</v>
      </c>
      <c r="E194" s="73"/>
      <c r="F194" s="91"/>
      <c r="G194" s="91"/>
      <c r="H194" s="198"/>
      <c r="I194" s="195"/>
      <c r="J194" s="175"/>
    </row>
    <row r="195" spans="1:10" s="7" customFormat="1" ht="93" hidden="1" customHeight="1" x14ac:dyDescent="0.2">
      <c r="A195" s="180" t="s">
        <v>326</v>
      </c>
      <c r="B195" s="151" t="s">
        <v>410</v>
      </c>
      <c r="C195" s="216"/>
      <c r="D195" s="216"/>
      <c r="E195" s="163"/>
      <c r="F195" s="163"/>
      <c r="G195" s="163"/>
      <c r="H195" s="163"/>
      <c r="I195" s="163"/>
      <c r="J195" s="164"/>
    </row>
    <row r="196" spans="1:10" s="7" customFormat="1" ht="20.399999999999999" hidden="1" x14ac:dyDescent="0.2">
      <c r="A196" s="12"/>
      <c r="B196" s="154" t="s">
        <v>34</v>
      </c>
      <c r="C196" s="217"/>
      <c r="D196" s="218"/>
      <c r="E196" s="39"/>
      <c r="F196" s="94"/>
      <c r="G196" s="94"/>
      <c r="H196" s="109"/>
      <c r="I196" s="109"/>
      <c r="J196" s="40"/>
    </row>
    <row r="197" spans="1:10" s="7" customFormat="1" ht="10.5" hidden="1" customHeight="1" x14ac:dyDescent="0.2">
      <c r="A197" s="12"/>
      <c r="B197" s="2" t="s">
        <v>277</v>
      </c>
      <c r="C197" s="219" t="s">
        <v>207</v>
      </c>
      <c r="D197" s="67">
        <v>3</v>
      </c>
      <c r="E197" s="41"/>
      <c r="F197" s="95"/>
      <c r="G197" s="95"/>
      <c r="H197" s="121"/>
      <c r="I197" s="121"/>
      <c r="J197" s="42"/>
    </row>
    <row r="198" spans="1:10" s="7" customFormat="1" hidden="1" x14ac:dyDescent="0.2">
      <c r="A198" s="12"/>
      <c r="B198" s="2" t="s">
        <v>278</v>
      </c>
      <c r="C198" s="219" t="s">
        <v>207</v>
      </c>
      <c r="D198" s="67">
        <v>3</v>
      </c>
      <c r="E198" s="41"/>
      <c r="F198" s="95"/>
      <c r="G198" s="95"/>
      <c r="H198" s="121"/>
      <c r="I198" s="121"/>
      <c r="J198" s="42"/>
    </row>
    <row r="199" spans="1:10" s="7" customFormat="1" hidden="1" x14ac:dyDescent="0.2">
      <c r="A199" s="12"/>
      <c r="B199" s="2" t="s">
        <v>279</v>
      </c>
      <c r="C199" s="219" t="s">
        <v>207</v>
      </c>
      <c r="D199" s="67">
        <v>12</v>
      </c>
      <c r="E199" s="41"/>
      <c r="F199" s="95"/>
      <c r="G199" s="95"/>
      <c r="H199" s="121"/>
      <c r="I199" s="121"/>
      <c r="J199" s="42"/>
    </row>
    <row r="200" spans="1:10" s="7" customFormat="1" ht="20.399999999999999" hidden="1" x14ac:dyDescent="0.2">
      <c r="A200" s="12"/>
      <c r="B200" s="2" t="s">
        <v>280</v>
      </c>
      <c r="C200" s="219" t="s">
        <v>207</v>
      </c>
      <c r="D200" s="67">
        <v>12</v>
      </c>
      <c r="E200" s="41"/>
      <c r="F200" s="95"/>
      <c r="G200" s="95"/>
      <c r="H200" s="121"/>
      <c r="I200" s="121"/>
      <c r="J200" s="42"/>
    </row>
    <row r="201" spans="1:10" s="7" customFormat="1" hidden="1" x14ac:dyDescent="0.2">
      <c r="A201" s="12"/>
      <c r="B201" s="2" t="s">
        <v>281</v>
      </c>
      <c r="C201" s="219" t="s">
        <v>54</v>
      </c>
      <c r="D201" s="67">
        <v>12</v>
      </c>
      <c r="E201" s="41"/>
      <c r="F201" s="95"/>
      <c r="G201" s="95"/>
      <c r="H201" s="121"/>
      <c r="I201" s="121"/>
      <c r="J201" s="42"/>
    </row>
    <row r="202" spans="1:10" s="7" customFormat="1" ht="47.25" hidden="1" customHeight="1" x14ac:dyDescent="0.2">
      <c r="A202" s="12"/>
      <c r="B202" s="182" t="s">
        <v>353</v>
      </c>
      <c r="C202" s="219" t="s">
        <v>207</v>
      </c>
      <c r="D202" s="67">
        <v>3</v>
      </c>
      <c r="E202" s="41"/>
      <c r="F202" s="95"/>
      <c r="G202" s="95"/>
      <c r="H202" s="121"/>
      <c r="I202" s="121"/>
      <c r="J202" s="42"/>
    </row>
    <row r="203" spans="1:10" s="7" customFormat="1" ht="20.399999999999999" hidden="1" x14ac:dyDescent="0.2">
      <c r="A203" s="12"/>
      <c r="B203" s="2" t="s">
        <v>118</v>
      </c>
      <c r="C203" s="219" t="s">
        <v>104</v>
      </c>
      <c r="D203" s="67">
        <v>6</v>
      </c>
      <c r="E203" s="41"/>
      <c r="F203" s="95"/>
      <c r="G203" s="95"/>
      <c r="H203" s="121"/>
      <c r="I203" s="121"/>
      <c r="J203" s="42"/>
    </row>
    <row r="204" spans="1:10" s="7" customFormat="1" ht="13.5" hidden="1" customHeight="1" x14ac:dyDescent="0.2">
      <c r="A204" s="12"/>
      <c r="B204" s="182" t="s">
        <v>119</v>
      </c>
      <c r="C204" s="219" t="s">
        <v>104</v>
      </c>
      <c r="D204" s="67">
        <v>3</v>
      </c>
      <c r="E204" s="41"/>
      <c r="F204" s="95"/>
      <c r="G204" s="95"/>
      <c r="H204" s="121"/>
      <c r="I204" s="121"/>
      <c r="J204" s="42"/>
    </row>
    <row r="205" spans="1:10" s="7" customFormat="1" ht="20.399999999999999" hidden="1" x14ac:dyDescent="0.2">
      <c r="A205" s="12"/>
      <c r="B205" s="2" t="s">
        <v>120</v>
      </c>
      <c r="C205" s="219" t="s">
        <v>104</v>
      </c>
      <c r="D205" s="67">
        <v>3</v>
      </c>
      <c r="E205" s="41"/>
      <c r="F205" s="95"/>
      <c r="G205" s="95"/>
      <c r="H205" s="121"/>
      <c r="I205" s="121"/>
      <c r="J205" s="42"/>
    </row>
    <row r="206" spans="1:10" s="7" customFormat="1" hidden="1" x14ac:dyDescent="0.2">
      <c r="A206" s="12"/>
      <c r="B206" s="2" t="s">
        <v>121</v>
      </c>
      <c r="C206" s="219" t="s">
        <v>104</v>
      </c>
      <c r="D206" s="67">
        <v>3</v>
      </c>
      <c r="E206" s="41"/>
      <c r="F206" s="95"/>
      <c r="G206" s="95"/>
      <c r="H206" s="121"/>
      <c r="I206" s="121"/>
      <c r="J206" s="42"/>
    </row>
    <row r="207" spans="1:10" s="7" customFormat="1" ht="51" hidden="1" x14ac:dyDescent="0.2">
      <c r="A207" s="12"/>
      <c r="B207" s="2" t="s">
        <v>282</v>
      </c>
      <c r="C207" s="219" t="s">
        <v>104</v>
      </c>
      <c r="D207" s="67">
        <v>3</v>
      </c>
      <c r="E207" s="41"/>
      <c r="F207" s="95"/>
      <c r="G207" s="95"/>
      <c r="H207" s="121"/>
      <c r="I207" s="121"/>
      <c r="J207" s="42"/>
    </row>
    <row r="208" spans="1:10" s="7" customFormat="1" ht="20.399999999999999" hidden="1" x14ac:dyDescent="0.2">
      <c r="A208" s="12"/>
      <c r="B208" s="2" t="s">
        <v>283</v>
      </c>
      <c r="C208" s="219" t="s">
        <v>104</v>
      </c>
      <c r="D208" s="67">
        <v>9</v>
      </c>
      <c r="E208" s="41"/>
      <c r="F208" s="95"/>
      <c r="G208" s="95"/>
      <c r="H208" s="121"/>
      <c r="I208" s="121"/>
      <c r="J208" s="42"/>
    </row>
    <row r="209" spans="1:13" s="7" customFormat="1" ht="70.5" hidden="1" customHeight="1" x14ac:dyDescent="0.2">
      <c r="A209" s="12"/>
      <c r="B209" s="2" t="s">
        <v>354</v>
      </c>
      <c r="C209" s="219" t="s">
        <v>104</v>
      </c>
      <c r="D209" s="67">
        <v>3</v>
      </c>
      <c r="E209" s="41"/>
      <c r="F209" s="95"/>
      <c r="G209" s="95"/>
      <c r="H209" s="121"/>
      <c r="I209" s="121"/>
      <c r="J209" s="42"/>
    </row>
    <row r="210" spans="1:13" s="7" customFormat="1" hidden="1" x14ac:dyDescent="0.2">
      <c r="A210" s="5"/>
      <c r="B210" s="27"/>
      <c r="C210" s="81"/>
      <c r="D210" s="222" t="s">
        <v>102</v>
      </c>
      <c r="E210" s="41"/>
      <c r="F210" s="95"/>
      <c r="G210" s="204"/>
      <c r="H210" s="198"/>
      <c r="I210" s="198"/>
      <c r="J210" s="42"/>
    </row>
    <row r="211" spans="1:13" s="7" customFormat="1" hidden="1" x14ac:dyDescent="0.2">
      <c r="A211" s="12"/>
      <c r="B211" s="2"/>
      <c r="C211" s="219"/>
      <c r="D211" s="67"/>
      <c r="E211" s="41"/>
      <c r="F211" s="95"/>
      <c r="G211" s="95"/>
      <c r="H211" s="121"/>
      <c r="I211" s="121"/>
      <c r="J211" s="42"/>
    </row>
    <row r="212" spans="1:13" hidden="1" x14ac:dyDescent="0.2">
      <c r="A212" s="5" t="s">
        <v>327</v>
      </c>
      <c r="B212" s="45" t="s">
        <v>83</v>
      </c>
      <c r="C212" s="16" t="s">
        <v>158</v>
      </c>
      <c r="D212" s="17">
        <v>1000</v>
      </c>
      <c r="E212" s="17"/>
      <c r="F212" s="86"/>
      <c r="G212" s="97"/>
      <c r="H212" s="195"/>
      <c r="I212" s="195"/>
      <c r="J212" s="35"/>
      <c r="L212" s="1"/>
      <c r="M212" s="1"/>
    </row>
    <row r="213" spans="1:13" x14ac:dyDescent="0.2">
      <c r="A213" s="47"/>
      <c r="B213" s="36"/>
      <c r="C213" s="71"/>
      <c r="D213" s="73"/>
      <c r="E213" s="73"/>
      <c r="F213" s="91"/>
      <c r="G213" s="205"/>
      <c r="H213" s="183"/>
      <c r="I213" s="183"/>
      <c r="J213" s="36"/>
      <c r="L213" s="1"/>
      <c r="M213" s="1"/>
    </row>
    <row r="214" spans="1:13" ht="20.399999999999999" x14ac:dyDescent="0.2">
      <c r="A214" s="44" t="s">
        <v>328</v>
      </c>
      <c r="B214" s="151" t="s">
        <v>357</v>
      </c>
      <c r="C214" s="82"/>
      <c r="D214" s="9"/>
      <c r="E214" s="9"/>
      <c r="F214" s="90"/>
      <c r="G214" s="206"/>
      <c r="H214" s="202"/>
      <c r="I214" s="202"/>
      <c r="J214" s="48"/>
      <c r="L214" s="1"/>
      <c r="M214" s="1"/>
    </row>
    <row r="215" spans="1:13" x14ac:dyDescent="0.2">
      <c r="A215" s="46"/>
      <c r="B215" s="152" t="s">
        <v>284</v>
      </c>
      <c r="G215" s="207"/>
      <c r="H215" s="208"/>
      <c r="I215" s="208"/>
      <c r="J215" s="50"/>
      <c r="L215" s="1"/>
      <c r="M215" s="1"/>
    </row>
    <row r="216" spans="1:13" ht="20.399999999999999" x14ac:dyDescent="0.2">
      <c r="A216" s="46"/>
      <c r="B216" s="152" t="s">
        <v>285</v>
      </c>
      <c r="G216" s="207"/>
      <c r="H216" s="208"/>
      <c r="I216" s="208"/>
      <c r="J216" s="50"/>
      <c r="L216" s="1"/>
      <c r="M216" s="1"/>
    </row>
    <row r="217" spans="1:13" ht="20.399999999999999" x14ac:dyDescent="0.2">
      <c r="A217" s="46"/>
      <c r="B217" s="153" t="s">
        <v>246</v>
      </c>
      <c r="C217" s="79"/>
      <c r="D217" s="30"/>
      <c r="E217" s="30"/>
      <c r="F217" s="92"/>
      <c r="G217" s="209"/>
      <c r="H217" s="210"/>
      <c r="I217" s="210"/>
      <c r="J217" s="43"/>
      <c r="L217" s="1"/>
      <c r="M217" s="1"/>
    </row>
    <row r="218" spans="1:13" x14ac:dyDescent="0.2">
      <c r="A218" s="29"/>
      <c r="B218" s="51" t="s">
        <v>247</v>
      </c>
      <c r="C218" s="83" t="s">
        <v>158</v>
      </c>
      <c r="D218" s="19">
        <v>400</v>
      </c>
      <c r="E218" s="19">
        <v>5</v>
      </c>
      <c r="F218" s="236">
        <v>23.5</v>
      </c>
      <c r="G218" s="237">
        <f>F218*1.05</f>
        <v>24.675000000000001</v>
      </c>
      <c r="H218" s="238">
        <f>F218*D218</f>
        <v>9400</v>
      </c>
      <c r="I218" s="238">
        <f>G218*D218</f>
        <v>9870</v>
      </c>
      <c r="J218" s="243" t="s">
        <v>448</v>
      </c>
      <c r="L218" s="1"/>
      <c r="M218" s="1"/>
    </row>
    <row r="219" spans="1:13" x14ac:dyDescent="0.2">
      <c r="A219" s="29"/>
      <c r="B219" s="51" t="s">
        <v>248</v>
      </c>
      <c r="C219" s="16" t="s">
        <v>158</v>
      </c>
      <c r="D219" s="19">
        <v>400</v>
      </c>
      <c r="E219" s="19">
        <v>5</v>
      </c>
      <c r="F219" s="236">
        <v>23.5</v>
      </c>
      <c r="G219" s="237">
        <f t="shared" ref="G219:G225" si="5">F219*1.05</f>
        <v>24.675000000000001</v>
      </c>
      <c r="H219" s="238">
        <f t="shared" ref="H219:H225" si="6">F219*D219</f>
        <v>9400</v>
      </c>
      <c r="I219" s="238">
        <f t="shared" ref="I219:I225" si="7">G219*D219</f>
        <v>9870</v>
      </c>
      <c r="J219" s="241" t="s">
        <v>449</v>
      </c>
      <c r="L219" s="1"/>
      <c r="M219" s="1"/>
    </row>
    <row r="220" spans="1:13" x14ac:dyDescent="0.2">
      <c r="A220" s="29"/>
      <c r="B220" s="51" t="s">
        <v>249</v>
      </c>
      <c r="C220" s="16" t="s">
        <v>158</v>
      </c>
      <c r="D220" s="19">
        <v>400</v>
      </c>
      <c r="E220" s="19">
        <v>5</v>
      </c>
      <c r="F220" s="239">
        <v>23.5</v>
      </c>
      <c r="G220" s="237">
        <f t="shared" si="5"/>
        <v>24.675000000000001</v>
      </c>
      <c r="H220" s="238">
        <f t="shared" si="6"/>
        <v>9400</v>
      </c>
      <c r="I220" s="238">
        <f t="shared" si="7"/>
        <v>9870</v>
      </c>
      <c r="J220" s="241" t="s">
        <v>450</v>
      </c>
      <c r="L220" s="1"/>
      <c r="M220" s="1"/>
    </row>
    <row r="221" spans="1:13" x14ac:dyDescent="0.2">
      <c r="A221" s="29"/>
      <c r="B221" s="51" t="s">
        <v>250</v>
      </c>
      <c r="C221" s="16" t="s">
        <v>158</v>
      </c>
      <c r="D221" s="19">
        <v>400</v>
      </c>
      <c r="E221" s="19">
        <v>5</v>
      </c>
      <c r="F221" s="239">
        <f>64.5</f>
        <v>64.5</v>
      </c>
      <c r="G221" s="237">
        <f t="shared" si="5"/>
        <v>67.725000000000009</v>
      </c>
      <c r="H221" s="238">
        <f t="shared" si="6"/>
        <v>25800</v>
      </c>
      <c r="I221" s="238">
        <f t="shared" si="7"/>
        <v>27090.000000000004</v>
      </c>
      <c r="J221" s="241" t="s">
        <v>451</v>
      </c>
      <c r="L221" s="1"/>
      <c r="M221" s="1"/>
    </row>
    <row r="222" spans="1:13" x14ac:dyDescent="0.2">
      <c r="A222" s="29"/>
      <c r="B222" s="36" t="s">
        <v>253</v>
      </c>
      <c r="C222" s="16" t="s">
        <v>158</v>
      </c>
      <c r="D222" s="19">
        <v>400</v>
      </c>
      <c r="E222" s="19">
        <v>5</v>
      </c>
      <c r="F222" s="239">
        <v>23.5</v>
      </c>
      <c r="G222" s="237">
        <f t="shared" si="5"/>
        <v>24.675000000000001</v>
      </c>
      <c r="H222" s="238">
        <f t="shared" si="6"/>
        <v>9400</v>
      </c>
      <c r="I222" s="238">
        <f t="shared" si="7"/>
        <v>9870</v>
      </c>
      <c r="J222" s="241" t="s">
        <v>452</v>
      </c>
      <c r="L222" s="1"/>
      <c r="M222" s="1"/>
    </row>
    <row r="223" spans="1:13" x14ac:dyDescent="0.2">
      <c r="A223" s="29"/>
      <c r="B223" s="35" t="s">
        <v>251</v>
      </c>
      <c r="C223" s="16" t="s">
        <v>158</v>
      </c>
      <c r="D223" s="19">
        <v>400</v>
      </c>
      <c r="E223" s="19">
        <v>5</v>
      </c>
      <c r="F223" s="239">
        <v>23.5</v>
      </c>
      <c r="G223" s="237">
        <f t="shared" si="5"/>
        <v>24.675000000000001</v>
      </c>
      <c r="H223" s="238">
        <f t="shared" si="6"/>
        <v>9400</v>
      </c>
      <c r="I223" s="238">
        <f t="shared" si="7"/>
        <v>9870</v>
      </c>
      <c r="J223" s="241" t="s">
        <v>453</v>
      </c>
      <c r="L223" s="1"/>
      <c r="M223" s="1"/>
    </row>
    <row r="224" spans="1:13" x14ac:dyDescent="0.2">
      <c r="A224" s="29"/>
      <c r="B224" s="35" t="s">
        <v>254</v>
      </c>
      <c r="C224" s="16" t="s">
        <v>158</v>
      </c>
      <c r="D224" s="19">
        <v>400</v>
      </c>
      <c r="E224" s="19">
        <v>5</v>
      </c>
      <c r="F224" s="239">
        <v>25</v>
      </c>
      <c r="G224" s="237">
        <f t="shared" si="5"/>
        <v>26.25</v>
      </c>
      <c r="H224" s="238">
        <f t="shared" si="6"/>
        <v>10000</v>
      </c>
      <c r="I224" s="238">
        <f t="shared" si="7"/>
        <v>10500</v>
      </c>
      <c r="J224" s="241" t="s">
        <v>454</v>
      </c>
      <c r="L224" s="1"/>
      <c r="M224" s="1"/>
    </row>
    <row r="225" spans="1:13" x14ac:dyDescent="0.2">
      <c r="A225" s="29"/>
      <c r="B225" s="35" t="s">
        <v>252</v>
      </c>
      <c r="C225" s="16" t="s">
        <v>158</v>
      </c>
      <c r="D225" s="19">
        <v>400</v>
      </c>
      <c r="E225" s="19">
        <v>5</v>
      </c>
      <c r="F225" s="239">
        <v>25</v>
      </c>
      <c r="G225" s="237">
        <f t="shared" si="5"/>
        <v>26.25</v>
      </c>
      <c r="H225" s="238">
        <f t="shared" si="6"/>
        <v>10000</v>
      </c>
      <c r="I225" s="238">
        <f t="shared" si="7"/>
        <v>10500</v>
      </c>
      <c r="J225" s="241" t="s">
        <v>455</v>
      </c>
      <c r="L225" s="1"/>
      <c r="M225" s="1"/>
    </row>
    <row r="226" spans="1:13" x14ac:dyDescent="0.2">
      <c r="A226" s="47"/>
      <c r="B226" s="36"/>
      <c r="C226" s="16"/>
      <c r="D226" s="5" t="s">
        <v>102</v>
      </c>
      <c r="E226" s="17"/>
      <c r="F226" s="86"/>
      <c r="G226" s="97"/>
      <c r="H226" s="195"/>
      <c r="I226" s="195">
        <f>SUM(I218:I225)</f>
        <v>97440</v>
      </c>
      <c r="J226" s="35"/>
      <c r="L226" s="1"/>
      <c r="M226" s="1"/>
    </row>
    <row r="227" spans="1:13" ht="47.25" hidden="1" customHeight="1" x14ac:dyDescent="0.2">
      <c r="A227" s="265" t="s">
        <v>329</v>
      </c>
      <c r="B227" s="45" t="s">
        <v>355</v>
      </c>
      <c r="C227" s="214" t="s">
        <v>158</v>
      </c>
      <c r="D227" s="215">
        <v>300</v>
      </c>
      <c r="E227" s="17"/>
      <c r="F227" s="86"/>
      <c r="G227" s="97"/>
      <c r="H227" s="195"/>
      <c r="I227" s="195"/>
      <c r="J227" s="35"/>
      <c r="L227" s="1"/>
      <c r="M227" s="1"/>
    </row>
    <row r="228" spans="1:13" ht="11.25" hidden="1" customHeight="1" x14ac:dyDescent="0.2">
      <c r="A228" s="266"/>
      <c r="B228" s="157"/>
      <c r="C228" s="214"/>
      <c r="D228" s="215"/>
      <c r="E228" s="17"/>
      <c r="F228" s="86"/>
      <c r="G228" s="86"/>
      <c r="H228" s="75"/>
      <c r="I228" s="195"/>
      <c r="J228" s="35"/>
      <c r="L228" s="1"/>
      <c r="M228" s="1"/>
    </row>
    <row r="229" spans="1:13" ht="46.5" hidden="1" customHeight="1" x14ac:dyDescent="0.2">
      <c r="A229" s="265" t="s">
        <v>330</v>
      </c>
      <c r="B229" s="157" t="s">
        <v>356</v>
      </c>
      <c r="C229" s="177" t="s">
        <v>158</v>
      </c>
      <c r="D229" s="215">
        <v>300</v>
      </c>
      <c r="E229" s="17"/>
      <c r="F229" s="86"/>
      <c r="G229" s="86"/>
      <c r="H229" s="75"/>
      <c r="I229" s="195"/>
      <c r="J229" s="35"/>
      <c r="L229" s="1"/>
      <c r="M229" s="1"/>
    </row>
    <row r="230" spans="1:13" hidden="1" x14ac:dyDescent="0.2">
      <c r="A230" s="267"/>
      <c r="B230" s="157"/>
      <c r="C230" s="16"/>
      <c r="D230" s="17"/>
      <c r="E230" s="17"/>
      <c r="F230" s="86"/>
      <c r="G230" s="86"/>
      <c r="H230" s="75"/>
      <c r="I230" s="195"/>
      <c r="J230" s="35"/>
      <c r="L230" s="1"/>
      <c r="M230" s="1"/>
    </row>
    <row r="231" spans="1:13" hidden="1" x14ac:dyDescent="0.2">
      <c r="A231" s="161" t="s">
        <v>331</v>
      </c>
      <c r="B231" s="151" t="s">
        <v>0</v>
      </c>
      <c r="C231" s="82"/>
      <c r="D231" s="9"/>
      <c r="E231" s="9"/>
      <c r="F231" s="90"/>
      <c r="G231" s="90"/>
      <c r="H231" s="105"/>
      <c r="I231" s="105"/>
      <c r="J231" s="48"/>
    </row>
    <row r="232" spans="1:13" hidden="1" x14ac:dyDescent="0.2">
      <c r="A232" s="15"/>
      <c r="B232" s="156" t="s">
        <v>403</v>
      </c>
      <c r="J232" s="50"/>
    </row>
    <row r="233" spans="1:13" hidden="1" x14ac:dyDescent="0.2">
      <c r="A233" s="15"/>
      <c r="B233" s="35" t="s">
        <v>358</v>
      </c>
      <c r="C233" s="16" t="s">
        <v>158</v>
      </c>
      <c r="D233" s="17">
        <v>500</v>
      </c>
      <c r="E233" s="17"/>
      <c r="F233" s="86"/>
      <c r="G233" s="86"/>
      <c r="H233" s="75"/>
      <c r="I233" s="75"/>
      <c r="J233" s="35"/>
    </row>
    <row r="234" spans="1:13" hidden="1" x14ac:dyDescent="0.2">
      <c r="A234" s="15"/>
      <c r="B234" s="51" t="s">
        <v>359</v>
      </c>
      <c r="C234" s="83" t="s">
        <v>158</v>
      </c>
      <c r="D234" s="19">
        <v>120</v>
      </c>
      <c r="E234" s="19"/>
      <c r="F234" s="96"/>
      <c r="G234" s="96"/>
      <c r="H234" s="119"/>
      <c r="I234" s="119"/>
      <c r="J234" s="51"/>
    </row>
    <row r="235" spans="1:13" hidden="1" x14ac:dyDescent="0.2">
      <c r="A235" s="15"/>
      <c r="B235" s="51" t="s">
        <v>360</v>
      </c>
      <c r="C235" s="83" t="s">
        <v>158</v>
      </c>
      <c r="D235" s="19">
        <v>120</v>
      </c>
      <c r="E235" s="19"/>
      <c r="F235" s="96"/>
      <c r="G235" s="96"/>
      <c r="H235" s="119"/>
      <c r="I235" s="119"/>
      <c r="J235" s="51"/>
    </row>
    <row r="236" spans="1:13" hidden="1" x14ac:dyDescent="0.2">
      <c r="A236" s="15"/>
      <c r="B236" s="35" t="s">
        <v>362</v>
      </c>
      <c r="C236" s="83" t="s">
        <v>158</v>
      </c>
      <c r="D236" s="19">
        <v>900</v>
      </c>
      <c r="E236" s="19"/>
      <c r="F236" s="96"/>
      <c r="G236" s="96"/>
      <c r="H236" s="119"/>
      <c r="I236" s="119"/>
      <c r="J236" s="51"/>
    </row>
    <row r="237" spans="1:13" hidden="1" x14ac:dyDescent="0.2">
      <c r="A237" s="15"/>
      <c r="B237" s="35" t="s">
        <v>361</v>
      </c>
      <c r="C237" s="83" t="s">
        <v>158</v>
      </c>
      <c r="D237" s="19">
        <v>300</v>
      </c>
      <c r="E237" s="19"/>
      <c r="F237" s="96"/>
      <c r="G237" s="96"/>
      <c r="H237" s="119"/>
      <c r="I237" s="119"/>
      <c r="J237" s="51"/>
    </row>
    <row r="238" spans="1:13" hidden="1" x14ac:dyDescent="0.2">
      <c r="A238" s="15"/>
      <c r="B238" s="35" t="s">
        <v>208</v>
      </c>
      <c r="C238" s="83" t="s">
        <v>158</v>
      </c>
      <c r="D238" s="19">
        <v>100</v>
      </c>
      <c r="E238" s="19"/>
      <c r="F238" s="96"/>
      <c r="G238" s="96"/>
      <c r="H238" s="119"/>
      <c r="I238" s="119"/>
      <c r="J238" s="51"/>
    </row>
    <row r="239" spans="1:13" hidden="1" x14ac:dyDescent="0.2">
      <c r="A239" s="15"/>
      <c r="B239" s="35" t="s">
        <v>209</v>
      </c>
      <c r="C239" s="83" t="s">
        <v>158</v>
      </c>
      <c r="D239" s="19">
        <v>100</v>
      </c>
      <c r="E239" s="19"/>
      <c r="F239" s="96"/>
      <c r="G239" s="96"/>
      <c r="H239" s="119"/>
      <c r="I239" s="119"/>
      <c r="J239" s="51"/>
    </row>
    <row r="240" spans="1:13" hidden="1" x14ac:dyDescent="0.2">
      <c r="A240" s="15"/>
      <c r="B240" s="35" t="s">
        <v>210</v>
      </c>
      <c r="C240" s="83" t="s">
        <v>158</v>
      </c>
      <c r="D240" s="19">
        <v>100</v>
      </c>
      <c r="E240" s="19"/>
      <c r="F240" s="96"/>
      <c r="G240" s="96"/>
      <c r="H240" s="119"/>
      <c r="I240" s="119"/>
      <c r="J240" s="51"/>
    </row>
    <row r="241" spans="1:10" hidden="1" x14ac:dyDescent="0.2">
      <c r="A241" s="15"/>
      <c r="B241" s="35" t="s">
        <v>213</v>
      </c>
      <c r="C241" s="83" t="s">
        <v>158</v>
      </c>
      <c r="D241" s="19">
        <v>50</v>
      </c>
      <c r="E241" s="19"/>
      <c r="F241" s="96"/>
      <c r="G241" s="96"/>
      <c r="H241" s="119"/>
      <c r="I241" s="119"/>
      <c r="J241" s="51"/>
    </row>
    <row r="242" spans="1:10" hidden="1" x14ac:dyDescent="0.2">
      <c r="A242" s="15"/>
      <c r="B242" s="35" t="s">
        <v>212</v>
      </c>
      <c r="C242" s="16" t="s">
        <v>158</v>
      </c>
      <c r="D242" s="17">
        <v>60</v>
      </c>
      <c r="E242" s="17"/>
      <c r="F242" s="86"/>
      <c r="G242" s="96"/>
      <c r="H242" s="119"/>
      <c r="I242" s="119"/>
      <c r="J242" s="35"/>
    </row>
    <row r="243" spans="1:10" hidden="1" x14ac:dyDescent="0.2">
      <c r="A243" s="15"/>
      <c r="B243" s="35" t="s">
        <v>211</v>
      </c>
      <c r="C243" s="16" t="s">
        <v>158</v>
      </c>
      <c r="D243" s="17">
        <v>120</v>
      </c>
      <c r="E243" s="17"/>
      <c r="F243" s="86"/>
      <c r="G243" s="96"/>
      <c r="H243" s="119"/>
      <c r="I243" s="119"/>
      <c r="J243" s="35"/>
    </row>
    <row r="244" spans="1:10" hidden="1" x14ac:dyDescent="0.2">
      <c r="A244" s="15"/>
      <c r="B244" s="35" t="s">
        <v>1</v>
      </c>
      <c r="C244" s="16" t="s">
        <v>143</v>
      </c>
      <c r="D244" s="17">
        <v>6000</v>
      </c>
      <c r="E244" s="17"/>
      <c r="F244" s="86"/>
      <c r="G244" s="96"/>
      <c r="H244" s="119"/>
      <c r="I244" s="119"/>
      <c r="J244" s="35"/>
    </row>
    <row r="245" spans="1:10" hidden="1" x14ac:dyDescent="0.2">
      <c r="A245" s="15"/>
      <c r="B245" s="35" t="s">
        <v>2</v>
      </c>
      <c r="C245" s="16" t="s">
        <v>143</v>
      </c>
      <c r="D245" s="17">
        <v>3000</v>
      </c>
      <c r="E245" s="17"/>
      <c r="F245" s="86"/>
      <c r="G245" s="96"/>
      <c r="H245" s="119"/>
      <c r="I245" s="119"/>
      <c r="J245" s="35"/>
    </row>
    <row r="246" spans="1:10" hidden="1" x14ac:dyDescent="0.2">
      <c r="A246" s="15"/>
      <c r="B246" s="35" t="s">
        <v>3</v>
      </c>
      <c r="C246" s="16" t="s">
        <v>143</v>
      </c>
      <c r="D246" s="17">
        <v>3000</v>
      </c>
      <c r="E246" s="17"/>
      <c r="F246" s="86"/>
      <c r="G246" s="96"/>
      <c r="H246" s="119"/>
      <c r="I246" s="119"/>
      <c r="J246" s="35"/>
    </row>
    <row r="247" spans="1:10" hidden="1" x14ac:dyDescent="0.2">
      <c r="A247" s="15"/>
      <c r="B247" s="35" t="s">
        <v>4</v>
      </c>
      <c r="C247" s="16" t="s">
        <v>214</v>
      </c>
      <c r="D247" s="17">
        <v>240</v>
      </c>
      <c r="E247" s="17"/>
      <c r="F247" s="86"/>
      <c r="G247" s="96"/>
      <c r="H247" s="119"/>
      <c r="I247" s="119"/>
      <c r="J247" s="35"/>
    </row>
    <row r="248" spans="1:10" hidden="1" x14ac:dyDescent="0.2">
      <c r="A248" s="15"/>
      <c r="B248" s="35" t="s">
        <v>5</v>
      </c>
      <c r="C248" s="16" t="s">
        <v>143</v>
      </c>
      <c r="D248" s="17">
        <v>30</v>
      </c>
      <c r="E248" s="17"/>
      <c r="F248" s="86"/>
      <c r="G248" s="96"/>
      <c r="H248" s="119"/>
      <c r="I248" s="119"/>
      <c r="J248" s="35"/>
    </row>
    <row r="249" spans="1:10" hidden="1" x14ac:dyDescent="0.2">
      <c r="A249" s="15"/>
      <c r="B249" s="35" t="s">
        <v>6</v>
      </c>
      <c r="C249" s="16" t="s">
        <v>164</v>
      </c>
      <c r="D249" s="17">
        <v>600</v>
      </c>
      <c r="E249" s="17"/>
      <c r="F249" s="86"/>
      <c r="G249" s="96"/>
      <c r="H249" s="119"/>
      <c r="I249" s="119"/>
      <c r="J249" s="35"/>
    </row>
    <row r="250" spans="1:10" hidden="1" x14ac:dyDescent="0.2">
      <c r="A250" s="15"/>
      <c r="B250" s="35" t="s">
        <v>7</v>
      </c>
      <c r="C250" s="16" t="s">
        <v>143</v>
      </c>
      <c r="D250" s="17">
        <v>600</v>
      </c>
      <c r="E250" s="17"/>
      <c r="F250" s="86"/>
      <c r="G250" s="96"/>
      <c r="H250" s="119"/>
      <c r="I250" s="119"/>
      <c r="J250" s="35"/>
    </row>
    <row r="251" spans="1:10" hidden="1" x14ac:dyDescent="0.2">
      <c r="A251" s="15"/>
      <c r="B251" s="35" t="s">
        <v>8</v>
      </c>
      <c r="C251" s="16" t="s">
        <v>143</v>
      </c>
      <c r="D251" s="17">
        <v>600</v>
      </c>
      <c r="E251" s="17"/>
      <c r="F251" s="86"/>
      <c r="G251" s="96"/>
      <c r="H251" s="119"/>
      <c r="I251" s="119"/>
      <c r="J251" s="35"/>
    </row>
    <row r="252" spans="1:10" hidden="1" x14ac:dyDescent="0.2">
      <c r="A252" s="15"/>
      <c r="B252" s="35" t="s">
        <v>9</v>
      </c>
      <c r="C252" s="16" t="s">
        <v>143</v>
      </c>
      <c r="D252" s="17">
        <v>1200</v>
      </c>
      <c r="E252" s="17"/>
      <c r="F252" s="86"/>
      <c r="G252" s="96"/>
      <c r="H252" s="119"/>
      <c r="I252" s="119"/>
      <c r="J252" s="35"/>
    </row>
    <row r="253" spans="1:10" hidden="1" x14ac:dyDescent="0.2">
      <c r="A253" s="15"/>
      <c r="B253" s="35" t="s">
        <v>10</v>
      </c>
      <c r="C253" s="16" t="s">
        <v>143</v>
      </c>
      <c r="D253" s="17">
        <v>300</v>
      </c>
      <c r="E253" s="17"/>
      <c r="F253" s="86"/>
      <c r="G253" s="96"/>
      <c r="H253" s="119"/>
      <c r="I253" s="119"/>
      <c r="J253" s="35"/>
    </row>
    <row r="254" spans="1:10" ht="20.399999999999999" hidden="1" x14ac:dyDescent="0.2">
      <c r="A254" s="15"/>
      <c r="B254" s="35" t="s">
        <v>13</v>
      </c>
      <c r="C254" s="16" t="s">
        <v>54</v>
      </c>
      <c r="D254" s="17">
        <v>1</v>
      </c>
      <c r="E254" s="17"/>
      <c r="F254" s="86"/>
      <c r="G254" s="96"/>
      <c r="H254" s="119"/>
      <c r="I254" s="119"/>
      <c r="J254" s="35"/>
    </row>
    <row r="255" spans="1:10" hidden="1" x14ac:dyDescent="0.2">
      <c r="A255" s="15"/>
      <c r="B255" s="35" t="s">
        <v>11</v>
      </c>
      <c r="C255" s="16" t="s">
        <v>54</v>
      </c>
      <c r="D255" s="17">
        <v>1</v>
      </c>
      <c r="E255" s="17"/>
      <c r="F255" s="86"/>
      <c r="G255" s="96"/>
      <c r="H255" s="119"/>
      <c r="I255" s="119"/>
      <c r="J255" s="35"/>
    </row>
    <row r="256" spans="1:10" hidden="1" x14ac:dyDescent="0.2">
      <c r="A256" s="15"/>
      <c r="B256" s="35" t="s">
        <v>12</v>
      </c>
      <c r="C256" s="16" t="s">
        <v>54</v>
      </c>
      <c r="D256" s="17">
        <v>1</v>
      </c>
      <c r="E256" s="17"/>
      <c r="F256" s="86"/>
      <c r="G256" s="96"/>
      <c r="H256" s="119"/>
      <c r="I256" s="119"/>
      <c r="J256" s="35"/>
    </row>
    <row r="257" spans="1:10" hidden="1" x14ac:dyDescent="0.2">
      <c r="A257" s="15"/>
      <c r="B257" s="35" t="s">
        <v>14</v>
      </c>
      <c r="C257" s="16" t="s">
        <v>54</v>
      </c>
      <c r="D257" s="17">
        <v>1</v>
      </c>
      <c r="E257" s="17"/>
      <c r="F257" s="86"/>
      <c r="G257" s="96"/>
      <c r="H257" s="119"/>
      <c r="I257" s="119"/>
      <c r="J257" s="35"/>
    </row>
    <row r="258" spans="1:10" ht="11.25" hidden="1" customHeight="1" x14ac:dyDescent="0.2">
      <c r="A258" s="15"/>
      <c r="B258" s="35" t="s">
        <v>241</v>
      </c>
      <c r="C258" s="16" t="s">
        <v>54</v>
      </c>
      <c r="D258" s="17">
        <v>1</v>
      </c>
      <c r="E258" s="17"/>
      <c r="F258" s="86"/>
      <c r="G258" s="96"/>
      <c r="H258" s="119"/>
      <c r="I258" s="119"/>
      <c r="J258" s="35"/>
    </row>
    <row r="259" spans="1:10" hidden="1" x14ac:dyDescent="0.2">
      <c r="A259" s="52"/>
      <c r="B259" s="27" t="s">
        <v>69</v>
      </c>
      <c r="C259" s="16" t="s">
        <v>143</v>
      </c>
      <c r="D259" s="17">
        <v>120</v>
      </c>
      <c r="E259" s="17"/>
      <c r="F259" s="86"/>
      <c r="G259" s="96"/>
      <c r="H259" s="119"/>
      <c r="I259" s="119"/>
      <c r="J259" s="18"/>
    </row>
    <row r="260" spans="1:10" hidden="1" x14ac:dyDescent="0.2">
      <c r="A260" s="15"/>
      <c r="B260" s="36"/>
      <c r="C260" s="71"/>
      <c r="D260" s="174" t="s">
        <v>102</v>
      </c>
      <c r="E260" s="73"/>
      <c r="F260" s="91"/>
      <c r="G260" s="91"/>
      <c r="H260" s="183"/>
      <c r="I260" s="183"/>
      <c r="J260" s="36"/>
    </row>
    <row r="261" spans="1:10" s="7" customFormat="1" ht="80.25" hidden="1" customHeight="1" x14ac:dyDescent="0.2">
      <c r="A261" s="184" t="s">
        <v>363</v>
      </c>
      <c r="B261" s="223" t="s">
        <v>411</v>
      </c>
      <c r="C261" s="159"/>
      <c r="D261" s="159"/>
      <c r="E261" s="159"/>
      <c r="F261" s="159"/>
      <c r="G261" s="159"/>
      <c r="H261" s="159"/>
      <c r="I261" s="159"/>
      <c r="J261" s="160"/>
    </row>
    <row r="262" spans="1:10" s="7" customFormat="1" ht="11.25" hidden="1" customHeight="1" x14ac:dyDescent="0.2">
      <c r="A262" s="52"/>
      <c r="B262" s="156" t="s">
        <v>34</v>
      </c>
      <c r="C262" s="125"/>
      <c r="D262" s="126"/>
      <c r="E262" s="126"/>
      <c r="F262" s="127"/>
      <c r="G262" s="127"/>
      <c r="H262" s="128"/>
      <c r="I262" s="128"/>
      <c r="J262" s="129"/>
    </row>
    <row r="263" spans="1:10" s="7" customFormat="1" ht="11.25" hidden="1" customHeight="1" x14ac:dyDescent="0.2">
      <c r="A263" s="52"/>
      <c r="B263" s="154" t="s">
        <v>35</v>
      </c>
      <c r="C263" s="130"/>
      <c r="D263" s="131"/>
      <c r="E263" s="131"/>
      <c r="F263" s="132"/>
      <c r="G263" s="132"/>
      <c r="H263" s="133"/>
      <c r="I263" s="133"/>
      <c r="J263" s="134"/>
    </row>
    <row r="264" spans="1:10" s="7" customFormat="1" ht="10.5" hidden="1" customHeight="1" x14ac:dyDescent="0.2">
      <c r="A264" s="52"/>
      <c r="B264" s="154" t="s">
        <v>221</v>
      </c>
      <c r="C264" s="83" t="s">
        <v>240</v>
      </c>
      <c r="D264" s="39">
        <v>36</v>
      </c>
      <c r="E264" s="39"/>
      <c r="F264" s="121"/>
      <c r="G264" s="121"/>
      <c r="H264" s="121"/>
      <c r="I264" s="121"/>
      <c r="J264" s="40"/>
    </row>
    <row r="265" spans="1:10" s="7" customFormat="1" hidden="1" x14ac:dyDescent="0.2">
      <c r="A265" s="52"/>
      <c r="B265" s="149" t="s">
        <v>36</v>
      </c>
      <c r="C265" s="83" t="s">
        <v>240</v>
      </c>
      <c r="D265" s="47">
        <v>9</v>
      </c>
      <c r="E265" s="47"/>
      <c r="F265" s="121"/>
      <c r="G265" s="121"/>
      <c r="H265" s="121"/>
      <c r="I265" s="121"/>
      <c r="J265" s="57"/>
    </row>
    <row r="266" spans="1:10" s="7" customFormat="1" hidden="1" x14ac:dyDescent="0.2">
      <c r="A266" s="52"/>
      <c r="B266" s="149" t="s">
        <v>219</v>
      </c>
      <c r="C266" s="83" t="s">
        <v>54</v>
      </c>
      <c r="D266" s="47">
        <v>600</v>
      </c>
      <c r="E266" s="47"/>
      <c r="F266" s="121"/>
      <c r="G266" s="121"/>
      <c r="H266" s="121"/>
      <c r="I266" s="121"/>
      <c r="J266" s="57"/>
    </row>
    <row r="267" spans="1:10" s="7" customFormat="1" hidden="1" x14ac:dyDescent="0.2">
      <c r="A267" s="52"/>
      <c r="B267" s="149" t="s">
        <v>218</v>
      </c>
      <c r="C267" s="83" t="s">
        <v>54</v>
      </c>
      <c r="D267" s="47">
        <v>600</v>
      </c>
      <c r="E267" s="47"/>
      <c r="F267" s="121"/>
      <c r="G267" s="121"/>
      <c r="H267" s="121"/>
      <c r="I267" s="121"/>
      <c r="J267" s="57"/>
    </row>
    <row r="268" spans="1:10" s="7" customFormat="1" hidden="1" x14ac:dyDescent="0.2">
      <c r="A268" s="52"/>
      <c r="B268" s="149" t="s">
        <v>220</v>
      </c>
      <c r="C268" s="83" t="s">
        <v>54</v>
      </c>
      <c r="D268" s="47">
        <v>600</v>
      </c>
      <c r="E268" s="47"/>
      <c r="F268" s="121"/>
      <c r="G268" s="121"/>
      <c r="H268" s="121"/>
      <c r="I268" s="121"/>
      <c r="J268" s="57"/>
    </row>
    <row r="269" spans="1:10" s="7" customFormat="1" hidden="1" x14ac:dyDescent="0.2">
      <c r="A269" s="52"/>
      <c r="B269" s="149" t="s">
        <v>217</v>
      </c>
      <c r="C269" s="83" t="s">
        <v>54</v>
      </c>
      <c r="D269" s="47">
        <v>600</v>
      </c>
      <c r="E269" s="47"/>
      <c r="F269" s="121"/>
      <c r="G269" s="121"/>
      <c r="H269" s="121"/>
      <c r="I269" s="121"/>
      <c r="J269" s="57"/>
    </row>
    <row r="270" spans="1:10" s="7" customFormat="1" ht="10.5" hidden="1" customHeight="1" x14ac:dyDescent="0.2">
      <c r="A270" s="52"/>
      <c r="B270" s="27" t="s">
        <v>286</v>
      </c>
      <c r="C270" s="16" t="s">
        <v>54</v>
      </c>
      <c r="D270" s="17">
        <v>200</v>
      </c>
      <c r="E270" s="19"/>
      <c r="F270" s="136"/>
      <c r="G270" s="136"/>
      <c r="H270" s="121"/>
      <c r="I270" s="121"/>
      <c r="J270" s="57"/>
    </row>
    <row r="271" spans="1:10" s="7" customFormat="1" ht="20.399999999999999" hidden="1" x14ac:dyDescent="0.2">
      <c r="A271" s="52"/>
      <c r="B271" s="27" t="s">
        <v>287</v>
      </c>
      <c r="C271" s="16" t="s">
        <v>236</v>
      </c>
      <c r="D271" s="17">
        <v>18</v>
      </c>
      <c r="E271" s="19"/>
      <c r="F271" s="136"/>
      <c r="G271" s="136"/>
      <c r="H271" s="121"/>
      <c r="I271" s="121"/>
      <c r="J271" s="57"/>
    </row>
    <row r="272" spans="1:10" s="7" customFormat="1" ht="20.399999999999999" hidden="1" x14ac:dyDescent="0.2">
      <c r="A272" s="52"/>
      <c r="B272" s="27" t="s">
        <v>288</v>
      </c>
      <c r="C272" s="16" t="s">
        <v>54</v>
      </c>
      <c r="D272" s="17">
        <v>18</v>
      </c>
      <c r="E272" s="19"/>
      <c r="F272" s="136"/>
      <c r="G272" s="136"/>
      <c r="H272" s="121"/>
      <c r="I272" s="121"/>
      <c r="J272" s="57"/>
    </row>
    <row r="273" spans="1:10" s="7" customFormat="1" ht="20.399999999999999" hidden="1" x14ac:dyDescent="0.2">
      <c r="A273" s="52"/>
      <c r="B273" s="27" t="s">
        <v>289</v>
      </c>
      <c r="C273" s="16" t="s">
        <v>54</v>
      </c>
      <c r="D273" s="17">
        <v>18</v>
      </c>
      <c r="E273" s="19"/>
      <c r="F273" s="136"/>
      <c r="G273" s="136"/>
      <c r="H273" s="121"/>
      <c r="I273" s="121"/>
      <c r="J273" s="57"/>
    </row>
    <row r="274" spans="1:10" s="7" customFormat="1" hidden="1" x14ac:dyDescent="0.2">
      <c r="A274" s="52"/>
      <c r="B274" s="27" t="s">
        <v>290</v>
      </c>
      <c r="C274" s="16" t="s">
        <v>54</v>
      </c>
      <c r="D274" s="17">
        <v>6</v>
      </c>
      <c r="E274" s="19"/>
      <c r="F274" s="136"/>
      <c r="G274" s="136"/>
      <c r="H274" s="121"/>
      <c r="I274" s="121"/>
      <c r="J274" s="57"/>
    </row>
    <row r="275" spans="1:10" s="7" customFormat="1" ht="20.399999999999999" hidden="1" x14ac:dyDescent="0.2">
      <c r="A275" s="52"/>
      <c r="B275" s="27" t="s">
        <v>291</v>
      </c>
      <c r="C275" s="16" t="s">
        <v>236</v>
      </c>
      <c r="D275" s="17">
        <v>6</v>
      </c>
      <c r="E275" s="19"/>
      <c r="F275" s="136"/>
      <c r="G275" s="136"/>
      <c r="H275" s="121"/>
      <c r="I275" s="121"/>
      <c r="J275" s="57"/>
    </row>
    <row r="276" spans="1:10" s="7" customFormat="1" ht="20.399999999999999" hidden="1" x14ac:dyDescent="0.2">
      <c r="A276" s="52"/>
      <c r="B276" s="27" t="s">
        <v>237</v>
      </c>
      <c r="C276" s="16" t="s">
        <v>54</v>
      </c>
      <c r="D276" s="17">
        <v>6</v>
      </c>
      <c r="E276" s="19"/>
      <c r="F276" s="136"/>
      <c r="G276" s="136"/>
      <c r="H276" s="121"/>
      <c r="I276" s="121"/>
      <c r="J276" s="57"/>
    </row>
    <row r="277" spans="1:10" s="7" customFormat="1" ht="20.399999999999999" hidden="1" x14ac:dyDescent="0.2">
      <c r="A277" s="52"/>
      <c r="B277" s="27" t="s">
        <v>238</v>
      </c>
      <c r="C277" s="16" t="s">
        <v>54</v>
      </c>
      <c r="D277" s="17">
        <v>6</v>
      </c>
      <c r="E277" s="19"/>
      <c r="F277" s="136"/>
      <c r="G277" s="136"/>
      <c r="H277" s="121"/>
      <c r="I277" s="121"/>
      <c r="J277" s="57"/>
    </row>
    <row r="278" spans="1:10" s="7" customFormat="1" hidden="1" x14ac:dyDescent="0.2">
      <c r="A278" s="52"/>
      <c r="B278" s="27" t="s">
        <v>292</v>
      </c>
      <c r="C278" s="16" t="s">
        <v>54</v>
      </c>
      <c r="D278" s="17">
        <v>30</v>
      </c>
      <c r="E278" s="19"/>
      <c r="F278" s="136"/>
      <c r="G278" s="136"/>
      <c r="H278" s="121"/>
      <c r="I278" s="121"/>
      <c r="J278" s="57"/>
    </row>
    <row r="279" spans="1:10" s="7" customFormat="1" hidden="1" x14ac:dyDescent="0.2">
      <c r="A279" s="52"/>
      <c r="B279" s="27" t="s">
        <v>293</v>
      </c>
      <c r="C279" s="16" t="s">
        <v>54</v>
      </c>
      <c r="D279" s="17">
        <v>600</v>
      </c>
      <c r="E279" s="19"/>
      <c r="F279" s="136"/>
      <c r="G279" s="136"/>
      <c r="H279" s="121"/>
      <c r="I279" s="121"/>
      <c r="J279" s="57"/>
    </row>
    <row r="280" spans="1:10" s="7" customFormat="1" hidden="1" x14ac:dyDescent="0.2">
      <c r="A280" s="52"/>
      <c r="B280" s="27" t="s">
        <v>294</v>
      </c>
      <c r="C280" s="16" t="s">
        <v>54</v>
      </c>
      <c r="D280" s="17">
        <v>60</v>
      </c>
      <c r="E280" s="19"/>
      <c r="F280" s="136"/>
      <c r="G280" s="136"/>
      <c r="H280" s="121"/>
      <c r="I280" s="121"/>
      <c r="J280" s="57"/>
    </row>
    <row r="281" spans="1:10" s="7" customFormat="1" hidden="1" x14ac:dyDescent="0.2">
      <c r="A281" s="52"/>
      <c r="B281" s="27" t="s">
        <v>295</v>
      </c>
      <c r="C281" s="16" t="s">
        <v>54</v>
      </c>
      <c r="D281" s="17">
        <v>120</v>
      </c>
      <c r="E281" s="19"/>
      <c r="F281" s="136"/>
      <c r="G281" s="136"/>
      <c r="H281" s="121"/>
      <c r="I281" s="121"/>
      <c r="J281" s="57"/>
    </row>
    <row r="282" spans="1:10" s="7" customFormat="1" ht="20.399999999999999" hidden="1" x14ac:dyDescent="0.2">
      <c r="A282" s="52"/>
      <c r="B282" s="27" t="s">
        <v>296</v>
      </c>
      <c r="C282" s="16" t="s">
        <v>54</v>
      </c>
      <c r="D282" s="17">
        <v>600</v>
      </c>
      <c r="E282" s="19"/>
      <c r="F282" s="136"/>
      <c r="G282" s="136"/>
      <c r="H282" s="121"/>
      <c r="I282" s="121"/>
      <c r="J282" s="57"/>
    </row>
    <row r="283" spans="1:10" s="7" customFormat="1" ht="20.399999999999999" hidden="1" x14ac:dyDescent="0.2">
      <c r="A283" s="52"/>
      <c r="B283" s="27" t="s">
        <v>297</v>
      </c>
      <c r="C283" s="16" t="s">
        <v>54</v>
      </c>
      <c r="D283" s="17">
        <v>600</v>
      </c>
      <c r="E283" s="19"/>
      <c r="F283" s="136"/>
      <c r="G283" s="136"/>
      <c r="H283" s="121"/>
      <c r="I283" s="121"/>
      <c r="J283" s="57"/>
    </row>
    <row r="284" spans="1:10" s="7" customFormat="1" ht="10.5" hidden="1" customHeight="1" x14ac:dyDescent="0.2">
      <c r="A284" s="52"/>
      <c r="B284" s="27" t="s">
        <v>298</v>
      </c>
      <c r="C284" s="16" t="s">
        <v>165</v>
      </c>
      <c r="D284" s="17">
        <v>80</v>
      </c>
      <c r="E284" s="17"/>
      <c r="F284" s="74"/>
      <c r="G284" s="74"/>
      <c r="H284" s="137"/>
      <c r="I284" s="137"/>
      <c r="J284" s="28"/>
    </row>
    <row r="285" spans="1:10" s="7" customFormat="1" hidden="1" x14ac:dyDescent="0.2">
      <c r="A285" s="54"/>
      <c r="B285" s="27"/>
      <c r="C285" s="16"/>
      <c r="D285" s="4" t="s">
        <v>102</v>
      </c>
      <c r="E285" s="17"/>
      <c r="F285" s="86"/>
      <c r="G285" s="86"/>
      <c r="H285" s="196"/>
      <c r="I285" s="196"/>
      <c r="J285" s="55"/>
    </row>
    <row r="286" spans="1:10" s="7" customFormat="1" ht="11.25" hidden="1" customHeight="1" x14ac:dyDescent="0.2">
      <c r="A286" s="53" t="s">
        <v>332</v>
      </c>
      <c r="B286" s="56" t="s">
        <v>364</v>
      </c>
      <c r="C286" s="82"/>
      <c r="D286" s="9"/>
      <c r="E286" s="9"/>
      <c r="F286" s="90"/>
      <c r="G286" s="90"/>
      <c r="H286" s="110"/>
      <c r="I286" s="110"/>
      <c r="J286" s="55"/>
    </row>
    <row r="287" spans="1:10" s="7" customFormat="1" ht="11.25" hidden="1" customHeight="1" x14ac:dyDescent="0.2">
      <c r="A287" s="138"/>
      <c r="B287" s="185" t="s">
        <v>52</v>
      </c>
      <c r="C287" s="82"/>
      <c r="D287" s="9"/>
      <c r="E287" s="9"/>
      <c r="F287" s="90"/>
      <c r="G287" s="90"/>
      <c r="H287" s="110"/>
      <c r="I287" s="110"/>
      <c r="J287" s="55"/>
    </row>
    <row r="288" spans="1:10" s="7" customFormat="1" ht="11.25" hidden="1" customHeight="1" x14ac:dyDescent="0.2">
      <c r="A288" s="138"/>
      <c r="B288" s="231" t="s">
        <v>426</v>
      </c>
      <c r="C288" s="82"/>
      <c r="D288" s="9"/>
      <c r="E288" s="9"/>
      <c r="F288" s="90"/>
      <c r="G288" s="90"/>
      <c r="H288" s="110"/>
      <c r="I288" s="110"/>
      <c r="J288" s="55"/>
    </row>
    <row r="289" spans="1:10" s="7" customFormat="1" ht="22.5" hidden="1" customHeight="1" x14ac:dyDescent="0.2">
      <c r="A289" s="138"/>
      <c r="B289" s="59" t="s">
        <v>301</v>
      </c>
      <c r="C289" s="16" t="s">
        <v>53</v>
      </c>
      <c r="D289" s="17">
        <v>3000</v>
      </c>
      <c r="E289" s="17"/>
      <c r="F289" s="86"/>
      <c r="G289" s="86"/>
      <c r="H289" s="108"/>
      <c r="I289" s="108"/>
      <c r="J289" s="28"/>
    </row>
    <row r="290" spans="1:10" s="7" customFormat="1" ht="22.5" hidden="1" customHeight="1" x14ac:dyDescent="0.2">
      <c r="A290" s="138"/>
      <c r="B290" s="59" t="s">
        <v>300</v>
      </c>
      <c r="C290" s="16" t="s">
        <v>53</v>
      </c>
      <c r="D290" s="60">
        <v>100</v>
      </c>
      <c r="E290" s="17"/>
      <c r="F290" s="86"/>
      <c r="G290" s="86"/>
      <c r="H290" s="108"/>
      <c r="I290" s="108"/>
      <c r="J290" s="28"/>
    </row>
    <row r="291" spans="1:10" s="7" customFormat="1" ht="10.5" hidden="1" customHeight="1" x14ac:dyDescent="0.2">
      <c r="A291" s="138"/>
      <c r="B291" s="59" t="s">
        <v>222</v>
      </c>
      <c r="C291" s="16" t="s">
        <v>53</v>
      </c>
      <c r="D291" s="17">
        <v>1000</v>
      </c>
      <c r="E291" s="17"/>
      <c r="F291" s="86"/>
      <c r="G291" s="86"/>
      <c r="H291" s="108"/>
      <c r="I291" s="108"/>
      <c r="J291" s="28"/>
    </row>
    <row r="292" spans="1:10" s="7" customFormat="1" ht="10.5" hidden="1" customHeight="1" x14ac:dyDescent="0.2">
      <c r="A292" s="138"/>
      <c r="B292" s="59" t="s">
        <v>242</v>
      </c>
      <c r="C292" s="16" t="s">
        <v>53</v>
      </c>
      <c r="D292" s="17">
        <v>4000</v>
      </c>
      <c r="E292" s="17"/>
      <c r="F292" s="86"/>
      <c r="G292" s="86"/>
      <c r="H292" s="108"/>
      <c r="I292" s="108"/>
      <c r="J292" s="28"/>
    </row>
    <row r="293" spans="1:10" s="7" customFormat="1" hidden="1" x14ac:dyDescent="0.2">
      <c r="A293" s="54"/>
      <c r="B293" s="155"/>
      <c r="C293" s="71"/>
      <c r="D293" s="4" t="s">
        <v>102</v>
      </c>
      <c r="E293" s="73"/>
      <c r="F293" s="91"/>
      <c r="G293" s="91"/>
      <c r="H293" s="199"/>
      <c r="I293" s="199"/>
      <c r="J293" s="55"/>
    </row>
    <row r="294" spans="1:10" s="7" customFormat="1" ht="11.25" hidden="1" customHeight="1" x14ac:dyDescent="0.25">
      <c r="A294" s="138" t="s">
        <v>333</v>
      </c>
      <c r="B294" s="262" t="s">
        <v>365</v>
      </c>
      <c r="C294" s="263"/>
      <c r="D294" s="143"/>
      <c r="E294" s="143"/>
      <c r="F294" s="144"/>
      <c r="G294" s="144"/>
      <c r="H294" s="200"/>
      <c r="I294" s="200"/>
      <c r="J294" s="118"/>
    </row>
    <row r="295" spans="1:10" s="7" customFormat="1" ht="11.25" hidden="1" customHeight="1" x14ac:dyDescent="0.25">
      <c r="A295" s="138"/>
      <c r="B295" s="186" t="s">
        <v>52</v>
      </c>
      <c r="C295" s="173"/>
      <c r="D295" s="143"/>
      <c r="E295" s="143"/>
      <c r="F295" s="144"/>
      <c r="G295" s="144"/>
      <c r="H295" s="200"/>
      <c r="I295" s="200"/>
      <c r="J295" s="139"/>
    </row>
    <row r="296" spans="1:10" s="7" customFormat="1" ht="11.25" hidden="1" customHeight="1" x14ac:dyDescent="0.25">
      <c r="A296" s="138"/>
      <c r="B296" s="186" t="s">
        <v>427</v>
      </c>
      <c r="C296" s="230"/>
      <c r="D296" s="143"/>
      <c r="E296" s="143"/>
      <c r="F296" s="144"/>
      <c r="G296" s="144"/>
      <c r="H296" s="200"/>
      <c r="I296" s="200"/>
      <c r="J296" s="139"/>
    </row>
    <row r="297" spans="1:10" s="7" customFormat="1" ht="11.25" hidden="1" customHeight="1" x14ac:dyDescent="0.2">
      <c r="A297" s="138"/>
      <c r="B297" s="140" t="s">
        <v>299</v>
      </c>
      <c r="C297" s="16" t="s">
        <v>54</v>
      </c>
      <c r="D297" s="17">
        <v>3000</v>
      </c>
      <c r="E297" s="17"/>
      <c r="F297" s="86"/>
      <c r="G297" s="86"/>
      <c r="H297" s="196"/>
      <c r="I297" s="196"/>
      <c r="J297" s="28"/>
    </row>
    <row r="298" spans="1:10" s="7" customFormat="1" ht="11.25" hidden="1" customHeight="1" x14ac:dyDescent="0.2">
      <c r="A298" s="138"/>
      <c r="B298" s="59" t="s">
        <v>302</v>
      </c>
      <c r="C298" s="16" t="s">
        <v>53</v>
      </c>
      <c r="D298" s="17">
        <v>4000</v>
      </c>
      <c r="E298" s="17"/>
      <c r="F298" s="86"/>
      <c r="G298" s="86"/>
      <c r="H298" s="196"/>
      <c r="I298" s="196"/>
      <c r="J298" s="28"/>
    </row>
    <row r="299" spans="1:10" s="7" customFormat="1" ht="11.25" hidden="1" customHeight="1" x14ac:dyDescent="0.2">
      <c r="A299" s="138"/>
      <c r="B299" s="147"/>
      <c r="C299" s="71"/>
      <c r="D299" s="4" t="s">
        <v>102</v>
      </c>
      <c r="E299" s="73"/>
      <c r="F299" s="91"/>
      <c r="G299" s="91"/>
      <c r="H299" s="199"/>
      <c r="I299" s="199"/>
      <c r="J299" s="28"/>
    </row>
    <row r="300" spans="1:10" s="7" customFormat="1" ht="11.25" hidden="1" customHeight="1" x14ac:dyDescent="0.2">
      <c r="A300" s="53" t="s">
        <v>334</v>
      </c>
      <c r="B300" s="141" t="s">
        <v>367</v>
      </c>
      <c r="C300" s="142"/>
      <c r="D300" s="143"/>
      <c r="E300" s="143"/>
      <c r="F300" s="144"/>
      <c r="G300" s="144"/>
      <c r="H300" s="200"/>
      <c r="I300" s="200"/>
      <c r="J300" s="118"/>
    </row>
    <row r="301" spans="1:10" s="7" customFormat="1" ht="11.25" hidden="1" customHeight="1" x14ac:dyDescent="0.2">
      <c r="A301" s="138"/>
      <c r="B301" s="185" t="s">
        <v>52</v>
      </c>
      <c r="C301" s="142"/>
      <c r="D301" s="143"/>
      <c r="E301" s="143"/>
      <c r="F301" s="144"/>
      <c r="G301" s="144"/>
      <c r="H301" s="200"/>
      <c r="I301" s="200"/>
      <c r="J301" s="118"/>
    </row>
    <row r="302" spans="1:10" s="7" customFormat="1" ht="23.25" hidden="1" customHeight="1" x14ac:dyDescent="0.2">
      <c r="A302" s="138"/>
      <c r="B302" s="185" t="s">
        <v>425</v>
      </c>
      <c r="C302" s="142"/>
      <c r="D302" s="143"/>
      <c r="E302" s="143"/>
      <c r="F302" s="144"/>
      <c r="G302" s="144"/>
      <c r="H302" s="200"/>
      <c r="I302" s="200"/>
      <c r="J302" s="118"/>
    </row>
    <row r="303" spans="1:10" s="7" customFormat="1" ht="22.5" hidden="1" customHeight="1" x14ac:dyDescent="0.2">
      <c r="A303" s="138"/>
      <c r="B303" s="59" t="s">
        <v>224</v>
      </c>
      <c r="C303" s="65" t="s">
        <v>54</v>
      </c>
      <c r="D303" s="60">
        <v>9000</v>
      </c>
      <c r="E303" s="60"/>
      <c r="F303" s="97"/>
      <c r="G303" s="97"/>
      <c r="H303" s="111"/>
      <c r="I303" s="111"/>
      <c r="J303" s="28"/>
    </row>
    <row r="304" spans="1:10" s="7" customFormat="1" ht="11.25" hidden="1" customHeight="1" x14ac:dyDescent="0.2">
      <c r="A304" s="138"/>
      <c r="B304" s="59" t="s">
        <v>243</v>
      </c>
      <c r="C304" s="16" t="s">
        <v>53</v>
      </c>
      <c r="D304" s="17">
        <v>4000</v>
      </c>
      <c r="E304" s="17"/>
      <c r="F304" s="86"/>
      <c r="G304" s="86"/>
      <c r="H304" s="196"/>
      <c r="I304" s="196"/>
      <c r="J304" s="28"/>
    </row>
    <row r="305" spans="1:13" s="7" customFormat="1" ht="11.25" hidden="1" customHeight="1" x14ac:dyDescent="0.2">
      <c r="A305" s="138"/>
      <c r="B305" s="59" t="s">
        <v>244</v>
      </c>
      <c r="C305" s="16" t="s">
        <v>53</v>
      </c>
      <c r="D305" s="17">
        <v>4000</v>
      </c>
      <c r="E305" s="17"/>
      <c r="F305" s="86"/>
      <c r="G305" s="86"/>
      <c r="H305" s="196"/>
      <c r="I305" s="196"/>
      <c r="J305" s="28"/>
    </row>
    <row r="306" spans="1:13" s="7" customFormat="1" ht="11.25" hidden="1" customHeight="1" x14ac:dyDescent="0.2">
      <c r="A306" s="146"/>
      <c r="B306" s="59" t="s">
        <v>245</v>
      </c>
      <c r="C306" s="16" t="s">
        <v>53</v>
      </c>
      <c r="D306" s="17">
        <v>4000</v>
      </c>
      <c r="E306" s="17"/>
      <c r="F306" s="86"/>
      <c r="G306" s="86"/>
      <c r="H306" s="196"/>
      <c r="I306" s="196"/>
      <c r="J306" s="28"/>
    </row>
    <row r="307" spans="1:13" s="7" customFormat="1" ht="11.25" hidden="1" customHeight="1" x14ac:dyDescent="0.2">
      <c r="A307" s="138"/>
      <c r="B307" s="59"/>
      <c r="C307" s="16"/>
      <c r="D307" s="4" t="s">
        <v>102</v>
      </c>
      <c r="E307" s="17"/>
      <c r="F307" s="86"/>
      <c r="G307" s="86"/>
      <c r="H307" s="196"/>
      <c r="I307" s="196"/>
      <c r="J307" s="28"/>
    </row>
    <row r="308" spans="1:13" s="7" customFormat="1" ht="11.25" hidden="1" customHeight="1" x14ac:dyDescent="0.2">
      <c r="A308" s="53" t="s">
        <v>335</v>
      </c>
      <c r="B308" s="162" t="s">
        <v>366</v>
      </c>
      <c r="C308" s="82"/>
      <c r="D308" s="9"/>
      <c r="E308" s="9"/>
      <c r="F308" s="90"/>
      <c r="G308" s="90"/>
      <c r="H308" s="201"/>
      <c r="I308" s="201"/>
      <c r="J308" s="55"/>
    </row>
    <row r="309" spans="1:13" s="7" customFormat="1" ht="11.25" hidden="1" customHeight="1" x14ac:dyDescent="0.2">
      <c r="A309" s="138"/>
      <c r="B309" s="185" t="s">
        <v>52</v>
      </c>
      <c r="C309" s="82"/>
      <c r="D309" s="9"/>
      <c r="E309" s="9"/>
      <c r="F309" s="90"/>
      <c r="G309" s="90"/>
      <c r="H309" s="110"/>
      <c r="I309" s="110"/>
      <c r="J309" s="55"/>
    </row>
    <row r="310" spans="1:13" s="62" customFormat="1" ht="24.75" hidden="1" customHeight="1" x14ac:dyDescent="0.2">
      <c r="A310" s="58"/>
      <c r="B310" s="212" t="s">
        <v>21</v>
      </c>
      <c r="C310" s="65" t="s">
        <v>54</v>
      </c>
      <c r="D310" s="60">
        <v>6000</v>
      </c>
      <c r="E310" s="60"/>
      <c r="F310" s="97"/>
      <c r="G310" s="97"/>
      <c r="H310" s="111"/>
      <c r="I310" s="111"/>
      <c r="J310" s="61"/>
      <c r="K310" s="6"/>
      <c r="L310" s="63"/>
      <c r="M310" s="63"/>
    </row>
    <row r="311" spans="1:13" s="62" customFormat="1" ht="20.399999999999999" hidden="1" x14ac:dyDescent="0.2">
      <c r="A311" s="58"/>
      <c r="B311" s="59" t="s">
        <v>22</v>
      </c>
      <c r="C311" s="65" t="s">
        <v>54</v>
      </c>
      <c r="D311" s="60">
        <v>6000</v>
      </c>
      <c r="E311" s="60"/>
      <c r="F311" s="97"/>
      <c r="G311" s="97"/>
      <c r="H311" s="111"/>
      <c r="I311" s="111"/>
      <c r="J311" s="61"/>
      <c r="K311" s="6"/>
      <c r="L311" s="63"/>
      <c r="M311" s="63"/>
    </row>
    <row r="312" spans="1:13" s="62" customFormat="1" ht="30.6" hidden="1" x14ac:dyDescent="0.2">
      <c r="A312" s="58"/>
      <c r="B312" s="59" t="s">
        <v>424</v>
      </c>
      <c r="C312" s="65" t="s">
        <v>54</v>
      </c>
      <c r="D312" s="60">
        <v>5000</v>
      </c>
      <c r="E312" s="60"/>
      <c r="F312" s="97"/>
      <c r="G312" s="97"/>
      <c r="H312" s="111"/>
      <c r="I312" s="111"/>
      <c r="J312" s="61"/>
      <c r="K312" s="6"/>
      <c r="L312" s="63"/>
      <c r="M312" s="63"/>
    </row>
    <row r="313" spans="1:13" s="62" customFormat="1" ht="30.6" hidden="1" x14ac:dyDescent="0.2">
      <c r="A313" s="58"/>
      <c r="B313" s="59" t="s">
        <v>23</v>
      </c>
      <c r="C313" s="65" t="s">
        <v>54</v>
      </c>
      <c r="D313" s="60">
        <v>8000</v>
      </c>
      <c r="E313" s="60"/>
      <c r="F313" s="97"/>
      <c r="G313" s="97"/>
      <c r="H313" s="111"/>
      <c r="I313" s="111"/>
      <c r="J313" s="61"/>
      <c r="K313" s="6"/>
      <c r="L313" s="63"/>
      <c r="M313" s="63"/>
    </row>
    <row r="314" spans="1:13" s="62" customFormat="1" ht="21.75" hidden="1" customHeight="1" x14ac:dyDescent="0.2">
      <c r="A314" s="58"/>
      <c r="B314" s="59" t="s">
        <v>24</v>
      </c>
      <c r="C314" s="65" t="s">
        <v>54</v>
      </c>
      <c r="D314" s="60">
        <v>8000</v>
      </c>
      <c r="E314" s="60"/>
      <c r="F314" s="97"/>
      <c r="G314" s="97"/>
      <c r="H314" s="111"/>
      <c r="I314" s="111"/>
      <c r="J314" s="61"/>
      <c r="K314" s="6"/>
      <c r="L314" s="63"/>
      <c r="M314" s="63"/>
    </row>
    <row r="315" spans="1:13" s="62" customFormat="1" ht="21.75" hidden="1" customHeight="1" x14ac:dyDescent="0.2">
      <c r="A315" s="58"/>
      <c r="B315" s="59" t="s">
        <v>25</v>
      </c>
      <c r="C315" s="65" t="s">
        <v>54</v>
      </c>
      <c r="D315" s="60">
        <v>8000</v>
      </c>
      <c r="E315" s="60"/>
      <c r="F315" s="97"/>
      <c r="G315" s="97"/>
      <c r="H315" s="111"/>
      <c r="I315" s="111"/>
      <c r="J315" s="61"/>
      <c r="K315" s="6"/>
      <c r="L315" s="63"/>
      <c r="M315" s="63"/>
    </row>
    <row r="316" spans="1:13" s="62" customFormat="1" ht="20.399999999999999" hidden="1" x14ac:dyDescent="0.2">
      <c r="A316" s="58"/>
      <c r="B316" s="59" t="s">
        <v>26</v>
      </c>
      <c r="C316" s="65" t="s">
        <v>54</v>
      </c>
      <c r="D316" s="60">
        <v>100000</v>
      </c>
      <c r="E316" s="60"/>
      <c r="F316" s="97"/>
      <c r="G316" s="97"/>
      <c r="H316" s="111"/>
      <c r="I316" s="111"/>
      <c r="J316" s="61"/>
      <c r="K316" s="6"/>
      <c r="L316" s="63"/>
      <c r="M316" s="63"/>
    </row>
    <row r="317" spans="1:13" s="62" customFormat="1" ht="30.6" hidden="1" x14ac:dyDescent="0.2">
      <c r="A317" s="58"/>
      <c r="B317" s="59" t="s">
        <v>18</v>
      </c>
      <c r="C317" s="65" t="s">
        <v>54</v>
      </c>
      <c r="D317" s="60">
        <v>6000</v>
      </c>
      <c r="E317" s="60"/>
      <c r="F317" s="97"/>
      <c r="G317" s="97"/>
      <c r="H317" s="111"/>
      <c r="I317" s="111"/>
      <c r="J317" s="61"/>
      <c r="K317" s="6"/>
      <c r="L317" s="63"/>
      <c r="M317" s="63"/>
    </row>
    <row r="318" spans="1:13" s="62" customFormat="1" ht="30.6" hidden="1" x14ac:dyDescent="0.2">
      <c r="A318" s="58"/>
      <c r="B318" s="59" t="s">
        <v>19</v>
      </c>
      <c r="C318" s="65" t="s">
        <v>54</v>
      </c>
      <c r="D318" s="60">
        <v>6000</v>
      </c>
      <c r="E318" s="60"/>
      <c r="F318" s="97"/>
      <c r="G318" s="97"/>
      <c r="H318" s="111"/>
      <c r="I318" s="111"/>
      <c r="J318" s="61"/>
      <c r="K318" s="6"/>
      <c r="L318" s="63"/>
      <c r="M318" s="63"/>
    </row>
    <row r="319" spans="1:13" s="62" customFormat="1" ht="30.6" hidden="1" x14ac:dyDescent="0.2">
      <c r="A319" s="58"/>
      <c r="B319" s="59" t="s">
        <v>20</v>
      </c>
      <c r="C319" s="65" t="s">
        <v>54</v>
      </c>
      <c r="D319" s="60">
        <v>6000</v>
      </c>
      <c r="E319" s="60"/>
      <c r="F319" s="97"/>
      <c r="G319" s="97"/>
      <c r="H319" s="111"/>
      <c r="I319" s="111"/>
      <c r="J319" s="61"/>
      <c r="K319" s="6"/>
      <c r="L319" s="63"/>
      <c r="M319" s="63"/>
    </row>
    <row r="320" spans="1:13" s="62" customFormat="1" hidden="1" x14ac:dyDescent="0.2">
      <c r="A320" s="58"/>
      <c r="B320" s="59" t="s">
        <v>66</v>
      </c>
      <c r="C320" s="65" t="s">
        <v>54</v>
      </c>
      <c r="D320" s="60">
        <v>100000</v>
      </c>
      <c r="E320" s="60"/>
      <c r="F320" s="97"/>
      <c r="G320" s="97"/>
      <c r="H320" s="111"/>
      <c r="I320" s="111"/>
      <c r="J320" s="61"/>
      <c r="K320" s="6"/>
      <c r="L320" s="63"/>
      <c r="M320" s="63"/>
    </row>
    <row r="321" spans="1:13" s="62" customFormat="1" hidden="1" x14ac:dyDescent="0.2">
      <c r="A321" s="58"/>
      <c r="B321" s="59" t="s">
        <v>225</v>
      </c>
      <c r="C321" s="65" t="s">
        <v>54</v>
      </c>
      <c r="D321" s="60">
        <v>36000</v>
      </c>
      <c r="E321" s="60"/>
      <c r="F321" s="97"/>
      <c r="G321" s="97"/>
      <c r="H321" s="111"/>
      <c r="I321" s="111"/>
      <c r="J321" s="61"/>
      <c r="K321" s="6"/>
      <c r="L321" s="63"/>
      <c r="M321" s="63"/>
    </row>
    <row r="322" spans="1:13" s="62" customFormat="1" ht="20.399999999999999" hidden="1" x14ac:dyDescent="0.2">
      <c r="A322" s="58"/>
      <c r="B322" s="59" t="s">
        <v>63</v>
      </c>
      <c r="C322" s="65" t="s">
        <v>54</v>
      </c>
      <c r="D322" s="60">
        <v>1000</v>
      </c>
      <c r="E322" s="60"/>
      <c r="F322" s="97"/>
      <c r="G322" s="97"/>
      <c r="H322" s="111"/>
      <c r="I322" s="111"/>
      <c r="J322" s="61"/>
      <c r="K322" s="6"/>
      <c r="L322" s="63"/>
      <c r="M322" s="63"/>
    </row>
    <row r="323" spans="1:13" s="62" customFormat="1" ht="20.399999999999999" hidden="1" x14ac:dyDescent="0.2">
      <c r="A323" s="58"/>
      <c r="B323" s="59" t="s">
        <v>84</v>
      </c>
      <c r="C323" s="65" t="s">
        <v>54</v>
      </c>
      <c r="D323" s="60">
        <v>10000</v>
      </c>
      <c r="E323" s="60"/>
      <c r="F323" s="97"/>
      <c r="G323" s="97"/>
      <c r="H323" s="111"/>
      <c r="I323" s="111"/>
      <c r="J323" s="61"/>
      <c r="K323" s="6"/>
      <c r="L323" s="63"/>
      <c r="M323" s="63"/>
    </row>
    <row r="324" spans="1:13" s="62" customFormat="1" ht="10.5" hidden="1" customHeight="1" x14ac:dyDescent="0.2">
      <c r="A324" s="58"/>
      <c r="B324" s="59" t="s">
        <v>85</v>
      </c>
      <c r="C324" s="65" t="s">
        <v>54</v>
      </c>
      <c r="D324" s="60">
        <v>25000</v>
      </c>
      <c r="E324" s="60"/>
      <c r="F324" s="97"/>
      <c r="G324" s="97"/>
      <c r="H324" s="111"/>
      <c r="I324" s="111"/>
      <c r="J324" s="66"/>
      <c r="K324" s="6"/>
      <c r="L324" s="63"/>
      <c r="M324" s="63"/>
    </row>
    <row r="325" spans="1:13" s="62" customFormat="1" ht="10.5" hidden="1" customHeight="1" x14ac:dyDescent="0.2">
      <c r="A325" s="58"/>
      <c r="B325" s="59" t="s">
        <v>86</v>
      </c>
      <c r="C325" s="65" t="s">
        <v>54</v>
      </c>
      <c r="D325" s="60">
        <v>25000</v>
      </c>
      <c r="E325" s="60"/>
      <c r="F325" s="97"/>
      <c r="G325" s="97"/>
      <c r="H325" s="111"/>
      <c r="I325" s="111"/>
      <c r="J325" s="66"/>
      <c r="K325" s="6"/>
      <c r="L325" s="63"/>
      <c r="M325" s="63"/>
    </row>
    <row r="326" spans="1:13" s="62" customFormat="1" ht="20.399999999999999" hidden="1" x14ac:dyDescent="0.2">
      <c r="A326" s="58"/>
      <c r="B326" s="59" t="s">
        <v>87</v>
      </c>
      <c r="C326" s="65" t="s">
        <v>54</v>
      </c>
      <c r="D326" s="60">
        <v>3000</v>
      </c>
      <c r="E326" s="60"/>
      <c r="F326" s="97"/>
      <c r="G326" s="97"/>
      <c r="H326" s="111"/>
      <c r="I326" s="111"/>
      <c r="J326" s="66"/>
      <c r="K326" s="6"/>
      <c r="L326" s="63"/>
      <c r="M326" s="63"/>
    </row>
    <row r="327" spans="1:13" s="62" customFormat="1" ht="20.399999999999999" hidden="1" x14ac:dyDescent="0.2">
      <c r="A327" s="58"/>
      <c r="B327" s="59" t="s">
        <v>88</v>
      </c>
      <c r="C327" s="65" t="s">
        <v>54</v>
      </c>
      <c r="D327" s="60">
        <v>3000</v>
      </c>
      <c r="E327" s="60"/>
      <c r="F327" s="97"/>
      <c r="G327" s="97"/>
      <c r="H327" s="111"/>
      <c r="I327" s="111"/>
      <c r="J327" s="66"/>
      <c r="K327" s="6"/>
      <c r="L327" s="63"/>
      <c r="M327" s="63"/>
    </row>
    <row r="328" spans="1:13" s="62" customFormat="1" hidden="1" x14ac:dyDescent="0.2">
      <c r="A328" s="58"/>
      <c r="B328" s="59" t="s">
        <v>27</v>
      </c>
      <c r="C328" s="65" t="s">
        <v>54</v>
      </c>
      <c r="D328" s="60">
        <v>25000</v>
      </c>
      <c r="E328" s="60"/>
      <c r="F328" s="97"/>
      <c r="G328" s="97"/>
      <c r="H328" s="111"/>
      <c r="I328" s="111"/>
      <c r="J328" s="66"/>
      <c r="K328" s="6"/>
      <c r="L328" s="63"/>
      <c r="M328" s="63"/>
    </row>
    <row r="329" spans="1:13" s="62" customFormat="1" ht="20.399999999999999" hidden="1" x14ac:dyDescent="0.2">
      <c r="A329" s="58"/>
      <c r="B329" s="59" t="s">
        <v>226</v>
      </c>
      <c r="C329" s="65" t="s">
        <v>54</v>
      </c>
      <c r="D329" s="60">
        <v>150000</v>
      </c>
      <c r="E329" s="60"/>
      <c r="F329" s="97"/>
      <c r="G329" s="97"/>
      <c r="H329" s="111"/>
      <c r="I329" s="111"/>
      <c r="J329" s="61"/>
      <c r="K329" s="6"/>
      <c r="L329" s="63"/>
      <c r="M329" s="63"/>
    </row>
    <row r="330" spans="1:13" s="62" customFormat="1" ht="30.6" hidden="1" x14ac:dyDescent="0.2">
      <c r="A330" s="58"/>
      <c r="B330" s="59" t="s">
        <v>67</v>
      </c>
      <c r="C330" s="65" t="s">
        <v>54</v>
      </c>
      <c r="D330" s="60">
        <v>150000</v>
      </c>
      <c r="E330" s="60"/>
      <c r="F330" s="97"/>
      <c r="G330" s="97"/>
      <c r="H330" s="111"/>
      <c r="I330" s="111"/>
      <c r="J330" s="61"/>
      <c r="K330" s="6"/>
      <c r="L330" s="63"/>
      <c r="M330" s="63"/>
    </row>
    <row r="331" spans="1:13" s="62" customFormat="1" hidden="1" x14ac:dyDescent="0.2">
      <c r="A331" s="58"/>
      <c r="B331" s="59" t="s">
        <v>405</v>
      </c>
      <c r="C331" s="16" t="s">
        <v>406</v>
      </c>
      <c r="D331" s="60">
        <v>7</v>
      </c>
      <c r="E331" s="60"/>
      <c r="F331" s="97"/>
      <c r="G331" s="97"/>
      <c r="H331" s="111"/>
      <c r="I331" s="111"/>
      <c r="J331" s="61"/>
      <c r="K331" s="6"/>
      <c r="L331" s="63"/>
      <c r="M331" s="63"/>
    </row>
    <row r="332" spans="1:13" s="7" customFormat="1" hidden="1" x14ac:dyDescent="0.2">
      <c r="A332" s="52"/>
      <c r="B332" s="27"/>
      <c r="C332" s="16"/>
      <c r="D332" s="4" t="s">
        <v>102</v>
      </c>
      <c r="E332" s="17"/>
      <c r="F332" s="86"/>
      <c r="G332" s="86"/>
      <c r="H332" s="196"/>
      <c r="I332" s="196"/>
      <c r="J332" s="28"/>
    </row>
    <row r="333" spans="1:13" s="62" customFormat="1" hidden="1" x14ac:dyDescent="0.2">
      <c r="A333" s="58"/>
      <c r="B333" s="59"/>
      <c r="C333" s="65"/>
      <c r="D333" s="60"/>
      <c r="E333" s="60"/>
      <c r="F333" s="97"/>
      <c r="G333" s="97"/>
      <c r="H333" s="111"/>
      <c r="I333" s="111"/>
      <c r="J333" s="61"/>
      <c r="K333" s="6"/>
      <c r="L333" s="63"/>
      <c r="M333" s="63"/>
    </row>
    <row r="334" spans="1:13" hidden="1" x14ac:dyDescent="0.2">
      <c r="A334" s="161" t="s">
        <v>336</v>
      </c>
      <c r="B334" s="189" t="s">
        <v>368</v>
      </c>
      <c r="C334" s="253" t="s">
        <v>54</v>
      </c>
      <c r="D334" s="256">
        <f>500*3+15*15*3+125</f>
        <v>2300</v>
      </c>
      <c r="E334" s="167"/>
      <c r="F334" s="259"/>
      <c r="G334" s="170"/>
      <c r="H334" s="244"/>
      <c r="I334" s="244"/>
      <c r="J334" s="247"/>
    </row>
    <row r="335" spans="1:13" ht="24.75" hidden="1" customHeight="1" x14ac:dyDescent="0.2">
      <c r="A335" s="15"/>
      <c r="B335" s="190" t="s">
        <v>262</v>
      </c>
      <c r="C335" s="254"/>
      <c r="D335" s="257"/>
      <c r="E335" s="168"/>
      <c r="F335" s="260"/>
      <c r="G335" s="171"/>
      <c r="H335" s="245"/>
      <c r="I335" s="245"/>
      <c r="J335" s="248"/>
    </row>
    <row r="336" spans="1:13" hidden="1" x14ac:dyDescent="0.2">
      <c r="A336" s="15"/>
      <c r="B336" s="191" t="s">
        <v>39</v>
      </c>
      <c r="C336" s="254"/>
      <c r="D336" s="257"/>
      <c r="E336" s="168"/>
      <c r="F336" s="260"/>
      <c r="G336" s="171"/>
      <c r="H336" s="245"/>
      <c r="I336" s="245"/>
      <c r="J336" s="248"/>
    </row>
    <row r="337" spans="1:13" ht="11.25" hidden="1" customHeight="1" x14ac:dyDescent="0.2">
      <c r="A337" s="15"/>
      <c r="B337" s="191" t="s">
        <v>216</v>
      </c>
      <c r="C337" s="254"/>
      <c r="D337" s="257"/>
      <c r="E337" s="168"/>
      <c r="F337" s="260"/>
      <c r="G337" s="171"/>
      <c r="H337" s="245"/>
      <c r="I337" s="245"/>
      <c r="J337" s="248"/>
    </row>
    <row r="338" spans="1:13" ht="24" hidden="1" customHeight="1" x14ac:dyDescent="0.2">
      <c r="A338" s="15"/>
      <c r="B338" s="191" t="s">
        <v>103</v>
      </c>
      <c r="C338" s="254"/>
      <c r="D338" s="257"/>
      <c r="E338" s="168"/>
      <c r="F338" s="260"/>
      <c r="G338" s="171"/>
      <c r="H338" s="245"/>
      <c r="I338" s="245"/>
      <c r="J338" s="248"/>
    </row>
    <row r="339" spans="1:13" hidden="1" x14ac:dyDescent="0.2">
      <c r="A339" s="15"/>
      <c r="B339" s="191" t="s">
        <v>215</v>
      </c>
      <c r="C339" s="254"/>
      <c r="D339" s="257"/>
      <c r="E339" s="168"/>
      <c r="F339" s="260"/>
      <c r="G339" s="171"/>
      <c r="H339" s="245"/>
      <c r="I339" s="245"/>
      <c r="J339" s="248"/>
    </row>
    <row r="340" spans="1:13" hidden="1" x14ac:dyDescent="0.2">
      <c r="A340" s="15"/>
      <c r="B340" s="149" t="s">
        <v>38</v>
      </c>
      <c r="C340" s="255"/>
      <c r="D340" s="258"/>
      <c r="E340" s="169"/>
      <c r="F340" s="261"/>
      <c r="G340" s="172"/>
      <c r="H340" s="246"/>
      <c r="I340" s="246"/>
      <c r="J340" s="249"/>
    </row>
    <row r="341" spans="1:13" hidden="1" x14ac:dyDescent="0.2">
      <c r="A341" s="19"/>
      <c r="B341" s="149"/>
      <c r="C341" s="166"/>
      <c r="D341" s="67"/>
      <c r="E341" s="67"/>
      <c r="F341" s="98"/>
      <c r="G341" s="98"/>
      <c r="H341" s="198"/>
      <c r="I341" s="198"/>
      <c r="J341" s="42"/>
    </row>
    <row r="342" spans="1:13" hidden="1" x14ac:dyDescent="0.2">
      <c r="A342" s="64" t="s">
        <v>337</v>
      </c>
      <c r="B342" s="115" t="s">
        <v>369</v>
      </c>
      <c r="J342" s="23"/>
    </row>
    <row r="343" spans="1:13" ht="20.399999999999999" hidden="1" x14ac:dyDescent="0.2">
      <c r="A343" s="158"/>
      <c r="B343" s="156" t="s">
        <v>134</v>
      </c>
      <c r="J343" s="23"/>
    </row>
    <row r="344" spans="1:13" s="62" customFormat="1" ht="30.6" hidden="1" x14ac:dyDescent="0.2">
      <c r="A344" s="52"/>
      <c r="B344" s="212" t="s">
        <v>304</v>
      </c>
      <c r="C344" s="65" t="s">
        <v>47</v>
      </c>
      <c r="D344" s="60">
        <f>(6+4)*750*3</f>
        <v>22500</v>
      </c>
      <c r="E344" s="60"/>
      <c r="F344" s="97"/>
      <c r="G344" s="97"/>
      <c r="H344" s="111"/>
      <c r="I344" s="111"/>
      <c r="J344" s="61"/>
      <c r="K344" s="6"/>
      <c r="L344" s="63"/>
      <c r="M344" s="63"/>
    </row>
    <row r="345" spans="1:13" s="62" customFormat="1" ht="23.25" hidden="1" customHeight="1" x14ac:dyDescent="0.2">
      <c r="A345" s="52"/>
      <c r="B345" s="212" t="s">
        <v>305</v>
      </c>
      <c r="C345" s="65" t="s">
        <v>47</v>
      </c>
      <c r="D345" s="60">
        <v>1000</v>
      </c>
      <c r="E345" s="60"/>
      <c r="F345" s="97"/>
      <c r="G345" s="97"/>
      <c r="H345" s="111"/>
      <c r="I345" s="111"/>
      <c r="J345" s="61"/>
      <c r="K345" s="6"/>
      <c r="L345" s="63"/>
      <c r="M345" s="63"/>
    </row>
    <row r="346" spans="1:13" s="62" customFormat="1" ht="22.5" hidden="1" customHeight="1" x14ac:dyDescent="0.2">
      <c r="A346" s="52"/>
      <c r="B346" s="213" t="s">
        <v>306</v>
      </c>
      <c r="C346" s="65" t="s">
        <v>47</v>
      </c>
      <c r="D346" s="60">
        <f>(6+4)*750</f>
        <v>7500</v>
      </c>
      <c r="E346" s="60"/>
      <c r="F346" s="97"/>
      <c r="G346" s="97"/>
      <c r="H346" s="111"/>
      <c r="I346" s="111"/>
      <c r="J346" s="61"/>
      <c r="K346" s="6"/>
      <c r="L346" s="63"/>
      <c r="M346" s="63"/>
    </row>
    <row r="347" spans="1:13" s="62" customFormat="1" ht="21.75" hidden="1" customHeight="1" x14ac:dyDescent="0.2">
      <c r="A347" s="52"/>
      <c r="B347" s="213" t="s">
        <v>307</v>
      </c>
      <c r="C347" s="65" t="s">
        <v>47</v>
      </c>
      <c r="D347" s="60">
        <v>1000</v>
      </c>
      <c r="E347" s="60"/>
      <c r="F347" s="97"/>
      <c r="G347" s="97"/>
      <c r="H347" s="111"/>
      <c r="I347" s="111"/>
      <c r="J347" s="61"/>
      <c r="K347" s="6"/>
      <c r="L347" s="63"/>
      <c r="M347" s="63"/>
    </row>
    <row r="348" spans="1:13" s="62" customFormat="1" ht="21" hidden="1" customHeight="1" x14ac:dyDescent="0.2">
      <c r="A348" s="52"/>
      <c r="B348" s="212" t="s">
        <v>308</v>
      </c>
      <c r="C348" s="65" t="s">
        <v>47</v>
      </c>
      <c r="D348" s="60">
        <f>(6+4)*750</f>
        <v>7500</v>
      </c>
      <c r="E348" s="60"/>
      <c r="F348" s="97"/>
      <c r="G348" s="97"/>
      <c r="H348" s="111"/>
      <c r="I348" s="111"/>
      <c r="J348" s="61"/>
      <c r="K348" s="6"/>
      <c r="L348" s="63"/>
      <c r="M348" s="63"/>
    </row>
    <row r="349" spans="1:13" s="62" customFormat="1" ht="11.25" hidden="1" customHeight="1" x14ac:dyDescent="0.2">
      <c r="A349" s="52"/>
      <c r="B349" s="59" t="s">
        <v>303</v>
      </c>
      <c r="C349" s="65" t="s">
        <v>54</v>
      </c>
      <c r="D349" s="135">
        <v>5000</v>
      </c>
      <c r="E349" s="135"/>
      <c r="F349" s="60"/>
      <c r="G349" s="60"/>
      <c r="H349" s="111"/>
      <c r="I349" s="111"/>
      <c r="J349" s="61"/>
      <c r="K349" s="6"/>
      <c r="L349" s="63"/>
      <c r="M349" s="63"/>
    </row>
    <row r="350" spans="1:13" s="62" customFormat="1" ht="11.25" hidden="1" customHeight="1" x14ac:dyDescent="0.2">
      <c r="A350" s="52"/>
      <c r="B350" s="59" t="s">
        <v>309</v>
      </c>
      <c r="C350" s="65" t="s">
        <v>54</v>
      </c>
      <c r="D350" s="60">
        <v>5000</v>
      </c>
      <c r="E350" s="60"/>
      <c r="F350" s="97"/>
      <c r="G350" s="97"/>
      <c r="H350" s="111"/>
      <c r="I350" s="111"/>
      <c r="J350" s="61"/>
      <c r="K350" s="6"/>
      <c r="L350" s="63"/>
      <c r="M350" s="63"/>
    </row>
    <row r="351" spans="1:13" s="62" customFormat="1" hidden="1" x14ac:dyDescent="0.2">
      <c r="A351" s="52"/>
      <c r="B351" s="59" t="s">
        <v>310</v>
      </c>
      <c r="C351" s="65" t="s">
        <v>54</v>
      </c>
      <c r="D351" s="60">
        <v>5000</v>
      </c>
      <c r="E351" s="60"/>
      <c r="F351" s="97"/>
      <c r="G351" s="97"/>
      <c r="H351" s="111"/>
      <c r="I351" s="111"/>
      <c r="J351" s="61"/>
      <c r="K351" s="6"/>
      <c r="L351" s="63"/>
      <c r="M351" s="63"/>
    </row>
    <row r="352" spans="1:13" s="62" customFormat="1" hidden="1" x14ac:dyDescent="0.2">
      <c r="A352" s="52"/>
      <c r="B352" s="59" t="s">
        <v>311</v>
      </c>
      <c r="C352" s="65" t="s">
        <v>54</v>
      </c>
      <c r="D352" s="60">
        <v>5000</v>
      </c>
      <c r="E352" s="60"/>
      <c r="F352" s="97"/>
      <c r="G352" s="97"/>
      <c r="H352" s="111"/>
      <c r="I352" s="111"/>
      <c r="J352" s="61"/>
      <c r="K352" s="6"/>
      <c r="L352" s="63"/>
      <c r="M352" s="63"/>
    </row>
    <row r="353" spans="1:13" s="62" customFormat="1" hidden="1" x14ac:dyDescent="0.2">
      <c r="A353" s="52"/>
      <c r="B353" s="59" t="s">
        <v>312</v>
      </c>
      <c r="C353" s="65" t="s">
        <v>54</v>
      </c>
      <c r="D353" s="60">
        <v>5000</v>
      </c>
      <c r="E353" s="60"/>
      <c r="F353" s="97"/>
      <c r="G353" s="97"/>
      <c r="H353" s="111"/>
      <c r="I353" s="111"/>
      <c r="J353" s="61"/>
      <c r="K353" s="6"/>
      <c r="L353" s="63"/>
      <c r="M353" s="63"/>
    </row>
    <row r="354" spans="1:13" s="62" customFormat="1" hidden="1" x14ac:dyDescent="0.2">
      <c r="A354" s="52"/>
      <c r="B354" s="59" t="s">
        <v>313</v>
      </c>
      <c r="C354" s="65" t="s">
        <v>54</v>
      </c>
      <c r="D354" s="60">
        <v>3000</v>
      </c>
      <c r="E354" s="60"/>
      <c r="F354" s="97"/>
      <c r="G354" s="97"/>
      <c r="H354" s="111"/>
      <c r="I354" s="111"/>
      <c r="J354" s="61"/>
      <c r="K354" s="6"/>
      <c r="L354" s="63"/>
      <c r="M354" s="63"/>
    </row>
    <row r="355" spans="1:13" s="62" customFormat="1" hidden="1" x14ac:dyDescent="0.2">
      <c r="A355" s="52"/>
      <c r="B355" s="147" t="s">
        <v>314</v>
      </c>
      <c r="C355" s="68" t="s">
        <v>54</v>
      </c>
      <c r="D355" s="69">
        <v>1000</v>
      </c>
      <c r="E355" s="69"/>
      <c r="F355" s="97"/>
      <c r="G355" s="97"/>
      <c r="H355" s="111"/>
      <c r="I355" s="111"/>
      <c r="J355" s="70"/>
      <c r="K355" s="6"/>
      <c r="L355" s="63"/>
      <c r="M355" s="63"/>
    </row>
    <row r="356" spans="1:13" s="62" customFormat="1" hidden="1" x14ac:dyDescent="0.2">
      <c r="A356" s="52"/>
      <c r="B356" s="147" t="s">
        <v>315</v>
      </c>
      <c r="C356" s="68" t="s">
        <v>54</v>
      </c>
      <c r="D356" s="69">
        <v>1000</v>
      </c>
      <c r="E356" s="69"/>
      <c r="F356" s="97"/>
      <c r="G356" s="97"/>
      <c r="H356" s="111"/>
      <c r="I356" s="111"/>
      <c r="J356" s="70"/>
      <c r="K356" s="6"/>
      <c r="L356" s="63"/>
      <c r="M356" s="63"/>
    </row>
    <row r="357" spans="1:13" hidden="1" x14ac:dyDescent="0.2">
      <c r="A357" s="187"/>
      <c r="B357" s="155" t="s">
        <v>316</v>
      </c>
      <c r="C357" s="71" t="s">
        <v>54</v>
      </c>
      <c r="D357" s="73">
        <v>16</v>
      </c>
      <c r="E357" s="73"/>
      <c r="F357" s="91"/>
      <c r="G357" s="91"/>
      <c r="H357" s="106"/>
      <c r="I357" s="106"/>
      <c r="J357" s="24"/>
    </row>
    <row r="358" spans="1:13" s="62" customFormat="1" hidden="1" x14ac:dyDescent="0.2">
      <c r="A358" s="148"/>
      <c r="B358" s="59"/>
      <c r="C358" s="65"/>
      <c r="D358" s="4" t="s">
        <v>102</v>
      </c>
      <c r="E358" s="60"/>
      <c r="F358" s="97"/>
      <c r="G358" s="97"/>
      <c r="H358" s="111"/>
      <c r="I358" s="111"/>
      <c r="J358" s="61"/>
      <c r="K358" s="6"/>
      <c r="L358" s="63"/>
      <c r="M358" s="63"/>
    </row>
    <row r="359" spans="1:13" hidden="1" x14ac:dyDescent="0.2">
      <c r="A359" s="161" t="s">
        <v>393</v>
      </c>
      <c r="B359" s="56" t="s">
        <v>223</v>
      </c>
      <c r="C359" s="82"/>
      <c r="D359" s="9"/>
      <c r="E359" s="9"/>
      <c r="F359" s="90"/>
      <c r="G359" s="90"/>
      <c r="H359" s="193"/>
      <c r="I359" s="193"/>
      <c r="J359" s="32"/>
    </row>
    <row r="360" spans="1:13" hidden="1" x14ac:dyDescent="0.2">
      <c r="A360" s="15"/>
      <c r="B360" s="154" t="s">
        <v>258</v>
      </c>
      <c r="C360" s="79"/>
      <c r="D360" s="30"/>
      <c r="E360" s="30"/>
      <c r="F360" s="92"/>
      <c r="G360" s="92"/>
      <c r="H360" s="194"/>
      <c r="I360" s="194"/>
      <c r="J360" s="34"/>
    </row>
    <row r="361" spans="1:13" ht="12" hidden="1" customHeight="1" x14ac:dyDescent="0.2">
      <c r="A361" s="15"/>
      <c r="B361" s="35" t="s">
        <v>256</v>
      </c>
      <c r="C361" s="16" t="s">
        <v>259</v>
      </c>
      <c r="D361" s="17">
        <v>60</v>
      </c>
      <c r="E361" s="17"/>
      <c r="F361" s="86"/>
      <c r="G361" s="86"/>
      <c r="H361" s="195"/>
      <c r="I361" s="195"/>
      <c r="J361" s="18"/>
    </row>
    <row r="362" spans="1:13" ht="12" hidden="1" customHeight="1" x14ac:dyDescent="0.2">
      <c r="A362" s="19"/>
      <c r="B362" s="35" t="s">
        <v>257</v>
      </c>
      <c r="C362" s="16" t="s">
        <v>259</v>
      </c>
      <c r="D362" s="17">
        <v>60</v>
      </c>
      <c r="E362" s="17"/>
      <c r="F362" s="86"/>
      <c r="G362" s="86"/>
      <c r="H362" s="195"/>
      <c r="I362" s="195"/>
      <c r="J362" s="18"/>
    </row>
    <row r="363" spans="1:13" hidden="1" x14ac:dyDescent="0.2">
      <c r="A363" s="17"/>
      <c r="B363" s="155"/>
      <c r="C363" s="71"/>
      <c r="D363" s="4" t="s">
        <v>102</v>
      </c>
      <c r="E363" s="73"/>
      <c r="F363" s="91"/>
      <c r="G363" s="91"/>
      <c r="H363" s="183"/>
      <c r="I363" s="183"/>
      <c r="J363" s="23"/>
    </row>
    <row r="364" spans="1:13" x14ac:dyDescent="0.2">
      <c r="A364" s="17"/>
      <c r="B364" s="155"/>
      <c r="C364" s="71"/>
      <c r="D364" s="4"/>
      <c r="E364" s="73"/>
      <c r="F364" s="91"/>
      <c r="G364" s="91"/>
      <c r="H364" s="183"/>
      <c r="I364" s="183"/>
      <c r="J364" s="23"/>
    </row>
    <row r="365" spans="1:13" x14ac:dyDescent="0.2">
      <c r="A365" s="211" t="s">
        <v>392</v>
      </c>
      <c r="B365" s="192" t="s">
        <v>239</v>
      </c>
      <c r="C365" s="16" t="s">
        <v>228</v>
      </c>
      <c r="D365" s="17">
        <v>12</v>
      </c>
      <c r="E365" s="17">
        <v>5</v>
      </c>
      <c r="F365" s="86">
        <v>390</v>
      </c>
      <c r="G365" s="86">
        <f>F365*1.05</f>
        <v>409.5</v>
      </c>
      <c r="H365" s="235">
        <f>F365*D365</f>
        <v>4680</v>
      </c>
      <c r="I365" s="235">
        <f>G365*D365</f>
        <v>4914</v>
      </c>
      <c r="J365" s="18" t="s">
        <v>456</v>
      </c>
    </row>
    <row r="366" spans="1:13" hidden="1" x14ac:dyDescent="0.2">
      <c r="A366" s="211" t="s">
        <v>372</v>
      </c>
      <c r="B366" s="192" t="s">
        <v>227</v>
      </c>
      <c r="C366" s="16" t="s">
        <v>143</v>
      </c>
      <c r="D366" s="17">
        <v>1</v>
      </c>
      <c r="E366" s="17"/>
      <c r="F366" s="86"/>
      <c r="G366" s="86"/>
      <c r="H366" s="101"/>
      <c r="I366" s="101"/>
      <c r="J366" s="18"/>
    </row>
    <row r="367" spans="1:13" ht="11.25" hidden="1" customHeight="1" x14ac:dyDescent="0.2">
      <c r="A367" s="211" t="s">
        <v>373</v>
      </c>
      <c r="B367" s="192" t="s">
        <v>229</v>
      </c>
      <c r="C367" s="16" t="s">
        <v>165</v>
      </c>
      <c r="D367" s="17">
        <v>9000</v>
      </c>
      <c r="E367" s="17"/>
      <c r="F367" s="86"/>
      <c r="G367" s="86"/>
      <c r="H367" s="101"/>
      <c r="I367" s="101"/>
      <c r="J367" s="18"/>
    </row>
    <row r="368" spans="1:13" ht="11.25" hidden="1" customHeight="1" x14ac:dyDescent="0.2">
      <c r="A368" s="211" t="s">
        <v>374</v>
      </c>
      <c r="B368" s="192" t="s">
        <v>230</v>
      </c>
      <c r="C368" s="71" t="s">
        <v>165</v>
      </c>
      <c r="D368" s="73">
        <v>9000</v>
      </c>
      <c r="E368" s="73"/>
      <c r="F368" s="91"/>
      <c r="G368" s="91"/>
      <c r="H368" s="106"/>
      <c r="I368" s="106"/>
      <c r="J368" s="24"/>
    </row>
    <row r="369" spans="1:10" ht="22.5" hidden="1" customHeight="1" x14ac:dyDescent="0.2">
      <c r="A369" s="211" t="s">
        <v>375</v>
      </c>
      <c r="B369" s="189" t="s">
        <v>396</v>
      </c>
      <c r="C369" s="71" t="s">
        <v>53</v>
      </c>
      <c r="D369" s="73">
        <v>6000</v>
      </c>
      <c r="E369" s="73"/>
      <c r="F369" s="91"/>
      <c r="G369" s="91"/>
      <c r="H369" s="106"/>
      <c r="I369" s="106"/>
      <c r="J369" s="24"/>
    </row>
    <row r="370" spans="1:10" ht="22.5" hidden="1" customHeight="1" x14ac:dyDescent="0.2">
      <c r="A370" s="211" t="s">
        <v>376</v>
      </c>
      <c r="B370" s="189" t="s">
        <v>397</v>
      </c>
      <c r="C370" s="71" t="s">
        <v>53</v>
      </c>
      <c r="D370" s="73">
        <v>1000</v>
      </c>
      <c r="E370" s="73"/>
      <c r="F370" s="91"/>
      <c r="G370" s="91"/>
      <c r="H370" s="106"/>
      <c r="I370" s="106"/>
      <c r="J370" s="24"/>
    </row>
    <row r="371" spans="1:10" hidden="1" x14ac:dyDescent="0.2">
      <c r="A371" s="211" t="s">
        <v>377</v>
      </c>
      <c r="B371" s="192" t="s">
        <v>395</v>
      </c>
      <c r="C371" s="16" t="s">
        <v>165</v>
      </c>
      <c r="D371" s="17">
        <v>20</v>
      </c>
      <c r="E371" s="17"/>
      <c r="F371" s="86"/>
      <c r="G371" s="91"/>
      <c r="H371" s="106"/>
      <c r="I371" s="106"/>
      <c r="J371" s="32"/>
    </row>
    <row r="372" spans="1:10" hidden="1" x14ac:dyDescent="0.2">
      <c r="A372" s="211" t="s">
        <v>378</v>
      </c>
      <c r="B372" s="192" t="s">
        <v>402</v>
      </c>
      <c r="C372" s="16" t="s">
        <v>165</v>
      </c>
      <c r="D372" s="17">
        <v>20</v>
      </c>
      <c r="E372" s="17"/>
      <c r="F372" s="86"/>
      <c r="G372" s="91"/>
      <c r="H372" s="106"/>
      <c r="I372" s="106"/>
      <c r="J372" s="32"/>
    </row>
    <row r="373" spans="1:10" hidden="1" x14ac:dyDescent="0.2">
      <c r="A373" s="211" t="s">
        <v>379</v>
      </c>
      <c r="B373" s="192" t="s">
        <v>398</v>
      </c>
      <c r="C373" s="16" t="s">
        <v>228</v>
      </c>
      <c r="D373" s="17">
        <v>9000</v>
      </c>
      <c r="E373" s="17"/>
      <c r="F373" s="86"/>
      <c r="G373" s="91"/>
      <c r="H373" s="106"/>
      <c r="I373" s="106"/>
      <c r="J373" s="32"/>
    </row>
    <row r="374" spans="1:10" hidden="1" x14ac:dyDescent="0.2">
      <c r="A374" s="211" t="s">
        <v>380</v>
      </c>
      <c r="B374" s="192" t="s">
        <v>399</v>
      </c>
      <c r="C374" s="16" t="s">
        <v>228</v>
      </c>
      <c r="D374" s="17">
        <v>18000</v>
      </c>
      <c r="E374" s="17"/>
      <c r="F374" s="86"/>
      <c r="G374" s="91"/>
      <c r="H374" s="106"/>
      <c r="I374" s="106"/>
      <c r="J374" s="32"/>
    </row>
    <row r="375" spans="1:10" hidden="1" x14ac:dyDescent="0.2">
      <c r="A375" s="211" t="s">
        <v>381</v>
      </c>
      <c r="B375" s="192" t="s">
        <v>400</v>
      </c>
      <c r="C375" s="16" t="s">
        <v>228</v>
      </c>
      <c r="D375" s="17">
        <v>2</v>
      </c>
      <c r="E375" s="17"/>
      <c r="F375" s="86"/>
      <c r="G375" s="91"/>
      <c r="H375" s="106"/>
      <c r="I375" s="106"/>
      <c r="J375" s="32"/>
    </row>
    <row r="376" spans="1:10" hidden="1" x14ac:dyDescent="0.2">
      <c r="A376" s="211" t="s">
        <v>382</v>
      </c>
      <c r="B376" s="192" t="s">
        <v>401</v>
      </c>
      <c r="C376" s="16" t="s">
        <v>165</v>
      </c>
      <c r="D376" s="17">
        <v>10</v>
      </c>
      <c r="E376" s="17"/>
      <c r="F376" s="86"/>
      <c r="G376" s="91"/>
      <c r="H376" s="106"/>
      <c r="I376" s="106"/>
      <c r="J376" s="32"/>
    </row>
    <row r="377" spans="1:10" hidden="1" x14ac:dyDescent="0.2">
      <c r="A377" s="211" t="s">
        <v>383</v>
      </c>
      <c r="B377" s="192" t="s">
        <v>30</v>
      </c>
      <c r="C377" s="16" t="s">
        <v>53</v>
      </c>
      <c r="D377" s="17">
        <v>16</v>
      </c>
      <c r="E377" s="17"/>
      <c r="F377" s="86"/>
      <c r="G377" s="91"/>
      <c r="H377" s="106"/>
      <c r="I377" s="106"/>
      <c r="J377" s="32"/>
    </row>
    <row r="378" spans="1:10" hidden="1" x14ac:dyDescent="0.2">
      <c r="A378" s="211" t="s">
        <v>384</v>
      </c>
      <c r="B378" s="192" t="s">
        <v>31</v>
      </c>
      <c r="C378" s="16" t="s">
        <v>53</v>
      </c>
      <c r="D378" s="17">
        <v>4</v>
      </c>
      <c r="E378" s="17"/>
      <c r="F378" s="86"/>
      <c r="G378" s="91"/>
      <c r="H378" s="106"/>
      <c r="I378" s="106"/>
      <c r="J378" s="32"/>
    </row>
    <row r="379" spans="1:10" hidden="1" x14ac:dyDescent="0.2">
      <c r="A379" s="211" t="s">
        <v>385</v>
      </c>
      <c r="B379" s="189" t="s">
        <v>32</v>
      </c>
      <c r="C379" s="71" t="s">
        <v>53</v>
      </c>
      <c r="D379" s="73">
        <v>4</v>
      </c>
      <c r="E379" s="73"/>
      <c r="F379" s="91"/>
      <c r="G379" s="91"/>
      <c r="H379" s="106"/>
      <c r="I379" s="106"/>
      <c r="J379" s="32"/>
    </row>
    <row r="380" spans="1:10" hidden="1" x14ac:dyDescent="0.2">
      <c r="A380" s="211" t="s">
        <v>386</v>
      </c>
      <c r="B380" s="192" t="s">
        <v>33</v>
      </c>
      <c r="C380" s="16" t="s">
        <v>53</v>
      </c>
      <c r="D380" s="17">
        <v>16</v>
      </c>
      <c r="E380" s="17"/>
      <c r="F380" s="86"/>
      <c r="G380" s="91"/>
      <c r="H380" s="106"/>
      <c r="I380" s="106"/>
      <c r="J380" s="18"/>
    </row>
    <row r="381" spans="1:10" hidden="1" x14ac:dyDescent="0.2">
      <c r="A381" s="211" t="s">
        <v>387</v>
      </c>
      <c r="B381" s="192" t="s">
        <v>232</v>
      </c>
      <c r="C381" s="16" t="s">
        <v>143</v>
      </c>
      <c r="D381" s="17">
        <v>1000</v>
      </c>
      <c r="E381" s="17"/>
      <c r="F381" s="86"/>
      <c r="G381" s="91"/>
      <c r="H381" s="106"/>
      <c r="I381" s="106"/>
      <c r="J381" s="18"/>
    </row>
    <row r="382" spans="1:10" hidden="1" x14ac:dyDescent="0.2">
      <c r="A382" s="211" t="s">
        <v>388</v>
      </c>
      <c r="B382" s="192" t="s">
        <v>231</v>
      </c>
      <c r="C382" s="16" t="s">
        <v>143</v>
      </c>
      <c r="D382" s="17">
        <v>1000</v>
      </c>
      <c r="E382" s="17"/>
      <c r="F382" s="86"/>
      <c r="G382" s="91"/>
      <c r="H382" s="106"/>
      <c r="I382" s="106"/>
      <c r="J382" s="18"/>
    </row>
    <row r="383" spans="1:10" hidden="1" x14ac:dyDescent="0.2">
      <c r="A383" s="211" t="s">
        <v>389</v>
      </c>
      <c r="B383" s="192" t="s">
        <v>234</v>
      </c>
      <c r="C383" s="16" t="s">
        <v>143</v>
      </c>
      <c r="D383" s="17">
        <v>100</v>
      </c>
      <c r="E383" s="17"/>
      <c r="F383" s="86"/>
      <c r="G383" s="91"/>
      <c r="H383" s="106"/>
      <c r="I383" s="106"/>
      <c r="J383" s="18"/>
    </row>
    <row r="384" spans="1:10" hidden="1" x14ac:dyDescent="0.2">
      <c r="A384" s="211" t="s">
        <v>390</v>
      </c>
      <c r="B384" s="192" t="s">
        <v>233</v>
      </c>
      <c r="C384" s="16" t="s">
        <v>143</v>
      </c>
      <c r="D384" s="17">
        <v>100</v>
      </c>
      <c r="E384" s="17"/>
      <c r="F384" s="86"/>
      <c r="G384" s="91"/>
      <c r="H384" s="106"/>
      <c r="I384" s="106"/>
      <c r="J384" s="18"/>
    </row>
    <row r="385" spans="1:10" hidden="1" x14ac:dyDescent="0.2">
      <c r="A385" s="211" t="s">
        <v>391</v>
      </c>
      <c r="B385" s="192" t="s">
        <v>235</v>
      </c>
      <c r="C385" s="16" t="s">
        <v>143</v>
      </c>
      <c r="D385" s="17">
        <v>5000</v>
      </c>
      <c r="E385" s="17"/>
      <c r="F385" s="86"/>
      <c r="G385" s="86"/>
      <c r="H385" s="101"/>
      <c r="I385" s="101"/>
      <c r="J385" s="18"/>
    </row>
    <row r="386" spans="1:10" x14ac:dyDescent="0.2">
      <c r="A386" s="211"/>
      <c r="B386" s="192"/>
      <c r="C386" s="16"/>
      <c r="D386" s="17"/>
      <c r="E386" s="17"/>
      <c r="F386" s="86"/>
      <c r="G386" s="86"/>
      <c r="H386" s="101"/>
      <c r="I386" s="101"/>
      <c r="J386" s="18"/>
    </row>
    <row r="387" spans="1:10" hidden="1" x14ac:dyDescent="0.2">
      <c r="A387" s="161" t="s">
        <v>394</v>
      </c>
      <c r="B387" s="56" t="s">
        <v>415</v>
      </c>
      <c r="C387" s="16" t="s">
        <v>158</v>
      </c>
      <c r="D387" s="17">
        <v>100</v>
      </c>
      <c r="E387" s="17"/>
      <c r="F387" s="86"/>
      <c r="G387" s="86"/>
      <c r="H387" s="111"/>
      <c r="I387" s="111"/>
      <c r="J387" s="18"/>
    </row>
    <row r="388" spans="1:10" hidden="1" x14ac:dyDescent="0.2">
      <c r="A388" s="15"/>
      <c r="B388" s="156" t="s">
        <v>260</v>
      </c>
      <c r="C388" s="16"/>
      <c r="D388" s="17"/>
      <c r="E388" s="17"/>
      <c r="F388" s="86"/>
      <c r="G388" s="86"/>
      <c r="H388" s="101"/>
      <c r="I388" s="101"/>
      <c r="J388" s="18"/>
    </row>
    <row r="389" spans="1:10" hidden="1" x14ac:dyDescent="0.2">
      <c r="A389" s="15"/>
      <c r="B389" s="156" t="s">
        <v>261</v>
      </c>
      <c r="C389" s="16"/>
      <c r="D389" s="17"/>
      <c r="E389" s="17"/>
      <c r="F389" s="86"/>
      <c r="G389" s="86"/>
      <c r="H389" s="101"/>
      <c r="I389" s="101"/>
      <c r="J389" s="18"/>
    </row>
    <row r="390" spans="1:10" ht="20.399999999999999" hidden="1" x14ac:dyDescent="0.2">
      <c r="A390" s="19"/>
      <c r="B390" s="154" t="s">
        <v>338</v>
      </c>
      <c r="C390" s="16"/>
      <c r="D390" s="17"/>
      <c r="E390" s="17"/>
      <c r="F390" s="86"/>
      <c r="G390" s="86"/>
      <c r="H390" s="101"/>
      <c r="I390" s="101"/>
      <c r="J390" s="18"/>
    </row>
  </sheetData>
  <mergeCells count="18">
    <mergeCell ref="A2:J2"/>
    <mergeCell ref="A227:A228"/>
    <mergeCell ref="A229:A230"/>
    <mergeCell ref="A6:J6"/>
    <mergeCell ref="A5:J5"/>
    <mergeCell ref="A7:J7"/>
    <mergeCell ref="A8:J8"/>
    <mergeCell ref="A3:J3"/>
    <mergeCell ref="A4:J4"/>
    <mergeCell ref="A9:J9"/>
    <mergeCell ref="I334:I340"/>
    <mergeCell ref="J334:J340"/>
    <mergeCell ref="B49:J49"/>
    <mergeCell ref="C334:C340"/>
    <mergeCell ref="D334:D340"/>
    <mergeCell ref="F334:F340"/>
    <mergeCell ref="H334:H340"/>
    <mergeCell ref="B294:C294"/>
  </mergeCells>
  <phoneticPr fontId="1" type="noConversion"/>
  <pageMargins left="0.23622047244094488" right="0.19685039370078741" top="0.74803149606299213" bottom="0.74803149606299213" header="0.31496062992125984" footer="0.31496062992125984"/>
  <pageSetup paperSize="9" fitToHeight="0" orientation="landscape" r:id="rId1"/>
  <headerFooter alignWithMargins="0"/>
  <rowBreaks count="3" manualBreakCount="3">
    <brk id="40" max="16383" man="1"/>
    <brk id="157" max="16383" man="1"/>
    <brk id="28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5"/>
  <sheetViews>
    <sheetView workbookViewId="0">
      <selection sqref="A1:C5"/>
    </sheetView>
  </sheetViews>
  <sheetFormatPr defaultRowHeight="13.2" x14ac:dyDescent="0.25"/>
  <cols>
    <col min="1" max="2" width="9.5546875" bestFit="1" customWidth="1"/>
  </cols>
  <sheetData>
    <row r="3" spans="1:3" x14ac:dyDescent="0.25">
      <c r="A3" s="270"/>
    </row>
    <row r="4" spans="1:3" x14ac:dyDescent="0.25">
      <c r="A4" s="270"/>
    </row>
    <row r="5" spans="1:3" x14ac:dyDescent="0.25">
      <c r="A5" s="270"/>
      <c r="B5" s="270"/>
      <c r="C5" s="27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Sheet1</vt:lpstr>
      <vt:lpstr>Sheet2!Print_Area</vt:lpstr>
    </vt:vector>
  </TitlesOfParts>
  <Company>VULSK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Stoškus</dc:creator>
  <cp:lastModifiedBy>Lina Piesiniene</cp:lastModifiedBy>
  <cp:lastPrinted>2017-04-20T11:40:15Z</cp:lastPrinted>
  <dcterms:created xsi:type="dcterms:W3CDTF">2009-02-19T10:45:00Z</dcterms:created>
  <dcterms:modified xsi:type="dcterms:W3CDTF">2017-05-19T18:03:03Z</dcterms:modified>
</cp:coreProperties>
</file>